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peek\Desktop\IP5 Folder NEW 2012-2016\10. IP5 Statistics Report 2016 - at KIPO in 2017 - USPTO as Editor\4. Statisticaltable 2016\"/>
    </mc:Choice>
  </mc:AlternateContent>
  <bookViews>
    <workbookView xWindow="0" yWindow="0" windowWidth="23040" windowHeight="11124" tabRatio="830"/>
  </bookViews>
  <sheets>
    <sheet name="Content" sheetId="22" r:id="rId1"/>
    <sheet name="Patents-in-Force" sheetId="2" r:id="rId2"/>
    <sheet name="Budget" sheetId="4" r:id="rId3"/>
    <sheet name="Staff" sheetId="5" r:id="rId4"/>
    <sheet name="Production figures" sheetId="6" r:id="rId5"/>
    <sheet name="Patent applications filing by" sheetId="3" r:id="rId6"/>
    <sheet name="First filing by bloc of origin" sheetId="7" r:id="rId7"/>
    <sheet name="Patent applications filed" sheetId="8" r:id="rId8"/>
    <sheet name="Demand for patent rights" sheetId="9" r:id="rId9"/>
    <sheet name="Granted patent rights" sheetId="10" r:id="rId10"/>
    <sheet name="Patent Families" sheetId="11" r:id="rId11"/>
    <sheet name="IP5 Patent Families" sheetId="12" r:id="rId12"/>
    <sheet name="Patent Applications" sheetId="13" r:id="rId13"/>
    <sheet name="Sector of Technology" sheetId="14" r:id="rId14"/>
    <sheet name="Leading Technology" sheetId="15" r:id="rId15"/>
    <sheet name="Granted Patents" sheetId="16" r:id="rId16"/>
    <sheet name="Patents Maintenance" sheetId="17" r:id="rId17"/>
    <sheet name="Procedures" sheetId="18" r:id="rId18"/>
    <sheet name="PCT applications filed" sheetId="19" r:id="rId19"/>
    <sheet name="PCT Activities" sheetId="20" r:id="rId20"/>
    <sheet name="Other Work" sheetId="21" r:id="rId21"/>
  </sheets>
  <definedNames>
    <definedName name="_xlnm._FilterDatabase" localSheetId="2" hidden="1">Budget!$A$5:$A$43</definedName>
    <definedName name="_ftn1" localSheetId="17">Procedures!#REF!</definedName>
    <definedName name="_ftn2" localSheetId="17">Procedures!#REF!</definedName>
    <definedName name="_ftn3" localSheetId="17">Procedures!#REF!</definedName>
    <definedName name="_ftn4" localSheetId="17">Procedures!#REF!</definedName>
    <definedName name="_ftn5" localSheetId="17">Procedures!#REF!</definedName>
    <definedName name="_ftnref1" localSheetId="17">Procedures!#REF!</definedName>
    <definedName name="_ftnref2" localSheetId="17">Procedures!#REF!</definedName>
    <definedName name="_ftnref3" localSheetId="17">Procedures!#REF!</definedName>
    <definedName name="_ftnref4" localSheetId="17">Procedures!#REF!</definedName>
    <definedName name="_ftnref5" localSheetId="17">Procedures!#REF!</definedName>
    <definedName name="_xlnm.Print_Area" localSheetId="0">Content!$B$3:$B$44</definedName>
    <definedName name="_xlnm.Print_Area" localSheetId="20">'Other Work'!$A$1:$G$19</definedName>
    <definedName name="_xlnm.Print_Area" localSheetId="17">Procedures!$A$1:$G$70</definedName>
    <definedName name="_xlnm.Print_Area" localSheetId="4">'Production figures'!$A$1:$J$66</definedName>
    <definedName name="_xlnm.Print_Area" localSheetId="3">Staff!$A$1:$K$35</definedName>
    <definedName name="_xlnm.Print_Titles" localSheetId="10">'Patent Families'!$1:$6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4" i="17" l="1"/>
  <c r="D183" i="17"/>
  <c r="D182" i="17"/>
  <c r="D181" i="17"/>
  <c r="D180" i="17"/>
  <c r="D179" i="17"/>
  <c r="D178" i="17"/>
  <c r="D177" i="17"/>
  <c r="D176" i="17"/>
  <c r="D175" i="17"/>
  <c r="D174" i="17"/>
  <c r="D173" i="17"/>
  <c r="D172" i="17"/>
  <c r="D171" i="17"/>
  <c r="D170" i="17"/>
  <c r="D169" i="17"/>
  <c r="D168" i="17"/>
  <c r="D167" i="17"/>
  <c r="D166" i="17"/>
  <c r="D165" i="17"/>
  <c r="D136" i="17"/>
  <c r="D135" i="17"/>
  <c r="D134" i="17"/>
  <c r="D133" i="17"/>
  <c r="D132" i="17"/>
  <c r="D131" i="17"/>
  <c r="D130" i="17"/>
  <c r="D129" i="17"/>
  <c r="D128" i="17"/>
  <c r="D127" i="17"/>
  <c r="D126" i="17"/>
  <c r="D125" i="17"/>
  <c r="D124" i="17"/>
  <c r="D123" i="17"/>
  <c r="D122" i="17"/>
  <c r="D121" i="17"/>
  <c r="D120" i="17"/>
  <c r="D119" i="17"/>
  <c r="D118" i="17"/>
  <c r="D117" i="17"/>
  <c r="D112" i="17"/>
  <c r="D111" i="17"/>
  <c r="D110" i="17"/>
  <c r="D109" i="17"/>
  <c r="D108" i="17"/>
  <c r="D107" i="17"/>
  <c r="D106" i="17"/>
  <c r="D105" i="17"/>
  <c r="D104" i="17"/>
  <c r="D103" i="17"/>
  <c r="D102" i="17"/>
  <c r="D101" i="17"/>
  <c r="D100" i="17"/>
  <c r="D99" i="17"/>
  <c r="D98" i="17"/>
  <c r="D97" i="17"/>
  <c r="D96" i="17"/>
  <c r="D95" i="17"/>
  <c r="D94" i="17"/>
  <c r="D93" i="17"/>
  <c r="D88" i="17"/>
  <c r="D87" i="17"/>
  <c r="D86" i="17"/>
  <c r="D85" i="17"/>
  <c r="D84" i="17"/>
  <c r="D83" i="17"/>
  <c r="D82" i="17"/>
  <c r="D81" i="17"/>
  <c r="D80" i="17"/>
  <c r="D79" i="17"/>
  <c r="D78" i="17"/>
  <c r="D77" i="17"/>
  <c r="D76" i="17"/>
  <c r="D75" i="17"/>
  <c r="D74" i="17"/>
  <c r="D73" i="17"/>
  <c r="D72" i="17"/>
  <c r="D71" i="17"/>
  <c r="D70" i="17"/>
  <c r="D69" i="17"/>
  <c r="BV87" i="16"/>
  <c r="BU87" i="16"/>
  <c r="BM87" i="16"/>
  <c r="BL87" i="16"/>
  <c r="BA87" i="16"/>
  <c r="AZ87" i="16"/>
  <c r="AQ87" i="16"/>
  <c r="AP87" i="16"/>
  <c r="AH87" i="16"/>
  <c r="AG87" i="16"/>
  <c r="Z87" i="16"/>
  <c r="CA86" i="16"/>
  <c r="BV86" i="16"/>
  <c r="BU86" i="16"/>
  <c r="BT86" i="16"/>
  <c r="BS86" i="16"/>
  <c r="BM86" i="16"/>
  <c r="BL86" i="16"/>
  <c r="BK86" i="16"/>
  <c r="BJ86" i="16"/>
  <c r="BA86" i="16"/>
  <c r="AZ86" i="16"/>
  <c r="AY86" i="16"/>
  <c r="AX86" i="16"/>
  <c r="AQ86" i="16"/>
  <c r="AP86" i="16"/>
  <c r="AO86" i="16"/>
  <c r="AN86" i="16"/>
  <c r="AH86" i="16"/>
  <c r="AG86" i="16"/>
  <c r="AF86" i="16"/>
  <c r="AE86" i="16"/>
  <c r="Z86" i="16"/>
  <c r="CA84" i="16"/>
  <c r="BZ84" i="16"/>
  <c r="BY84" i="16"/>
  <c r="BX84" i="16"/>
  <c r="BW84" i="16"/>
  <c r="BV84" i="16"/>
  <c r="BU84" i="16"/>
  <c r="BT84" i="16"/>
  <c r="BT87" i="16" s="1"/>
  <c r="BS84" i="16"/>
  <c r="BS87" i="16" s="1"/>
  <c r="BR84" i="16"/>
  <c r="BP84" i="16"/>
  <c r="BO84" i="16"/>
  <c r="BN84" i="16"/>
  <c r="BM84" i="16"/>
  <c r="BL84" i="16"/>
  <c r="BK84" i="16"/>
  <c r="BJ84" i="16"/>
  <c r="BE84" i="16"/>
  <c r="BD84" i="16"/>
  <c r="BC84" i="16"/>
  <c r="BB84" i="16"/>
  <c r="BA84" i="16"/>
  <c r="AZ84" i="16"/>
  <c r="AY84" i="16"/>
  <c r="AX84" i="16"/>
  <c r="AX87" i="16" s="1"/>
  <c r="AW84" i="16"/>
  <c r="AT84" i="16"/>
  <c r="AS84" i="16"/>
  <c r="AR84" i="16"/>
  <c r="AQ84" i="16"/>
  <c r="AP84" i="16"/>
  <c r="AO84" i="16"/>
  <c r="AN84" i="16"/>
  <c r="AM84" i="16"/>
  <c r="AL84" i="16"/>
  <c r="AL87" i="16" s="1"/>
  <c r="AK84" i="16"/>
  <c r="AI84" i="16"/>
  <c r="AH84" i="16"/>
  <c r="AG84" i="16"/>
  <c r="AF84" i="16"/>
  <c r="AE84" i="16"/>
  <c r="AD84" i="16"/>
  <c r="AC84" i="16"/>
  <c r="AB84" i="16"/>
  <c r="AA84" i="16"/>
  <c r="Z84" i="16"/>
  <c r="CA82" i="16"/>
  <c r="CA87" i="16" s="1"/>
  <c r="BZ82" i="16"/>
  <c r="BZ87" i="16" s="1"/>
  <c r="BY82" i="16"/>
  <c r="BY86" i="16" s="1"/>
  <c r="BX82" i="16"/>
  <c r="BX87" i="16" s="1"/>
  <c r="BW82" i="16"/>
  <c r="BW86" i="16" s="1"/>
  <c r="BV82" i="16"/>
  <c r="BU82" i="16"/>
  <c r="BT82" i="16"/>
  <c r="BS82" i="16"/>
  <c r="BR82" i="16"/>
  <c r="BR86" i="16" s="1"/>
  <c r="BP82" i="16"/>
  <c r="BP86" i="16" s="1"/>
  <c r="BO82" i="16"/>
  <c r="BO86" i="16" s="1"/>
  <c r="BN82" i="16"/>
  <c r="BN87" i="16" s="1"/>
  <c r="BM82" i="16"/>
  <c r="BL82" i="16"/>
  <c r="BK82" i="16"/>
  <c r="BK87" i="16" s="1"/>
  <c r="BJ82" i="16"/>
  <c r="BJ87" i="16" s="1"/>
  <c r="BE82" i="16"/>
  <c r="BE87" i="16" s="1"/>
  <c r="BD82" i="16"/>
  <c r="BD86" i="16" s="1"/>
  <c r="BC82" i="16"/>
  <c r="BC86" i="16" s="1"/>
  <c r="BB82" i="16"/>
  <c r="BB86" i="16" s="1"/>
  <c r="BA82" i="16"/>
  <c r="AZ82" i="16"/>
  <c r="AY82" i="16"/>
  <c r="AY87" i="16" s="1"/>
  <c r="AX82" i="16"/>
  <c r="AW82" i="16"/>
  <c r="AW86" i="16" s="1"/>
  <c r="AT82" i="16"/>
  <c r="AT86" i="16" s="1"/>
  <c r="AS82" i="16"/>
  <c r="AS86" i="16" s="1"/>
  <c r="AR82" i="16"/>
  <c r="AR87" i="16" s="1"/>
  <c r="AQ82" i="16"/>
  <c r="AP82" i="16"/>
  <c r="AO82" i="16"/>
  <c r="AO87" i="16" s="1"/>
  <c r="AN82" i="16"/>
  <c r="AN87" i="16" s="1"/>
  <c r="AM82" i="16"/>
  <c r="AM86" i="16" s="1"/>
  <c r="AL82" i="16"/>
  <c r="AL86" i="16" s="1"/>
  <c r="AK82" i="16"/>
  <c r="AK86" i="16" s="1"/>
  <c r="AK87" i="16" s="1"/>
  <c r="AI82" i="16"/>
  <c r="AI86" i="16" s="1"/>
  <c r="AH82" i="16"/>
  <c r="AG82" i="16"/>
  <c r="AF82" i="16"/>
  <c r="AF87" i="16" s="1"/>
  <c r="AE82" i="16"/>
  <c r="AE87" i="16" s="1"/>
  <c r="AD82" i="16"/>
  <c r="AD87" i="16" s="1"/>
  <c r="AC82" i="16"/>
  <c r="AC86" i="16" s="1"/>
  <c r="AB82" i="16"/>
  <c r="AB86" i="16" s="1"/>
  <c r="AB87" i="16" s="1"/>
  <c r="AA82" i="16"/>
  <c r="AA86" i="16" s="1"/>
  <c r="AA87" i="16" s="1"/>
  <c r="Z82" i="16"/>
  <c r="W81" i="16"/>
  <c r="V81" i="16"/>
  <c r="U81" i="16"/>
  <c r="T81" i="16"/>
  <c r="S81" i="16"/>
  <c r="R81" i="16"/>
  <c r="Q81" i="16"/>
  <c r="P81" i="16"/>
  <c r="O81" i="16"/>
  <c r="N81" i="16"/>
  <c r="M81" i="16"/>
  <c r="K81" i="16"/>
  <c r="J81" i="16"/>
  <c r="I81" i="16"/>
  <c r="H81" i="16"/>
  <c r="G81" i="16"/>
  <c r="F81" i="16"/>
  <c r="E81" i="16"/>
  <c r="D81" i="16"/>
  <c r="C81" i="16"/>
  <c r="D74" i="16"/>
  <c r="E74" i="16" s="1"/>
  <c r="F74" i="16" s="1"/>
  <c r="G74" i="16" s="1"/>
  <c r="H74" i="16" s="1"/>
  <c r="I74" i="16" s="1"/>
  <c r="J74" i="16" s="1"/>
  <c r="K74" i="16" s="1"/>
  <c r="L78" i="14"/>
  <c r="K78" i="14"/>
  <c r="J78" i="14"/>
  <c r="I78" i="14"/>
  <c r="H78" i="14"/>
  <c r="G78" i="14"/>
  <c r="F78" i="14"/>
  <c r="E78" i="14"/>
  <c r="D78" i="14"/>
  <c r="C78" i="14"/>
  <c r="L69" i="14"/>
  <c r="K69" i="14"/>
  <c r="J69" i="14"/>
  <c r="I69" i="14"/>
  <c r="H69" i="14"/>
  <c r="G69" i="14"/>
  <c r="F69" i="14"/>
  <c r="L60" i="14"/>
  <c r="K60" i="14"/>
  <c r="J60" i="14"/>
  <c r="I60" i="14"/>
  <c r="H60" i="14"/>
  <c r="G60" i="14"/>
  <c r="F60" i="14"/>
  <c r="E60" i="14"/>
  <c r="D60" i="14"/>
  <c r="C60" i="14"/>
  <c r="K51" i="14"/>
  <c r="J51" i="14"/>
  <c r="I51" i="14"/>
  <c r="H51" i="14"/>
  <c r="G51" i="14"/>
  <c r="F51" i="14"/>
  <c r="E51" i="14"/>
  <c r="D51" i="14"/>
  <c r="C51" i="14"/>
  <c r="L42" i="14"/>
  <c r="K42" i="14"/>
  <c r="J42" i="14"/>
  <c r="I42" i="14"/>
  <c r="H42" i="14"/>
  <c r="G42" i="14"/>
  <c r="F42" i="14"/>
  <c r="E42" i="14"/>
  <c r="D42" i="14"/>
  <c r="C42" i="14"/>
  <c r="L76" i="13"/>
  <c r="K76" i="13"/>
  <c r="J76" i="13"/>
  <c r="I76" i="13"/>
  <c r="H76" i="13"/>
  <c r="G76" i="13"/>
  <c r="F76" i="13"/>
  <c r="E76" i="13"/>
  <c r="C76" i="13"/>
  <c r="L69" i="13"/>
  <c r="K69" i="13"/>
  <c r="J69" i="13"/>
  <c r="I69" i="13"/>
  <c r="H69" i="13"/>
  <c r="G69" i="13"/>
  <c r="F69" i="13"/>
  <c r="L62" i="13"/>
  <c r="K62" i="13"/>
  <c r="J62" i="13"/>
  <c r="I62" i="13"/>
  <c r="H62" i="13"/>
  <c r="G62" i="13"/>
  <c r="F62" i="13"/>
  <c r="E62" i="13"/>
  <c r="C62" i="13"/>
  <c r="L55" i="13"/>
  <c r="K55" i="13"/>
  <c r="J55" i="13"/>
  <c r="I55" i="13"/>
  <c r="H55" i="13"/>
  <c r="G55" i="13"/>
  <c r="F55" i="13"/>
  <c r="E55" i="13"/>
  <c r="C55" i="13"/>
  <c r="L48" i="13"/>
  <c r="K48" i="13"/>
  <c r="J48" i="13"/>
  <c r="I48" i="13"/>
  <c r="H48" i="13"/>
  <c r="G48" i="13"/>
  <c r="F48" i="13"/>
  <c r="E48" i="13"/>
  <c r="C48" i="13"/>
  <c r="K34" i="12"/>
  <c r="J34" i="12"/>
  <c r="I34" i="12"/>
  <c r="H34" i="12"/>
  <c r="G34" i="12"/>
  <c r="F34" i="12"/>
  <c r="E34" i="12"/>
  <c r="D34" i="12"/>
  <c r="C34" i="12"/>
  <c r="B34" i="12"/>
  <c r="L70" i="10"/>
  <c r="K70" i="10"/>
  <c r="K71" i="10" s="1"/>
  <c r="J70" i="10"/>
  <c r="I70" i="10"/>
  <c r="H70" i="10"/>
  <c r="G70" i="10"/>
  <c r="F70" i="10"/>
  <c r="E70" i="10"/>
  <c r="D70" i="10"/>
  <c r="C70" i="10"/>
  <c r="L66" i="10"/>
  <c r="H66" i="10"/>
  <c r="G66" i="10"/>
  <c r="F66" i="10"/>
  <c r="E66" i="10"/>
  <c r="D66" i="10"/>
  <c r="C66" i="10"/>
  <c r="J64" i="10"/>
  <c r="L63" i="10"/>
  <c r="H63" i="10"/>
  <c r="G63" i="10"/>
  <c r="F63" i="10"/>
  <c r="E63" i="10"/>
  <c r="D63" i="10"/>
  <c r="J61" i="10"/>
  <c r="L60" i="10"/>
  <c r="H60" i="10"/>
  <c r="G60" i="10"/>
  <c r="E60" i="10"/>
  <c r="D60" i="10"/>
  <c r="C60" i="10"/>
  <c r="J58" i="10"/>
  <c r="L57" i="10"/>
  <c r="H57" i="10"/>
  <c r="G57" i="10"/>
  <c r="E57" i="10"/>
  <c r="D57" i="10"/>
  <c r="C57" i="10"/>
  <c r="J55" i="10"/>
  <c r="L54" i="10"/>
  <c r="J54" i="10"/>
  <c r="J71" i="10" s="1"/>
  <c r="I54" i="10"/>
  <c r="H54" i="10"/>
  <c r="G54" i="10"/>
  <c r="F54" i="10"/>
  <c r="E54" i="10"/>
  <c r="D54" i="10"/>
  <c r="D71" i="10" s="1"/>
  <c r="C54" i="10"/>
  <c r="M180" i="9"/>
  <c r="L180" i="9"/>
  <c r="I180" i="9"/>
  <c r="H180" i="9"/>
  <c r="G180" i="9"/>
  <c r="F180" i="9"/>
  <c r="E180" i="9"/>
  <c r="D180" i="9"/>
  <c r="M173" i="9"/>
  <c r="L173" i="9"/>
  <c r="J173" i="9"/>
  <c r="I173" i="9"/>
  <c r="H173" i="9"/>
  <c r="G173" i="9"/>
  <c r="F173" i="9"/>
  <c r="E173" i="9"/>
  <c r="D173" i="9"/>
  <c r="M170" i="9"/>
  <c r="L170" i="9"/>
  <c r="L181" i="9" s="1"/>
  <c r="K170" i="9"/>
  <c r="K181" i="9" s="1"/>
  <c r="J170" i="9"/>
  <c r="I170" i="9"/>
  <c r="H170" i="9"/>
  <c r="H181" i="9" s="1"/>
  <c r="G170" i="9"/>
  <c r="F170" i="9"/>
  <c r="E170" i="9"/>
  <c r="D170" i="9"/>
  <c r="M162" i="9"/>
  <c r="L162" i="9"/>
  <c r="I162" i="9"/>
  <c r="H162" i="9"/>
  <c r="G162" i="9"/>
  <c r="F162" i="9"/>
  <c r="E162" i="9"/>
  <c r="D162" i="9"/>
  <c r="M155" i="9"/>
  <c r="L155" i="9"/>
  <c r="J155" i="9"/>
  <c r="J163" i="9" s="1"/>
  <c r="I155" i="9"/>
  <c r="H155" i="9"/>
  <c r="G155" i="9"/>
  <c r="F155" i="9"/>
  <c r="E155" i="9"/>
  <c r="D155" i="9"/>
  <c r="M152" i="9"/>
  <c r="L152" i="9"/>
  <c r="L163" i="9" s="1"/>
  <c r="K152" i="9"/>
  <c r="K163" i="9" s="1"/>
  <c r="I152" i="9"/>
  <c r="I163" i="9" s="1"/>
  <c r="H152" i="9"/>
  <c r="G152" i="9"/>
  <c r="F152" i="9"/>
  <c r="E152" i="9"/>
  <c r="D152" i="9"/>
  <c r="M144" i="9"/>
  <c r="L144" i="9"/>
  <c r="I144" i="9"/>
  <c r="H144" i="9"/>
  <c r="G144" i="9"/>
  <c r="F144" i="9"/>
  <c r="E144" i="9"/>
  <c r="D144" i="9"/>
  <c r="M137" i="9"/>
  <c r="L137" i="9"/>
  <c r="J137" i="9"/>
  <c r="J145" i="9" s="1"/>
  <c r="I137" i="9"/>
  <c r="H137" i="9"/>
  <c r="G137" i="9"/>
  <c r="F137" i="9"/>
  <c r="E137" i="9"/>
  <c r="D137" i="9"/>
  <c r="M134" i="9"/>
  <c r="L134" i="9"/>
  <c r="K134" i="9"/>
  <c r="K145" i="9" s="1"/>
  <c r="I134" i="9"/>
  <c r="H134" i="9"/>
  <c r="G134" i="9"/>
  <c r="F134" i="9"/>
  <c r="E134" i="9"/>
  <c r="E145" i="9" s="1"/>
  <c r="D134" i="9"/>
  <c r="M126" i="9"/>
  <c r="L126" i="9"/>
  <c r="I126" i="9"/>
  <c r="H126" i="9"/>
  <c r="G126" i="9"/>
  <c r="F126" i="9"/>
  <c r="E126" i="9"/>
  <c r="D126" i="9"/>
  <c r="M119" i="9"/>
  <c r="L119" i="9"/>
  <c r="J119" i="9"/>
  <c r="J127" i="9" s="1"/>
  <c r="I119" i="9"/>
  <c r="H119" i="9"/>
  <c r="G119" i="9"/>
  <c r="F119" i="9"/>
  <c r="E119" i="9"/>
  <c r="D119" i="9"/>
  <c r="M116" i="9"/>
  <c r="L116" i="9"/>
  <c r="L127" i="9" s="1"/>
  <c r="K116" i="9"/>
  <c r="K127" i="9" s="1"/>
  <c r="I116" i="9"/>
  <c r="H116" i="9"/>
  <c r="G116" i="9"/>
  <c r="G127" i="9" s="1"/>
  <c r="F116" i="9"/>
  <c r="F127" i="9" s="1"/>
  <c r="E116" i="9"/>
  <c r="D116" i="9"/>
  <c r="M108" i="9"/>
  <c r="L108" i="9"/>
  <c r="I108" i="9"/>
  <c r="H108" i="9"/>
  <c r="G108" i="9"/>
  <c r="F108" i="9"/>
  <c r="E108" i="9"/>
  <c r="D108" i="9"/>
  <c r="M101" i="9"/>
  <c r="L101" i="9"/>
  <c r="J101" i="9"/>
  <c r="J109" i="9" s="1"/>
  <c r="I101" i="9"/>
  <c r="H101" i="9"/>
  <c r="G101" i="9"/>
  <c r="F101" i="9"/>
  <c r="E101" i="9"/>
  <c r="D101" i="9"/>
  <c r="M98" i="9"/>
  <c r="M109" i="9" s="1"/>
  <c r="L98" i="9"/>
  <c r="K98" i="9"/>
  <c r="K109" i="9" s="1"/>
  <c r="I98" i="9"/>
  <c r="H98" i="9"/>
  <c r="G98" i="9"/>
  <c r="G109" i="9" s="1"/>
  <c r="F98" i="9"/>
  <c r="E98" i="9"/>
  <c r="D98" i="9"/>
  <c r="D109" i="9" s="1"/>
  <c r="M90" i="9"/>
  <c r="L90" i="9"/>
  <c r="K90" i="9"/>
  <c r="J90" i="9"/>
  <c r="I90" i="9"/>
  <c r="H90" i="9"/>
  <c r="G90" i="9"/>
  <c r="F90" i="9"/>
  <c r="E90" i="9"/>
  <c r="D90" i="9"/>
  <c r="M83" i="9"/>
  <c r="L83" i="9"/>
  <c r="J83" i="9"/>
  <c r="I83" i="9"/>
  <c r="H83" i="9"/>
  <c r="G83" i="9"/>
  <c r="F83" i="9"/>
  <c r="E83" i="9"/>
  <c r="D83" i="9"/>
  <c r="M80" i="9"/>
  <c r="L80" i="9"/>
  <c r="K80" i="9"/>
  <c r="K91" i="9" s="1"/>
  <c r="J80" i="9"/>
  <c r="I80" i="9"/>
  <c r="H80" i="9"/>
  <c r="G80" i="9"/>
  <c r="F80" i="9"/>
  <c r="E80" i="9"/>
  <c r="D80" i="9"/>
  <c r="M152" i="8"/>
  <c r="L152" i="8"/>
  <c r="K152" i="8"/>
  <c r="J152" i="8"/>
  <c r="I152" i="8"/>
  <c r="H152" i="8"/>
  <c r="G152" i="8"/>
  <c r="F152" i="8"/>
  <c r="E152" i="8"/>
  <c r="D152" i="8"/>
  <c r="M145" i="8"/>
  <c r="L145" i="8"/>
  <c r="K145" i="8"/>
  <c r="I145" i="8"/>
  <c r="H145" i="8"/>
  <c r="H153" i="8" s="1"/>
  <c r="G145" i="8"/>
  <c r="G153" i="8" s="1"/>
  <c r="F145" i="8"/>
  <c r="E145" i="8"/>
  <c r="D145" i="8"/>
  <c r="M142" i="8"/>
  <c r="M153" i="8" s="1"/>
  <c r="L142" i="8"/>
  <c r="K142" i="8"/>
  <c r="J142" i="8"/>
  <c r="J153" i="8" s="1"/>
  <c r="I142" i="8"/>
  <c r="H142" i="8"/>
  <c r="G142" i="8"/>
  <c r="F142" i="8"/>
  <c r="F153" i="8" s="1"/>
  <c r="E142" i="8"/>
  <c r="E153" i="8" s="1"/>
  <c r="D142" i="8"/>
  <c r="M134" i="8"/>
  <c r="L134" i="8"/>
  <c r="K134" i="8"/>
  <c r="J134" i="8"/>
  <c r="J135" i="8" s="1"/>
  <c r="I134" i="8"/>
  <c r="H134" i="8"/>
  <c r="G134" i="8"/>
  <c r="F134" i="8"/>
  <c r="E134" i="8"/>
  <c r="D134" i="8"/>
  <c r="M127" i="8"/>
  <c r="L127" i="8"/>
  <c r="K127" i="8"/>
  <c r="K135" i="8" s="1"/>
  <c r="I127" i="8"/>
  <c r="H127" i="8"/>
  <c r="G127" i="8"/>
  <c r="F127" i="8"/>
  <c r="F135" i="8" s="1"/>
  <c r="E127" i="8"/>
  <c r="D127" i="8"/>
  <c r="M124" i="8"/>
  <c r="L124" i="8"/>
  <c r="K124" i="8"/>
  <c r="J124" i="8"/>
  <c r="I124" i="8"/>
  <c r="H124" i="8"/>
  <c r="H135" i="8" s="1"/>
  <c r="G124" i="8"/>
  <c r="F124" i="8"/>
  <c r="E124" i="8"/>
  <c r="D124" i="8"/>
  <c r="M116" i="8"/>
  <c r="L116" i="8"/>
  <c r="K116" i="8"/>
  <c r="J116" i="8"/>
  <c r="I116" i="8"/>
  <c r="H116" i="8"/>
  <c r="G116" i="8"/>
  <c r="F116" i="8"/>
  <c r="E116" i="8"/>
  <c r="D116" i="8"/>
  <c r="M109" i="8"/>
  <c r="L109" i="8"/>
  <c r="K109" i="8"/>
  <c r="I109" i="8"/>
  <c r="I117" i="8" s="1"/>
  <c r="H109" i="8"/>
  <c r="G109" i="8"/>
  <c r="F109" i="8"/>
  <c r="F117" i="8" s="1"/>
  <c r="E109" i="8"/>
  <c r="D109" i="8"/>
  <c r="M106" i="8"/>
  <c r="M117" i="8" s="1"/>
  <c r="L106" i="8"/>
  <c r="L117" i="8" s="1"/>
  <c r="K106" i="8"/>
  <c r="K117" i="8" s="1"/>
  <c r="J106" i="8"/>
  <c r="I106" i="8"/>
  <c r="H106" i="8"/>
  <c r="G106" i="8"/>
  <c r="F106" i="8"/>
  <c r="E106" i="8"/>
  <c r="E117" i="8" s="1"/>
  <c r="D106" i="8"/>
  <c r="D117" i="8" s="1"/>
  <c r="M98" i="8"/>
  <c r="L98" i="8"/>
  <c r="K98" i="8"/>
  <c r="I98" i="8"/>
  <c r="H98" i="8"/>
  <c r="G98" i="8"/>
  <c r="F98" i="8"/>
  <c r="E98" i="8"/>
  <c r="D98" i="8"/>
  <c r="M91" i="8"/>
  <c r="L91" i="8"/>
  <c r="K91" i="8"/>
  <c r="I91" i="8"/>
  <c r="I99" i="8" s="1"/>
  <c r="H91" i="8"/>
  <c r="G91" i="8"/>
  <c r="F91" i="8"/>
  <c r="E91" i="8"/>
  <c r="D91" i="8"/>
  <c r="M88" i="8"/>
  <c r="L88" i="8"/>
  <c r="L99" i="8" s="1"/>
  <c r="K88" i="8"/>
  <c r="J88" i="8"/>
  <c r="I88" i="8"/>
  <c r="H88" i="8"/>
  <c r="G88" i="8"/>
  <c r="F88" i="8"/>
  <c r="E88" i="8"/>
  <c r="D88" i="8"/>
  <c r="M80" i="8"/>
  <c r="L80" i="8"/>
  <c r="K80" i="8"/>
  <c r="J80" i="8"/>
  <c r="I80" i="8"/>
  <c r="H80" i="8"/>
  <c r="G80" i="8"/>
  <c r="F80" i="8"/>
  <c r="E80" i="8"/>
  <c r="D80" i="8"/>
  <c r="M73" i="8"/>
  <c r="M81" i="8" s="1"/>
  <c r="L73" i="8"/>
  <c r="K73" i="8"/>
  <c r="I73" i="8"/>
  <c r="H73" i="8"/>
  <c r="G73" i="8"/>
  <c r="F73" i="8"/>
  <c r="E73" i="8"/>
  <c r="E81" i="8" s="1"/>
  <c r="D73" i="8"/>
  <c r="D81" i="8" s="1"/>
  <c r="M70" i="8"/>
  <c r="L70" i="8"/>
  <c r="K70" i="8"/>
  <c r="J70" i="8"/>
  <c r="J81" i="8" s="1"/>
  <c r="I70" i="8"/>
  <c r="I81" i="8" s="1"/>
  <c r="H70" i="8"/>
  <c r="G70" i="8"/>
  <c r="G81" i="8" s="1"/>
  <c r="F70" i="8"/>
  <c r="F81" i="8" s="1"/>
  <c r="E70" i="8"/>
  <c r="D70" i="8"/>
  <c r="M62" i="8"/>
  <c r="L62" i="8"/>
  <c r="L63" i="8" s="1"/>
  <c r="K62" i="8"/>
  <c r="J62" i="8"/>
  <c r="I62" i="8"/>
  <c r="H62" i="8"/>
  <c r="G62" i="8"/>
  <c r="F62" i="8"/>
  <c r="E62" i="8"/>
  <c r="D62" i="8"/>
  <c r="M55" i="8"/>
  <c r="M63" i="8" s="1"/>
  <c r="L55" i="8"/>
  <c r="K55" i="8"/>
  <c r="I55" i="8"/>
  <c r="H55" i="8"/>
  <c r="H63" i="8" s="1"/>
  <c r="G55" i="8"/>
  <c r="F55" i="8"/>
  <c r="E55" i="8"/>
  <c r="E63" i="8" s="1"/>
  <c r="D55" i="8"/>
  <c r="M52" i="8"/>
  <c r="L52" i="8"/>
  <c r="K52" i="8"/>
  <c r="J52" i="8"/>
  <c r="J63" i="8" s="1"/>
  <c r="I52" i="8"/>
  <c r="H52" i="8"/>
  <c r="G52" i="8"/>
  <c r="F52" i="8"/>
  <c r="E52" i="8"/>
  <c r="D52" i="8"/>
  <c r="D63" i="8" s="1"/>
  <c r="K36" i="7"/>
  <c r="J36" i="7"/>
  <c r="I36" i="7"/>
  <c r="H36" i="7"/>
  <c r="H37" i="7" s="1"/>
  <c r="G36" i="7"/>
  <c r="G37" i="7" s="1"/>
  <c r="F36" i="7"/>
  <c r="E36" i="7"/>
  <c r="F37" i="7" s="1"/>
  <c r="D36" i="7"/>
  <c r="C36" i="7"/>
  <c r="B36" i="7"/>
  <c r="L95" i="3"/>
  <c r="K95" i="3"/>
  <c r="J95" i="3"/>
  <c r="H95" i="3"/>
  <c r="G95" i="3"/>
  <c r="F95" i="3"/>
  <c r="E95" i="3"/>
  <c r="D95" i="3"/>
  <c r="C95" i="3"/>
  <c r="L91" i="3"/>
  <c r="K91" i="3"/>
  <c r="J91" i="3"/>
  <c r="H91" i="3"/>
  <c r="G91" i="3"/>
  <c r="F91" i="3"/>
  <c r="C91" i="3"/>
  <c r="L87" i="3"/>
  <c r="K87" i="3"/>
  <c r="J87" i="3"/>
  <c r="H87" i="3"/>
  <c r="G87" i="3"/>
  <c r="F87" i="3"/>
  <c r="E87" i="3"/>
  <c r="D87" i="3"/>
  <c r="C87" i="3"/>
  <c r="L83" i="3"/>
  <c r="K83" i="3"/>
  <c r="J83" i="3"/>
  <c r="H83" i="3"/>
  <c r="G83" i="3"/>
  <c r="F83" i="3"/>
  <c r="C83" i="3"/>
  <c r="L79" i="3"/>
  <c r="K79" i="3"/>
  <c r="J79" i="3"/>
  <c r="H79" i="3"/>
  <c r="G79" i="3"/>
  <c r="F79" i="3"/>
  <c r="C79" i="3"/>
  <c r="L75" i="3"/>
  <c r="K75" i="3"/>
  <c r="J75" i="3"/>
  <c r="H75" i="3"/>
  <c r="G75" i="3"/>
  <c r="F75" i="3"/>
  <c r="C75" i="3"/>
  <c r="E109" i="9" l="1"/>
  <c r="I145" i="9"/>
  <c r="D181" i="9"/>
  <c r="D91" i="9"/>
  <c r="L91" i="9"/>
  <c r="M127" i="9"/>
  <c r="H163" i="9"/>
  <c r="M181" i="9"/>
  <c r="M145" i="9"/>
  <c r="H127" i="9"/>
  <c r="F145" i="9"/>
  <c r="I181" i="9"/>
  <c r="I91" i="9"/>
  <c r="L109" i="9"/>
  <c r="D163" i="9"/>
  <c r="M163" i="9"/>
  <c r="J181" i="9"/>
  <c r="AM87" i="16"/>
  <c r="AW87" i="16"/>
  <c r="BR87" i="16"/>
  <c r="AI87" i="16"/>
  <c r="BW87" i="16"/>
  <c r="AS87" i="16"/>
  <c r="BO87" i="16"/>
  <c r="AR86" i="16"/>
  <c r="BN86" i="16"/>
  <c r="BP87" i="16"/>
  <c r="AD86" i="16"/>
  <c r="BE86" i="16"/>
  <c r="BZ86" i="16"/>
  <c r="BB87" i="16"/>
  <c r="BC87" i="16"/>
  <c r="BD87" i="16"/>
  <c r="BX86" i="16"/>
  <c r="AC87" i="16"/>
  <c r="AT87" i="16"/>
  <c r="BY87" i="16"/>
  <c r="C37" i="7"/>
  <c r="D37" i="7"/>
  <c r="I37" i="7"/>
  <c r="J37" i="7"/>
  <c r="K37" i="7"/>
  <c r="E37" i="7"/>
  <c r="L135" i="8"/>
  <c r="F63" i="8"/>
  <c r="H81" i="8"/>
  <c r="G99" i="8"/>
  <c r="D135" i="8"/>
  <c r="M135" i="8"/>
  <c r="I63" i="8"/>
  <c r="G63" i="8"/>
  <c r="H99" i="8"/>
  <c r="G135" i="8"/>
  <c r="E135" i="8"/>
  <c r="E99" i="8"/>
  <c r="K63" i="8"/>
  <c r="D99" i="8"/>
  <c r="K99" i="8"/>
  <c r="I135" i="8"/>
  <c r="K81" i="8"/>
  <c r="M99" i="8"/>
  <c r="G117" i="8"/>
  <c r="I153" i="8"/>
  <c r="L81" i="8"/>
  <c r="F99" i="8"/>
  <c r="J117" i="8"/>
  <c r="H117" i="8"/>
  <c r="D153" i="8"/>
  <c r="L153" i="8"/>
  <c r="K153" i="8"/>
  <c r="L145" i="9"/>
  <c r="G91" i="9"/>
  <c r="I109" i="9"/>
  <c r="H109" i="9"/>
  <c r="E127" i="9"/>
  <c r="H145" i="9"/>
  <c r="G181" i="9"/>
  <c r="D145" i="9"/>
  <c r="E163" i="9"/>
  <c r="F163" i="9"/>
  <c r="E91" i="9"/>
  <c r="M91" i="9"/>
  <c r="F109" i="9"/>
  <c r="E181" i="9"/>
  <c r="G163" i="9"/>
  <c r="I127" i="9"/>
  <c r="F91" i="9"/>
  <c r="D127" i="9"/>
  <c r="G145" i="9"/>
  <c r="F181" i="9"/>
  <c r="G71" i="10"/>
  <c r="H71" i="10"/>
  <c r="I71" i="10"/>
  <c r="E71" i="10"/>
  <c r="F71" i="10"/>
  <c r="C71" i="10"/>
  <c r="L71" i="10"/>
  <c r="O50" i="6"/>
  <c r="N50" i="6"/>
  <c r="M50" i="6"/>
  <c r="L50" i="6"/>
  <c r="K50" i="6"/>
  <c r="O45" i="6"/>
  <c r="N45" i="6"/>
  <c r="M45" i="6"/>
  <c r="L45" i="6"/>
  <c r="K45" i="6"/>
  <c r="O39" i="6"/>
  <c r="N39" i="6"/>
  <c r="M39" i="6"/>
  <c r="L39" i="6"/>
  <c r="K39" i="6"/>
  <c r="J39" i="6"/>
  <c r="I39" i="6"/>
  <c r="F39" i="6"/>
  <c r="D39" i="6"/>
  <c r="O33" i="6"/>
  <c r="N33" i="6"/>
  <c r="M33" i="6"/>
  <c r="L33" i="6"/>
  <c r="K33" i="6"/>
  <c r="J33" i="6"/>
  <c r="I33" i="6"/>
  <c r="F33" i="6"/>
  <c r="D33" i="6"/>
  <c r="O26" i="6"/>
  <c r="N26" i="6"/>
  <c r="M26" i="6"/>
  <c r="L26" i="6"/>
  <c r="K26" i="6"/>
  <c r="J26" i="6"/>
  <c r="I26" i="6"/>
  <c r="F26" i="6"/>
  <c r="O20" i="6"/>
  <c r="N20" i="6"/>
  <c r="M20" i="6"/>
  <c r="L20" i="6"/>
  <c r="K20" i="6"/>
  <c r="J20" i="6"/>
  <c r="I20" i="6"/>
  <c r="F20" i="6"/>
  <c r="O17" i="6"/>
  <c r="N17" i="6"/>
  <c r="M17" i="6"/>
  <c r="L17" i="6"/>
  <c r="K17" i="6"/>
  <c r="J17" i="6"/>
  <c r="I17" i="6"/>
  <c r="F17" i="6"/>
  <c r="D17" i="6"/>
  <c r="O13" i="6"/>
  <c r="N13" i="6"/>
  <c r="M13" i="6"/>
  <c r="L13" i="6"/>
  <c r="K13" i="6"/>
  <c r="J13" i="6"/>
  <c r="I13" i="6"/>
  <c r="F13" i="6"/>
  <c r="D13" i="6"/>
  <c r="O9" i="6"/>
  <c r="N9" i="6"/>
  <c r="M9" i="6"/>
  <c r="L9" i="6"/>
  <c r="K9" i="6"/>
  <c r="J9" i="6"/>
  <c r="I9" i="6"/>
  <c r="F9" i="6"/>
  <c r="D9" i="6"/>
  <c r="Q36" i="5" l="1"/>
  <c r="P36" i="5"/>
  <c r="O36" i="5"/>
  <c r="N36" i="5"/>
  <c r="L36" i="5"/>
  <c r="K36" i="5"/>
  <c r="I36" i="5"/>
  <c r="G36" i="5"/>
  <c r="E36" i="5"/>
  <c r="C36" i="5"/>
  <c r="P31" i="5"/>
  <c r="O31" i="5"/>
  <c r="N31" i="5"/>
  <c r="L31" i="5"/>
  <c r="K31" i="5"/>
  <c r="Q22" i="5"/>
  <c r="P22" i="5"/>
  <c r="O22" i="5"/>
  <c r="N22" i="5"/>
  <c r="L22" i="5"/>
  <c r="K22" i="5"/>
  <c r="I22" i="5"/>
  <c r="G22" i="5"/>
  <c r="E22" i="5"/>
  <c r="Q16" i="5"/>
  <c r="P16" i="5"/>
  <c r="O16" i="5"/>
  <c r="N16" i="5"/>
  <c r="L16" i="5"/>
  <c r="K16" i="5"/>
  <c r="I16" i="5"/>
  <c r="G16" i="5"/>
  <c r="E16" i="5"/>
  <c r="C16" i="5"/>
  <c r="Q10" i="5"/>
  <c r="P10" i="5"/>
  <c r="O10" i="5"/>
  <c r="N10" i="5"/>
  <c r="L10" i="5"/>
  <c r="K10" i="5"/>
  <c r="I10" i="5"/>
  <c r="G10" i="5"/>
  <c r="E10" i="5"/>
  <c r="C10" i="5"/>
  <c r="R43" i="4"/>
  <c r="P43" i="4"/>
  <c r="N43" i="4"/>
  <c r="L43" i="4"/>
  <c r="J43" i="4"/>
  <c r="I43" i="4"/>
  <c r="G43" i="4"/>
  <c r="F43" i="4"/>
  <c r="E43" i="4"/>
  <c r="C43" i="4"/>
  <c r="R35" i="4"/>
  <c r="P35" i="4"/>
  <c r="N35" i="4"/>
  <c r="L35" i="4"/>
  <c r="J35" i="4"/>
  <c r="I35" i="4"/>
  <c r="R30" i="4"/>
  <c r="P30" i="4"/>
  <c r="N30" i="4"/>
  <c r="L30" i="4"/>
  <c r="J30" i="4"/>
  <c r="I30" i="4"/>
  <c r="G30" i="4"/>
  <c r="F30" i="4"/>
  <c r="E30" i="4"/>
  <c r="R24" i="4"/>
  <c r="P24" i="4"/>
  <c r="N24" i="4"/>
  <c r="L24" i="4"/>
  <c r="J24" i="4"/>
  <c r="I24" i="4"/>
  <c r="G24" i="4"/>
  <c r="F24" i="4"/>
  <c r="E24" i="4"/>
  <c r="C24" i="4"/>
  <c r="R15" i="4"/>
  <c r="P15" i="4"/>
  <c r="N15" i="4"/>
  <c r="L15" i="4"/>
  <c r="J15" i="4"/>
  <c r="I15" i="4"/>
  <c r="G15" i="4"/>
  <c r="F15" i="4"/>
  <c r="E15" i="4"/>
  <c r="C15" i="4"/>
</calcChain>
</file>

<file path=xl/sharedStrings.xml><?xml version="1.0" encoding="utf-8"?>
<sst xmlns="http://schemas.openxmlformats.org/spreadsheetml/2006/main" count="3367" uniqueCount="426">
  <si>
    <t>IP5 Statistics</t>
  </si>
  <si>
    <t>The IP5 Offices</t>
  </si>
  <si>
    <t>IP5  Statistics</t>
  </si>
  <si>
    <t>World-wide Patenting activity</t>
    <phoneticPr fontId="0"/>
  </si>
  <si>
    <t>Region</t>
  </si>
  <si>
    <t>EPC States</t>
  </si>
  <si>
    <t>Japan</t>
  </si>
  <si>
    <t>R. Korea</t>
  </si>
  <si>
    <t>P.R. China</t>
  </si>
  <si>
    <t>U.S.</t>
  </si>
  <si>
    <t>Others</t>
  </si>
  <si>
    <t>IP5 General Information</t>
  </si>
  <si>
    <t>Office</t>
    <phoneticPr fontId="0"/>
  </si>
  <si>
    <r>
      <t xml:space="preserve">EPO </t>
    </r>
    <r>
      <rPr>
        <vertAlign val="superscript"/>
        <sz val="12"/>
        <rFont val="Arial"/>
        <family val="2"/>
      </rPr>
      <t>*</t>
    </r>
  </si>
  <si>
    <t>Salaries and allowances</t>
  </si>
  <si>
    <t>Filing</t>
  </si>
  <si>
    <t>(mil EURO)</t>
  </si>
  <si>
    <t>Social security benefits</t>
  </si>
  <si>
    <t>Search</t>
  </si>
  <si>
    <t>Training and other staff expenses</t>
  </si>
  <si>
    <t>Tax adjustment transfer</t>
  </si>
  <si>
    <t>Examination</t>
  </si>
  <si>
    <t>Depreciation</t>
  </si>
  <si>
    <t>Opposition</t>
  </si>
  <si>
    <t>IT maintenance</t>
  </si>
  <si>
    <t>Appeal</t>
  </si>
  <si>
    <t>Building maintenance</t>
  </si>
  <si>
    <t>Patent information</t>
  </si>
  <si>
    <t>Patent information and cooperation</t>
  </si>
  <si>
    <t>Technical cooperation</t>
  </si>
  <si>
    <t>Miscellaneous</t>
  </si>
  <si>
    <t>Patent informaiton and cooperation</t>
  </si>
  <si>
    <t>European patent academy</t>
  </si>
  <si>
    <t>Tax adjustment transfer (one-time)</t>
  </si>
  <si>
    <t>TOTAL</t>
    <phoneticPr fontId="0"/>
  </si>
  <si>
    <t>JPO</t>
    <phoneticPr fontId="0"/>
  </si>
  <si>
    <t>General processing work</t>
  </si>
  <si>
    <t>(mil Yen)</t>
    <phoneticPr fontId="0"/>
  </si>
  <si>
    <t>Examinations and appeals/trials</t>
  </si>
  <si>
    <t>Information management</t>
  </si>
  <si>
    <t>Publication of patent gazette</t>
  </si>
  <si>
    <t>Computerization of patent processing work</t>
  </si>
  <si>
    <t>Facility improvement</t>
  </si>
  <si>
    <t>Operating subsidies for INPIT</t>
  </si>
  <si>
    <t>Other</t>
  </si>
  <si>
    <t>KIPO</t>
    <phoneticPr fontId="0"/>
  </si>
  <si>
    <t>Salaries and benefits</t>
  </si>
  <si>
    <t>Personnel resources</t>
    <phoneticPr fontId="0" type="noConversion"/>
  </si>
  <si>
    <t>(mil Won)</t>
    <phoneticPr fontId="0"/>
  </si>
  <si>
    <t>General operating expenses</t>
  </si>
  <si>
    <t>Internal business</t>
    <phoneticPr fontId="0" type="noConversion"/>
  </si>
  <si>
    <t>External support</t>
  </si>
  <si>
    <t>Primary business expenses</t>
    <phoneticPr fontId="0" type="noConversion"/>
  </si>
  <si>
    <t>Equipment</t>
  </si>
  <si>
    <t>Other expenses</t>
  </si>
  <si>
    <t>SIPO</t>
  </si>
  <si>
    <t>Patent Examination</t>
  </si>
  <si>
    <t>IP affairs</t>
    <phoneticPr fontId="0" type="noConversion"/>
  </si>
  <si>
    <t>Administrative Affairs</t>
    <phoneticPr fontId="0" type="noConversion"/>
  </si>
  <si>
    <t>IP affairs</t>
    <phoneticPr fontId="13" type="noConversion"/>
  </si>
  <si>
    <t>Administrative Operation</t>
  </si>
  <si>
    <t>(mil Yuan)</t>
  </si>
  <si>
    <t>Social Security</t>
  </si>
  <si>
    <t>Social security</t>
    <phoneticPr fontId="0" type="noConversion"/>
  </si>
  <si>
    <t>Patent Examination</t>
    <phoneticPr fontId="0" type="noConversion"/>
  </si>
  <si>
    <t>Social security</t>
    <phoneticPr fontId="13" type="noConversion"/>
  </si>
  <si>
    <t>Housing Security</t>
  </si>
  <si>
    <t>Housing security</t>
    <phoneticPr fontId="0" type="noConversion"/>
  </si>
  <si>
    <t>Social Security</t>
    <phoneticPr fontId="0" type="noConversion"/>
  </si>
  <si>
    <t>Housing security</t>
    <phoneticPr fontId="13" type="noConversion"/>
  </si>
  <si>
    <t>Social and Housing security, Pension</t>
  </si>
  <si>
    <t>International affairs</t>
    <phoneticPr fontId="0" type="noConversion"/>
  </si>
  <si>
    <t>Others</t>
    <phoneticPr fontId="0" type="noConversion"/>
  </si>
  <si>
    <t>International Affairs</t>
    <phoneticPr fontId="13" type="noConversion"/>
  </si>
  <si>
    <t>USPTO</t>
    <phoneticPr fontId="0"/>
  </si>
  <si>
    <t>Salaries and Benefits</t>
  </si>
  <si>
    <t>Salaries and Benefits:</t>
    <phoneticPr fontId="0"/>
  </si>
  <si>
    <t>Salaries and Benefits:</t>
  </si>
  <si>
    <t>(mil US$)</t>
  </si>
  <si>
    <t>Rent and Utilities</t>
  </si>
  <si>
    <t>Rent and Utilities:</t>
    <phoneticPr fontId="0"/>
  </si>
  <si>
    <t>Equipments</t>
  </si>
  <si>
    <t>Contracts and Services</t>
  </si>
  <si>
    <t>Contracts and Services:</t>
    <phoneticPr fontId="0"/>
  </si>
  <si>
    <t>Rents and Utilities</t>
  </si>
  <si>
    <t>Printing</t>
  </si>
  <si>
    <t>Other expenses:</t>
    <phoneticPr fontId="0"/>
  </si>
  <si>
    <t>Other expenses:</t>
  </si>
  <si>
    <t>Budget (2007 - 2016)</t>
  </si>
  <si>
    <t>Office</t>
  </si>
  <si>
    <t>EPO</t>
  </si>
  <si>
    <t>Examiners</t>
  </si>
  <si>
    <t>Appeal Boards</t>
  </si>
  <si>
    <t>Sub-total</t>
  </si>
  <si>
    <t>TOTAL</t>
  </si>
  <si>
    <t>JPO</t>
  </si>
  <si>
    <t>Patent/Utility model Examiners</t>
  </si>
  <si>
    <t>Design Examiners</t>
  </si>
  <si>
    <t>Trademark Examiners</t>
  </si>
  <si>
    <t>Appeal examiners</t>
  </si>
  <si>
    <t>General staff</t>
  </si>
  <si>
    <t>Patents Examiners</t>
    <phoneticPr fontId="0"/>
  </si>
  <si>
    <t>Designs Examiners</t>
    <phoneticPr fontId="0"/>
  </si>
  <si>
    <t>Designs and Trademark Examiners</t>
  </si>
  <si>
    <t>Design and Trademarks Examiners</t>
    <phoneticPr fontId="0" type="noConversion"/>
  </si>
  <si>
    <t>Trademarks Examiners</t>
    <phoneticPr fontId="0"/>
  </si>
  <si>
    <t>Appeal examiners</t>
    <phoneticPr fontId="0"/>
  </si>
  <si>
    <t>Appeal</t>
    <phoneticPr fontId="0"/>
  </si>
  <si>
    <t>Other staff</t>
    <phoneticPr fontId="0"/>
  </si>
  <si>
    <t>Other staff</t>
  </si>
  <si>
    <t>Functional Department</t>
  </si>
  <si>
    <t>Examiners: Invention</t>
  </si>
  <si>
    <t>Examiners:Patent</t>
    <phoneticPr fontId="0" type="noConversion"/>
  </si>
  <si>
    <t>Utility Model &amp; Design</t>
  </si>
  <si>
    <t>Examiners:Utility Model &amp; Design</t>
    <phoneticPr fontId="0" type="noConversion"/>
  </si>
  <si>
    <t>-</t>
  </si>
  <si>
    <t>other patent office staff</t>
  </si>
  <si>
    <t>Examiners:Preliminary examiniation and flow management</t>
    <phoneticPr fontId="0" type="noConversion"/>
  </si>
  <si>
    <t>Patent Re-Examination Board</t>
  </si>
  <si>
    <t>Supporting department</t>
    <phoneticPr fontId="0" type="noConversion"/>
  </si>
  <si>
    <t>Other Subordinate Unites Under the Office</t>
  </si>
  <si>
    <t>General Administration</t>
    <phoneticPr fontId="0" type="noConversion"/>
  </si>
  <si>
    <t>Re-Examination Board</t>
    <phoneticPr fontId="0" type="noConversion"/>
  </si>
  <si>
    <t>Other Subordinate units Under the Office</t>
    <phoneticPr fontId="0" type="noConversion"/>
  </si>
  <si>
    <t>USPTO</t>
  </si>
  <si>
    <t>UPR Patent Examiners</t>
  </si>
  <si>
    <t>Design Patent Examiners</t>
  </si>
  <si>
    <t>Trademark examiners</t>
  </si>
  <si>
    <t>Trademark examiners</t>
    <phoneticPr fontId="0" type="noConversion"/>
  </si>
  <si>
    <t>Other USPTO staff</t>
  </si>
  <si>
    <t>Managerial, Administrative and Support staff</t>
    <phoneticPr fontId="0" type="noConversion"/>
  </si>
  <si>
    <t>Staff (2007 - 2016)</t>
  </si>
  <si>
    <t>Searches carried out</t>
  </si>
  <si>
    <t>European</t>
  </si>
  <si>
    <t>PCT</t>
  </si>
  <si>
    <t>Examinations (final actions)</t>
  </si>
  <si>
    <t>Appeals</t>
  </si>
  <si>
    <t>Technical</t>
  </si>
  <si>
    <t>Petitions for reviews and referrals</t>
  </si>
  <si>
    <t>Other appeals</t>
  </si>
  <si>
    <t>Applications filed</t>
  </si>
  <si>
    <t>Domestic</t>
  </si>
  <si>
    <t>Foreign</t>
  </si>
  <si>
    <t>Examination</t>
    <phoneticPr fontId="0"/>
  </si>
  <si>
    <t>Requests</t>
  </si>
  <si>
    <t>First Actions</t>
  </si>
  <si>
    <t>Final Actions</t>
  </si>
  <si>
    <t>Grants</t>
  </si>
  <si>
    <t>Appeals/Trials</t>
  </si>
  <si>
    <t>Appeal on refusals</t>
  </si>
  <si>
    <t>Trials on invalidation</t>
  </si>
  <si>
    <t>Applications in appeal</t>
  </si>
  <si>
    <t>PCT activities</t>
  </si>
  <si>
    <t>International searches</t>
  </si>
  <si>
    <t>Preliminary examinations</t>
  </si>
  <si>
    <t>Applications filed</t>
    <phoneticPr fontId="0"/>
  </si>
  <si>
    <t>Domestic</t>
    <phoneticPr fontId="0"/>
  </si>
  <si>
    <t>Foreign</t>
    <phoneticPr fontId="0"/>
  </si>
  <si>
    <t>Total</t>
    <phoneticPr fontId="0"/>
  </si>
  <si>
    <t>Requests</t>
    <phoneticPr fontId="0"/>
  </si>
  <si>
    <t>First actions</t>
    <phoneticPr fontId="0"/>
  </si>
  <si>
    <t>Final actions</t>
    <phoneticPr fontId="0"/>
  </si>
  <si>
    <t>Grants</t>
    <phoneticPr fontId="0"/>
  </si>
  <si>
    <t>Total</t>
  </si>
  <si>
    <t>Applications in appeal</t>
    <phoneticPr fontId="0"/>
  </si>
  <si>
    <t>PCT activities</t>
    <phoneticPr fontId="0"/>
  </si>
  <si>
    <t>International searches</t>
    <phoneticPr fontId="0"/>
  </si>
  <si>
    <t>International preliminary examinations</t>
    <phoneticPr fontId="0"/>
  </si>
  <si>
    <t>Re-Examination and Invalidation</t>
  </si>
  <si>
    <t>Requests for Re-Examination</t>
  </si>
  <si>
    <t>Requests Invalidation</t>
  </si>
  <si>
    <t>International search reports</t>
  </si>
  <si>
    <t>International preliminary examinations</t>
  </si>
  <si>
    <t>First actions</t>
  </si>
  <si>
    <t>PCT Ch II</t>
  </si>
  <si>
    <t>Ex-parte Contested</t>
  </si>
  <si>
    <t>Ex-parte Disposed</t>
  </si>
  <si>
    <t>Inter-partes contested</t>
  </si>
  <si>
    <t>Inter-partes Disposed</t>
  </si>
  <si>
    <t>Interference</t>
  </si>
  <si>
    <t xml:space="preserve"> -</t>
  </si>
  <si>
    <t>Litigation</t>
  </si>
  <si>
    <t>Cases filed</t>
  </si>
  <si>
    <t>Cases disposed</t>
  </si>
  <si>
    <t>Cases pending</t>
  </si>
  <si>
    <t>Production Figures (2007 - 2016)</t>
  </si>
  <si>
    <t>Patent applications filing by bloc of origin and type (2006 - 2015)</t>
  </si>
  <si>
    <t>World-wide Patenting activity</t>
  </si>
  <si>
    <t>First filing by bloc of origin (2006 - 2015)</t>
  </si>
  <si>
    <t>Patent applications filed with a patent granting office (2006 - 2015)</t>
  </si>
  <si>
    <t>Demand for Patent Rights by Bloc of Origin , Filling Bloc and Type (2006 - 2015)</t>
  </si>
  <si>
    <t>Granted Patent Rights by Granting Bloc and Procedure (2006 - 2015)</t>
  </si>
  <si>
    <t>Chapter 3: Worldwide Patent Activities</t>
  </si>
  <si>
    <t>Chapter 5: Use of the Patent Cooperation Treaty</t>
  </si>
  <si>
    <t>Patent families by Bloc of Origin</t>
  </si>
  <si>
    <t>Proportions of families using the PCT route</t>
  </si>
  <si>
    <t>Percentages are the counts expressed as proportions of the numbers of First Filings in the countries/blocs of origin. Families with only utility models are excluded.</t>
  </si>
  <si>
    <t>Families with only utility models are excluded.</t>
  </si>
  <si>
    <t>NUMBERS OF PATENT FAMILIES</t>
  </si>
  <si>
    <t>PROPORTIONS OF PATENT FAMILIES USING PCT ROUTE</t>
  </si>
  <si>
    <t xml:space="preserve">Source: </t>
  </si>
  <si>
    <t>EPO DOCDB database</t>
  </si>
  <si>
    <t>Year of priority filings:</t>
  </si>
  <si>
    <t xml:space="preserve">Bloc of origin  </t>
  </si>
  <si>
    <t>First Filings</t>
  </si>
  <si>
    <t xml:space="preserve">                                                Flows to Subsequent Filings</t>
  </si>
  <si>
    <t xml:space="preserve">Trilateral </t>
  </si>
  <si>
    <t>Four Blocs</t>
  </si>
  <si>
    <t>Five Blocs</t>
  </si>
  <si>
    <t xml:space="preserve">                                         Flows to Subsequent Filings</t>
  </si>
  <si>
    <t>from which priority</t>
  </si>
  <si>
    <t>in Bloc of</t>
  </si>
  <si>
    <t xml:space="preserve">                                                   First filings in Bloc of Origin leading to priority claims in filings in:</t>
  </si>
  <si>
    <t xml:space="preserve">Patent Families </t>
  </si>
  <si>
    <t xml:space="preserve">                                                        First filings in Bloc of Origin leading to priority claims in filings in:</t>
  </si>
  <si>
    <t>is claimed</t>
  </si>
  <si>
    <t>Origin</t>
  </si>
  <si>
    <t>Any other</t>
  </si>
  <si>
    <t>Any Other</t>
  </si>
  <si>
    <t>Any other Four</t>
  </si>
  <si>
    <t>Any other Five</t>
  </si>
  <si>
    <t>from bloc of origin</t>
  </si>
  <si>
    <t xml:space="preserve">from bloc of origin </t>
  </si>
  <si>
    <t>Blocs</t>
  </si>
  <si>
    <t>Trilateral Bloc</t>
  </si>
  <si>
    <t>Bloc</t>
  </si>
  <si>
    <t>Korea</t>
  </si>
  <si>
    <t>China</t>
  </si>
  <si>
    <t>U.S.A</t>
  </si>
  <si>
    <t>countries</t>
  </si>
  <si>
    <t>(EPC, Japan, U.S.A.)</t>
  </si>
  <si>
    <t>(EPC, Japan, Korea, U.S.A.)</t>
  </si>
  <si>
    <t>(EPC, China, Japan, Korea, U.S.A.)</t>
  </si>
  <si>
    <t>U.S.A.</t>
  </si>
  <si>
    <t>Five blocs</t>
  </si>
  <si>
    <t>subtotal</t>
  </si>
  <si>
    <t>Global total</t>
  </si>
  <si>
    <t>Percentages are the counts expressed as proportions of the numbers of First Filings in the countries/blocs of origin. Families with only utility models are excluded</t>
  </si>
  <si>
    <t>Numbers to be updated</t>
  </si>
  <si>
    <t>from IP5SR 2016 Fig. 3.4</t>
  </si>
  <si>
    <t>(also percentages)</t>
  </si>
  <si>
    <t>IP5 Patent Statistics</t>
  </si>
  <si>
    <t>IP5 Patent Families - Origin (2003 - 2012)</t>
  </si>
  <si>
    <t>Patent Applications at the IP5 Offices by Bloc of Origin (2007 - 2016)</t>
  </si>
  <si>
    <r>
      <t>Patent Applications at the IP5 Offices by Sector of Technology (2011 - 2016)</t>
    </r>
    <r>
      <rPr>
        <b/>
        <sz val="14"/>
        <rFont val="Arial"/>
        <family val="2"/>
      </rPr>
      <t>*</t>
    </r>
  </si>
  <si>
    <t>* Fig. 4.3: Applications Filed - Sector of Technology started on the Statistics Report 2012 edition.</t>
  </si>
  <si>
    <t>Medical technology</t>
  </si>
  <si>
    <t xml:space="preserve">Medical technology                                               </t>
  </si>
  <si>
    <t>Electrical machinery, apparatus, energy</t>
  </si>
  <si>
    <t>Digital communication</t>
  </si>
  <si>
    <t>Computer technology</t>
  </si>
  <si>
    <t>Organic fine chemistry</t>
  </si>
  <si>
    <t>Transport</t>
  </si>
  <si>
    <t>Measurement</t>
  </si>
  <si>
    <t>Engines, pumps, turbines</t>
  </si>
  <si>
    <t>Biotechnology</t>
  </si>
  <si>
    <t>Pharmaceuticals</t>
  </si>
  <si>
    <t>Biotechnoloty</t>
  </si>
  <si>
    <t>Optics</t>
  </si>
  <si>
    <t xml:space="preserve">Furniture, games </t>
  </si>
  <si>
    <t>Audio-visual technology</t>
  </si>
  <si>
    <t>Semiconductors</t>
  </si>
  <si>
    <t>Furniture, games</t>
  </si>
  <si>
    <t>Telecommunications</t>
  </si>
  <si>
    <t>Handling</t>
  </si>
  <si>
    <t>KIPO</t>
  </si>
  <si>
    <t>Civil engineering</t>
  </si>
  <si>
    <t>IT methods for management</t>
  </si>
  <si>
    <t>Other special machines</t>
  </si>
  <si>
    <t>Food chemistry</t>
  </si>
  <si>
    <t>Machine tools</t>
  </si>
  <si>
    <t>Materials, metallurgy</t>
  </si>
  <si>
    <t xml:space="preserve">Basic materials chemistry </t>
  </si>
  <si>
    <t>Basic materials chemistry</t>
  </si>
  <si>
    <t>Materials, metaallurgy</t>
  </si>
  <si>
    <t>Patent Applications at the IP5 Offices by Top 10 Leading Technology (additional table)</t>
  </si>
  <si>
    <t>Granted Patents by the IP5 Offices by Bloc of Origin (2007 - 2016)</t>
  </si>
  <si>
    <t>Figures indicate the proportion of patents maintained at the end of each patent year measured from the filing date</t>
  </si>
  <si>
    <t>Maintenance of Patents Granted by the IP5 Offices (2007 - 2016)</t>
  </si>
  <si>
    <t>Item</t>
  </si>
  <si>
    <r>
      <t>examination rate</t>
    </r>
    <r>
      <rPr>
        <vertAlign val="superscript"/>
        <sz val="10"/>
        <rFont val="Arial"/>
        <family val="2"/>
      </rPr>
      <t>1</t>
    </r>
  </si>
  <si>
    <t>KIPO</t>
    <phoneticPr fontId="0"/>
  </si>
  <si>
    <t>opposition rate</t>
  </si>
  <si>
    <t>-</t>
    <phoneticPr fontId="0"/>
  </si>
  <si>
    <t xml:space="preserve"> -  </t>
  </si>
  <si>
    <t>n.a.</t>
  </si>
  <si>
    <t>appeal rate on</t>
  </si>
  <si>
    <t>examinations</t>
  </si>
  <si>
    <t>pending applications</t>
  </si>
  <si>
    <t>in search</t>
  </si>
  <si>
    <t>pendency search in</t>
  </si>
  <si>
    <t>applications awaiting</t>
  </si>
  <si>
    <t>request for</t>
  </si>
  <si>
    <t>examination</t>
  </si>
  <si>
    <t>n.a.</t>
    <phoneticPr fontId="0"/>
  </si>
  <si>
    <t>pendency first office</t>
  </si>
  <si>
    <t>pendency</t>
  </si>
  <si>
    <t>examination in</t>
  </si>
  <si>
    <t>pendency opposition</t>
  </si>
  <si>
    <t>20.4</t>
  </si>
  <si>
    <t>-</t>
    <phoneticPr fontId="0" type="noConversion"/>
  </si>
  <si>
    <t>in months</t>
  </si>
  <si>
    <t>pendency time in</t>
  </si>
  <si>
    <t>invalidation in months</t>
  </si>
  <si>
    <t>Statistics on the Procedures (2007 - 2016)</t>
  </si>
  <si>
    <t>PCT Applications Filed of the IP5 Offices</t>
  </si>
  <si>
    <t>Proportions of Applications Filed via the PCT - Origin (2006 - 2015)</t>
  </si>
  <si>
    <t>Proportions of PCT Applications Entering the National/Regional - Origin (2007 - 2016)</t>
  </si>
  <si>
    <t>Proportions of PCT Applications in Grant Procedure (2007 - 2016)</t>
  </si>
  <si>
    <t>Proportions of PCT - Patents Granted (2007 - 2016)</t>
  </si>
  <si>
    <t>Proportions of PCT - IP5 Patent Families Per Origin (2005 - 2012)</t>
  </si>
  <si>
    <t>PCT Activities of the IP5 Offices (2007 - 2016)</t>
  </si>
  <si>
    <t>Other Work of the IP5 Offices</t>
  </si>
  <si>
    <t>Other work</t>
  </si>
  <si>
    <t>Activity</t>
  </si>
  <si>
    <t xml:space="preserve">Search for national offices </t>
  </si>
  <si>
    <t>Design patent</t>
  </si>
  <si>
    <t>Utility model patent</t>
  </si>
  <si>
    <t>Trademark</t>
  </si>
  <si>
    <t>Plant</t>
  </si>
  <si>
    <t>Re-issue</t>
  </si>
  <si>
    <t>Other work (2007 - 2016)</t>
  </si>
  <si>
    <t xml:space="preserve">Extended Data and Graphs </t>
  </si>
  <si>
    <t xml:space="preserve">Fig. 3.1   Worldwide patent filings - filing procedures </t>
  </si>
  <si>
    <t>Fig. 3.2   Worldwide patent filings - origin</t>
  </si>
  <si>
    <t>Fig. 3.3   Worldwide patent filings - percentage filed at home</t>
  </si>
  <si>
    <t>Fig. 3.4   Worldwide patent first filings - origin</t>
  </si>
  <si>
    <t>Fig. 3.5   Worldwide patent applications - filing procedures</t>
  </si>
  <si>
    <t>Fig. 3.6   Worldwide patent applications - origin</t>
  </si>
  <si>
    <t>Fig. 3.8   Worldwide demand for patent rights - procedures</t>
  </si>
  <si>
    <t>Fig. 3.9   Worldwide demand for patent rights - origin</t>
  </si>
  <si>
    <t xml:space="preserve">Fig. 3.10 Worldwide demand for patent rights - filing bloc  </t>
  </si>
  <si>
    <t>Fig. 3.11 Worldwide patents granted - filing bloc</t>
  </si>
  <si>
    <t>Fig. 3.12 National patent rights granted - filing bloc</t>
  </si>
  <si>
    <t>Fig. 3.16 IP5 patent families - origin</t>
  </si>
  <si>
    <t>Fig. 4.1   Applications filed - domestics and foreign origin</t>
  </si>
  <si>
    <t>Fig. 4.2   Applications filed - origin distribution</t>
  </si>
  <si>
    <t>Fig. 4.3   Applications filed - sector of technology</t>
  </si>
  <si>
    <t>Fig. 4.5   Patents granted - domestic and foreign origin</t>
  </si>
  <si>
    <t>Fig. 4.6   Patents granted - origin distribution</t>
  </si>
  <si>
    <t>Fig. 4.7   Patents granted - patentees distribution</t>
  </si>
  <si>
    <t>Fig. 4.8   Patents granted - maintenance from filing date</t>
  </si>
  <si>
    <t>Fig. 5.1   Proportions of applications filed via the PCT - origin</t>
  </si>
  <si>
    <t>Fig. 5.2   Proportions of PCT applications entering the nationa/regional phase</t>
  </si>
  <si>
    <t>Fig. 5.3   Proportions of PCT applications in the grant procedure</t>
  </si>
  <si>
    <t>Fig. 5.4   Proportions of PCT in the patents granted</t>
  </si>
  <si>
    <t>Fig. 5.6   Proportions of PCT - IP5 patent families per origin</t>
  </si>
  <si>
    <t>Fig. 5.7   PCT activity - receiving offices</t>
  </si>
  <si>
    <t>Fig. 5.8   PCT activity - international searching authorities</t>
  </si>
  <si>
    <t>Fig. 5.9   PCT activity - international preliminary examination authorities</t>
  </si>
  <si>
    <t xml:space="preserve">Extended Data </t>
  </si>
  <si>
    <t>Budget</t>
  </si>
  <si>
    <t>Staff</t>
  </si>
  <si>
    <t>Production figures</t>
  </si>
  <si>
    <t>Statistics on procedure</t>
  </si>
  <si>
    <t>Origin</t>
    <phoneticPr fontId="0"/>
  </si>
  <si>
    <t>Type</t>
  </si>
  <si>
    <t>EPC states</t>
  </si>
  <si>
    <t>National</t>
  </si>
  <si>
    <t>Regional</t>
  </si>
  <si>
    <t>International (PCT)</t>
  </si>
  <si>
    <t>Japan</t>
    <phoneticPr fontId="0"/>
  </si>
  <si>
    <t>R. Korea</t>
    <phoneticPr fontId="0"/>
  </si>
  <si>
    <t>U.S.</t>
    <phoneticPr fontId="0"/>
  </si>
  <si>
    <t>R. Korea</t>
    <phoneticPr fontId="0" type="noConversion"/>
  </si>
  <si>
    <t>Filing bloc</t>
  </si>
  <si>
    <t>R.Korea</t>
  </si>
  <si>
    <t>PCT national &amp; regional</t>
  </si>
  <si>
    <t>P.R. China</t>
    <phoneticPr fontId="0" type="noConversion"/>
  </si>
  <si>
    <t>R.Korea</t>
    <phoneticPr fontId="0" type="noConversion"/>
  </si>
  <si>
    <t>Granting Bloc</t>
  </si>
  <si>
    <t>Procedure</t>
  </si>
  <si>
    <t>International</t>
  </si>
  <si>
    <t>National</t>
    <phoneticPr fontId="0"/>
  </si>
  <si>
    <t>Fig. 5.4</t>
  </si>
  <si>
    <t>U. S.</t>
  </si>
  <si>
    <t>only EA</t>
  </si>
  <si>
    <t>a total of AP+EA+GC+OA</t>
  </si>
  <si>
    <t>Bloc of Origin</t>
  </si>
  <si>
    <t>Technical field</t>
  </si>
  <si>
    <t>Human necessities</t>
  </si>
  <si>
    <t>Performing operations</t>
  </si>
  <si>
    <t>Chemistry; Metallurgy</t>
  </si>
  <si>
    <t>Textiles; paper</t>
  </si>
  <si>
    <t>Fixed constructions</t>
  </si>
  <si>
    <t>Mechanical engineering</t>
  </si>
  <si>
    <t>Physics</t>
  </si>
  <si>
    <t>Electricity</t>
  </si>
  <si>
    <t>Fig. 4.5</t>
  </si>
  <si>
    <t>Patent Year</t>
  </si>
  <si>
    <t>Fig. 5.1</t>
  </si>
  <si>
    <t>All</t>
  </si>
  <si>
    <t>Fig. 5.2</t>
  </si>
  <si>
    <t>Fig. 5.3</t>
  </si>
  <si>
    <t>Fig. 5.6</t>
  </si>
  <si>
    <t>PCT applications by receiving office</t>
  </si>
  <si>
    <t>PCT international searche requests</t>
  </si>
  <si>
    <t>PCT international preliminary examination</t>
  </si>
  <si>
    <t xml:space="preserve"> </t>
  </si>
  <si>
    <t>Patents in Force (2006 - 2015)</t>
  </si>
  <si>
    <t>Number</t>
  </si>
  <si>
    <t>Share</t>
  </si>
  <si>
    <t xml:space="preserve">  For the EPO, the slight increase reflects prioritisation of search work and subsequent reduction in search backlog.</t>
  </si>
  <si>
    <r>
      <t>EPO</t>
    </r>
    <r>
      <rPr>
        <b/>
        <vertAlign val="superscript"/>
        <sz val="10"/>
        <rFont val="Arial"/>
        <family val="2"/>
      </rPr>
      <t>1</t>
    </r>
  </si>
  <si>
    <r>
      <t>SIPO</t>
    </r>
    <r>
      <rPr>
        <b/>
        <vertAlign val="superscript"/>
        <sz val="10"/>
        <rFont val="Arial"/>
        <family val="2"/>
      </rPr>
      <t>1</t>
    </r>
  </si>
  <si>
    <r>
      <t>grant rate</t>
    </r>
    <r>
      <rPr>
        <vertAlign val="superscript"/>
        <sz val="10"/>
        <rFont val="Arial"/>
        <family val="2"/>
      </rPr>
      <t>2</t>
    </r>
  </si>
  <si>
    <t>months</t>
  </si>
  <si>
    <r>
      <t>in examination</t>
    </r>
    <r>
      <rPr>
        <vertAlign val="superscript"/>
        <sz val="10"/>
        <rFont val="Arial"/>
        <family val="2"/>
      </rPr>
      <t>3</t>
    </r>
  </si>
  <si>
    <r>
      <t>action in months</t>
    </r>
    <r>
      <rPr>
        <vertAlign val="superscript"/>
        <sz val="10"/>
        <rFont val="Arial"/>
        <family val="2"/>
      </rPr>
      <t>4</t>
    </r>
  </si>
  <si>
    <r>
      <t>months</t>
    </r>
    <r>
      <rPr>
        <vertAlign val="superscript"/>
        <sz val="10"/>
        <rFont val="Arial"/>
        <family val="2"/>
      </rPr>
      <t>5</t>
    </r>
  </si>
  <si>
    <t>in opposition</t>
  </si>
  <si>
    <r>
      <t>1</t>
    </r>
    <r>
      <rPr>
        <i/>
        <sz val="10"/>
        <rFont val="Arial"/>
        <family val="2"/>
      </rPr>
      <t xml:space="preserve"> For the SIPO, only the numbers are available of patent applications entering into the substantial examination phase in the respective year.</t>
    </r>
  </si>
  <si>
    <r>
      <t>2</t>
    </r>
    <r>
      <rPr>
        <i/>
        <sz val="10"/>
        <rFont val="Arial"/>
        <family val="2"/>
      </rPr>
      <t xml:space="preserve"> For the SIPO, only the numbers are available of grants in the respective year.</t>
    </r>
  </si>
  <si>
    <r>
      <t>3</t>
    </r>
    <r>
      <rPr>
        <i/>
        <sz val="10"/>
        <rFont val="Arial"/>
        <family val="2"/>
      </rPr>
      <t xml:space="preserve"> For the KIPO, only the unexamined patent applications with a request for examination filed have been counted. In the previous reports, the figure of this category included the entire unexamined patent applications. </t>
    </r>
  </si>
  <si>
    <r>
      <rPr>
        <i/>
        <vertAlign val="superscript"/>
        <sz val="10"/>
        <rFont val="Arial"/>
        <family val="2"/>
      </rPr>
      <t>4</t>
    </r>
    <r>
      <rPr>
        <i/>
        <sz val="10"/>
        <rFont val="Arial"/>
        <family val="2"/>
      </rPr>
      <t xml:space="preserve"> For the EPO, the first office action is the extended European search report that includes a written opinion on patentability.</t>
    </r>
  </si>
  <si>
    <t xml:space="preserve">Fig. 2.1   Patents in Force </t>
  </si>
  <si>
    <t>2016 Statistical Tables - IP5 Offices</t>
  </si>
  <si>
    <t xml:space="preserve">  (EPO, usually 6 months after the first action), the date of the request for examination (JPO, KIPO), the date on which the application enters the substantive examination phase (SIPO), and the filing date (USPTO). See Annex 2. </t>
  </si>
  <si>
    <r>
      <rPr>
        <i/>
        <vertAlign val="superscript"/>
        <sz val="10"/>
        <rFont val="Arial"/>
        <family val="2"/>
      </rPr>
      <t>5</t>
    </r>
    <r>
      <rPr>
        <i/>
        <sz val="10"/>
        <rFont val="Arial"/>
        <family val="2"/>
      </rPr>
      <t xml:space="preserve"> The pendency in examination is calculated from the date at which the file was allocated for examination; </t>
    </r>
  </si>
  <si>
    <t xml:space="preserve">  and where the applicant performs procedures they are allowed to use, such as requests for extension of the period of response and for an accelerated examination.</t>
  </si>
  <si>
    <t xml:space="preserve">  For the JPO, the pendency time is the number of months in FY 2015 and FY 2016; and excludes some cases where the JPO requests an applicant to respond to the second notification of reasons for refusal; </t>
  </si>
  <si>
    <t>Additional data:  Top 10 leading technology</t>
  </si>
  <si>
    <t>1. For EPO:-  Prior to 2013, the maintenance rate was based on European patents published by the EPO. Since 2013, the EPO proportion represents a weighted average ratio of the maintenance of the validated European patents in the 38 EPC states.</t>
  </si>
  <si>
    <t>Note:</t>
  </si>
  <si>
    <t>EPO comment to editing Office: Numbers and definition in footnote changed in 2016 for EPO</t>
  </si>
  <si>
    <t xml:space="preserve">Total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</si>
</sst>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Red]\-#,##0.0"/>
    <numFmt numFmtId="165" formatCode="#,##0;[Red]#,##0"/>
    <numFmt numFmtId="166" formatCode="#\ ##0"/>
    <numFmt numFmtId="167" formatCode="0.0%"/>
    <numFmt numFmtId="168" formatCode="\(0.0%\)"/>
    <numFmt numFmtId="169" formatCode="0.0"/>
    <numFmt numFmtId="170" formatCode="#,##0_ "/>
    <numFmt numFmtId="171" formatCode="#,##0.0"/>
    <numFmt numFmtId="172" formatCode="_ * #,##0.00_ ;_ * \-#,##0.00_ ;_ * &quot;-&quot;??_ ;_ @_ "/>
    <numFmt numFmtId="173" formatCode="_ * #,##0_ ;_ * \-#,##0_ ;_ * &quot;-&quot;??_ ;_ @_ "/>
  </numFmts>
  <fonts count="65">
    <font>
      <sz val="11"/>
      <color theme="1"/>
      <name val="Calibri"/>
      <family val="2"/>
      <scheme val="minor"/>
    </font>
    <font>
      <sz val="11"/>
      <name val="ＭＳ Ｐゴシック"/>
      <family val="3"/>
      <charset val="128"/>
    </font>
    <font>
      <b/>
      <sz val="12"/>
      <name val="Arial"/>
      <family val="2"/>
    </font>
    <font>
      <sz val="12"/>
      <name val="Arial"/>
      <family val="2"/>
    </font>
    <font>
      <sz val="10"/>
      <color theme="1"/>
      <name val="Arial"/>
      <family val="2"/>
    </font>
    <font>
      <sz val="10"/>
      <color rgb="FFFF0000"/>
      <name val="Arial"/>
      <family val="2"/>
    </font>
    <font>
      <sz val="10"/>
      <name val="Arial"/>
      <family val="2"/>
    </font>
    <font>
      <vertAlign val="superscript"/>
      <sz val="12"/>
      <name val="Arial"/>
      <family val="2"/>
    </font>
    <font>
      <sz val="10"/>
      <color indexed="10"/>
      <name val="Arial"/>
      <family val="2"/>
    </font>
    <font>
      <sz val="10"/>
      <name val="ＭＳ Ｐゴシック"/>
      <family val="3"/>
      <charset val="128"/>
    </font>
    <font>
      <sz val="12"/>
      <name val="ＭＳ Ｐゴシック"/>
      <family val="3"/>
      <charset val="128"/>
    </font>
    <font>
      <sz val="12"/>
      <color indexed="10"/>
      <name val="ＭＳ Ｐゴシック"/>
      <family val="3"/>
      <charset val="128"/>
    </font>
    <font>
      <sz val="10"/>
      <color indexed="10"/>
      <name val="ＭＳ Ｐゴシック"/>
      <family val="3"/>
      <charset val="128"/>
    </font>
    <font>
      <b/>
      <sz val="9"/>
      <color indexed="81"/>
      <name val="Tahoma"/>
      <family val="2"/>
    </font>
    <font>
      <sz val="12"/>
      <color indexed="10"/>
      <name val="Arial"/>
      <family val="2"/>
    </font>
    <font>
      <sz val="10"/>
      <name val="Helvetica"/>
      <family val="2"/>
    </font>
    <font>
      <b/>
      <sz val="10"/>
      <name val="Helvetica"/>
    </font>
    <font>
      <b/>
      <sz val="10"/>
      <name val="Helvetica"/>
      <family val="2"/>
    </font>
    <font>
      <b/>
      <sz val="12"/>
      <name val="Helvetica"/>
    </font>
    <font>
      <sz val="9"/>
      <name val="ＭＳ Ｐゴシック"/>
      <family val="3"/>
      <charset val="128"/>
    </font>
    <font>
      <b/>
      <sz val="6"/>
      <name val="Helvetica"/>
    </font>
    <font>
      <b/>
      <sz val="10"/>
      <name val="Arial"/>
      <family val="2"/>
    </font>
    <font>
      <sz val="11"/>
      <color theme="1"/>
      <name val="Arial"/>
      <family val="2"/>
    </font>
    <font>
      <sz val="11"/>
      <name val="Arial"/>
      <family val="2"/>
    </font>
    <font>
      <b/>
      <sz val="11"/>
      <name val="Arial"/>
      <family val="2"/>
    </font>
    <font>
      <b/>
      <sz val="14"/>
      <name val="Arial"/>
      <family val="2"/>
    </font>
    <font>
      <sz val="11"/>
      <color rgb="FFFF0000"/>
      <name val="Arial"/>
      <family val="2"/>
    </font>
    <font>
      <sz val="11"/>
      <color indexed="10"/>
      <name val="Arial"/>
      <family val="2"/>
    </font>
    <font>
      <b/>
      <sz val="10"/>
      <color rgb="FF000000"/>
      <name val="Arial"/>
      <family val="2"/>
    </font>
    <font>
      <vertAlign val="superscript"/>
      <sz val="10"/>
      <name val="Arial"/>
      <family val="2"/>
    </font>
    <font>
      <sz val="10"/>
      <color theme="5" tint="-0.249977111117893"/>
      <name val="Arial"/>
      <family val="2"/>
    </font>
    <font>
      <sz val="10"/>
      <color rgb="FF0000CC"/>
      <name val="Arial"/>
      <family val="2"/>
    </font>
    <font>
      <sz val="10"/>
      <color rgb="FF0070C0"/>
      <name val="Arial"/>
      <family val="2"/>
    </font>
    <font>
      <sz val="10"/>
      <color rgb="FF7030A0"/>
      <name val="Arial"/>
      <family val="2"/>
    </font>
    <font>
      <sz val="10"/>
      <color rgb="FF00B050"/>
      <name val="Arial"/>
      <family val="2"/>
    </font>
    <font>
      <b/>
      <sz val="10"/>
      <color rgb="FF7030A0"/>
      <name val="Arial"/>
      <family val="2"/>
    </font>
    <font>
      <b/>
      <sz val="10"/>
      <color rgb="FF00B050"/>
      <name val="Arial"/>
      <family val="2"/>
    </font>
    <font>
      <b/>
      <sz val="10"/>
      <color theme="7"/>
      <name val="Arial"/>
      <family val="2"/>
    </font>
    <font>
      <b/>
      <sz val="10"/>
      <color rgb="FF0070C0"/>
      <name val="Arial"/>
      <family val="2"/>
    </font>
    <font>
      <b/>
      <sz val="10"/>
      <color theme="5"/>
      <name val="Arial"/>
      <family val="2"/>
    </font>
    <font>
      <sz val="10"/>
      <color theme="5"/>
      <name val="Arial"/>
      <family val="2"/>
    </font>
    <font>
      <sz val="10"/>
      <name val="Sans-serif"/>
      <family val="2"/>
    </font>
    <font>
      <sz val="10"/>
      <color theme="1"/>
      <name val="Calibri"/>
      <family val="2"/>
      <scheme val="minor"/>
    </font>
    <font>
      <b/>
      <sz val="10"/>
      <color indexed="10"/>
      <name val="Arial"/>
      <family val="2"/>
    </font>
    <font>
      <b/>
      <sz val="10"/>
      <color theme="1"/>
      <name val="Arial"/>
      <family val="2"/>
    </font>
    <font>
      <u/>
      <sz val="11"/>
      <color theme="10"/>
      <name val="Calibri"/>
      <family val="2"/>
      <scheme val="minor"/>
    </font>
    <font>
      <u/>
      <sz val="14"/>
      <color theme="10"/>
      <name val="Calibri"/>
      <family val="2"/>
      <scheme val="minor"/>
    </font>
    <font>
      <sz val="14"/>
      <color theme="1"/>
      <name val="Arial"/>
      <family val="2"/>
    </font>
    <font>
      <b/>
      <sz val="14"/>
      <color rgb="FF0000CC"/>
      <name val="Arial"/>
      <family val="2"/>
    </font>
    <font>
      <sz val="14"/>
      <name val="Arial"/>
      <family val="2"/>
    </font>
    <font>
      <sz val="11"/>
      <color theme="1"/>
      <name val="Calibri"/>
      <family val="2"/>
      <scheme val="minor"/>
    </font>
    <font>
      <sz val="10"/>
      <color theme="7"/>
      <name val="Arial"/>
      <family val="2"/>
    </font>
    <font>
      <sz val="10"/>
      <color theme="1" tint="0.499984740745262"/>
      <name val="Arial"/>
      <family val="2"/>
    </font>
    <font>
      <b/>
      <sz val="10"/>
      <color theme="1" tint="0.499984740745262"/>
      <name val="Arial"/>
      <family val="2"/>
    </font>
    <font>
      <i/>
      <sz val="12"/>
      <color rgb="FFFF0000"/>
      <name val="Calibri"/>
      <family val="2"/>
      <scheme val="minor"/>
    </font>
    <font>
      <b/>
      <i/>
      <sz val="12"/>
      <name val="Calibri"/>
      <family val="2"/>
      <scheme val="minor"/>
    </font>
    <font>
      <b/>
      <vertAlign val="superscript"/>
      <sz val="10"/>
      <name val="Arial"/>
      <family val="2"/>
    </font>
    <font>
      <i/>
      <vertAlign val="superscript"/>
      <sz val="10"/>
      <name val="Arial"/>
      <family val="2"/>
    </font>
    <font>
      <i/>
      <sz val="10"/>
      <name val="Arial"/>
      <family val="2"/>
    </font>
    <font>
      <i/>
      <sz val="10"/>
      <color indexed="10"/>
      <name val="Arial"/>
      <family val="2"/>
    </font>
    <font>
      <b/>
      <sz val="16"/>
      <color theme="1"/>
      <name val="Arial"/>
      <family val="2"/>
    </font>
    <font>
      <i/>
      <sz val="12"/>
      <name val="Calibri"/>
      <family val="2"/>
      <scheme val="minor"/>
    </font>
    <font>
      <sz val="11"/>
      <name val="Calibri"/>
      <family val="2"/>
      <scheme val="minor"/>
    </font>
    <font>
      <i/>
      <sz val="10"/>
      <color theme="4" tint="-0.249977111117893"/>
      <name val="Arial"/>
      <family val="2"/>
    </font>
    <font>
      <sz val="10"/>
      <name val="Helvetica"/>
    </font>
  </fonts>
  <fills count="11">
    <fill>
      <patternFill patternType="none"/>
    </fill>
    <fill>
      <patternFill patternType="gray125"/>
    </fill>
    <fill>
      <patternFill patternType="solid">
        <fgColor theme="2"/>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solid">
        <fgColor indexed="6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0" tint="-4.9989318521683403E-2"/>
        <bgColor indexed="64"/>
      </patternFill>
    </fill>
  </fills>
  <borders count="29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indexed="64"/>
      </right>
      <top style="medium">
        <color theme="1"/>
      </top>
      <bottom style="thin">
        <color indexed="64"/>
      </bottom>
      <diagonal/>
    </border>
    <border>
      <left style="medium">
        <color indexed="64"/>
      </left>
      <right style="medium">
        <color indexed="64"/>
      </right>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theme="1"/>
      </bottom>
      <diagonal/>
    </border>
    <border>
      <left style="thin">
        <color indexed="64"/>
      </left>
      <right style="medium">
        <color indexed="64"/>
      </right>
      <top/>
      <bottom style="medium">
        <color theme="1"/>
      </bottom>
      <diagonal/>
    </border>
    <border>
      <left style="medium">
        <color indexed="64"/>
      </left>
      <right style="thin">
        <color theme="1"/>
      </right>
      <top style="medium">
        <color indexed="64"/>
      </top>
      <bottom style="thin">
        <color indexed="64"/>
      </bottom>
      <diagonal/>
    </border>
    <border>
      <left/>
      <right style="thin">
        <color theme="1"/>
      </right>
      <top style="medium">
        <color indexed="64"/>
      </top>
      <bottom style="thin">
        <color indexed="64"/>
      </bottom>
      <diagonal/>
    </border>
    <border>
      <left style="thin">
        <color theme="1"/>
      </left>
      <right style="medium">
        <color theme="1"/>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1"/>
      </right>
      <top style="thin">
        <color indexed="64"/>
      </top>
      <bottom/>
      <diagonal/>
    </border>
    <border>
      <left/>
      <right style="thin">
        <color theme="1"/>
      </right>
      <top style="thin">
        <color indexed="64"/>
      </top>
      <bottom/>
      <diagonal/>
    </border>
    <border>
      <left style="thin">
        <color theme="1"/>
      </left>
      <right style="medium">
        <color theme="1"/>
      </right>
      <top style="thin">
        <color indexed="64"/>
      </top>
      <bottom/>
      <diagonal/>
    </border>
    <border>
      <left style="medium">
        <color indexed="64"/>
      </left>
      <right style="thin">
        <color theme="1"/>
      </right>
      <top style="hair">
        <color indexed="64"/>
      </top>
      <bottom style="hair">
        <color indexed="64"/>
      </bottom>
      <diagonal/>
    </border>
    <border>
      <left/>
      <right style="thin">
        <color theme="1"/>
      </right>
      <top style="hair">
        <color indexed="64"/>
      </top>
      <bottom style="hair">
        <color indexed="64"/>
      </bottom>
      <diagonal/>
    </border>
    <border>
      <left style="thin">
        <color theme="1"/>
      </left>
      <right style="medium">
        <color theme="1"/>
      </right>
      <top style="hair">
        <color indexed="64"/>
      </top>
      <bottom style="hair">
        <color indexed="64"/>
      </bottom>
      <diagonal/>
    </border>
    <border>
      <left style="medium">
        <color indexed="64"/>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theme="1"/>
      </right>
      <top style="hair">
        <color indexed="64"/>
      </top>
      <bottom/>
      <diagonal/>
    </border>
    <border>
      <left/>
      <right style="thin">
        <color theme="1"/>
      </right>
      <top style="hair">
        <color indexed="64"/>
      </top>
      <bottom/>
      <diagonal/>
    </border>
    <border>
      <left style="thin">
        <color theme="1"/>
      </left>
      <right style="medium">
        <color theme="1"/>
      </right>
      <top style="hair">
        <color indexed="64"/>
      </top>
      <bottom/>
      <diagonal/>
    </border>
    <border>
      <left style="medium">
        <color indexed="64"/>
      </left>
      <right style="thin">
        <color theme="1"/>
      </right>
      <top/>
      <bottom/>
      <diagonal/>
    </border>
    <border>
      <left/>
      <right style="thin">
        <color theme="1"/>
      </right>
      <top/>
      <bottom/>
      <diagonal/>
    </border>
    <border>
      <left style="thin">
        <color theme="1"/>
      </left>
      <right style="medium">
        <color theme="1"/>
      </right>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theme="1"/>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style="medium">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style="hair">
        <color indexed="64"/>
      </top>
      <bottom style="hair">
        <color indexed="64"/>
      </bottom>
      <diagonal/>
    </border>
    <border>
      <left style="thin">
        <color indexed="64"/>
      </left>
      <right style="thin">
        <color theme="1"/>
      </right>
      <top/>
      <bottom/>
      <diagonal/>
    </border>
    <border>
      <left style="thin">
        <color indexed="64"/>
      </left>
      <right style="thin">
        <color theme="1"/>
      </right>
      <top style="hair">
        <color indexed="64"/>
      </top>
      <bottom/>
      <diagonal/>
    </border>
    <border>
      <left style="thin">
        <color indexed="64"/>
      </left>
      <right style="thin">
        <color theme="1"/>
      </right>
      <top style="thin">
        <color indexed="64"/>
      </top>
      <bottom style="hair">
        <color indexed="64"/>
      </bottom>
      <diagonal/>
    </border>
    <border>
      <left style="thin">
        <color theme="1"/>
      </left>
      <right style="medium">
        <color theme="1"/>
      </right>
      <top style="thin">
        <color indexed="64"/>
      </top>
      <bottom style="hair">
        <color indexed="64"/>
      </bottom>
      <diagonal/>
    </border>
    <border>
      <left style="thin">
        <color indexed="64"/>
      </left>
      <right style="thin">
        <color theme="1"/>
      </right>
      <top/>
      <bottom style="thin">
        <color indexed="64"/>
      </bottom>
      <diagonal/>
    </border>
    <border>
      <left style="thin">
        <color theme="1"/>
      </left>
      <right style="medium">
        <color theme="1"/>
      </right>
      <top/>
      <bottom style="thin">
        <color indexed="64"/>
      </bottom>
      <diagonal/>
    </border>
    <border>
      <left style="thin">
        <color indexed="64"/>
      </left>
      <right/>
      <top/>
      <bottom style="hair">
        <color indexed="64"/>
      </bottom>
      <diagonal/>
    </border>
    <border>
      <left style="thin">
        <color indexed="64"/>
      </left>
      <right style="thin">
        <color theme="1"/>
      </right>
      <top/>
      <bottom style="hair">
        <color indexed="64"/>
      </bottom>
      <diagonal/>
    </border>
    <border>
      <left style="thin">
        <color theme="1"/>
      </left>
      <right style="medium">
        <color theme="1"/>
      </right>
      <top/>
      <bottom style="hair">
        <color indexed="64"/>
      </bottom>
      <diagonal/>
    </border>
    <border>
      <left style="thin">
        <color indexed="64"/>
      </left>
      <right style="thin">
        <color theme="1"/>
      </right>
      <top style="hair">
        <color indexed="64"/>
      </top>
      <bottom style="thin">
        <color indexed="64"/>
      </bottom>
      <diagonal/>
    </border>
    <border>
      <left style="thin">
        <color theme="1"/>
      </left>
      <right style="medium">
        <color theme="1"/>
      </right>
      <top style="hair">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theme="1"/>
      </right>
      <top/>
      <bottom style="medium">
        <color indexed="64"/>
      </bottom>
      <diagonal/>
    </border>
    <border>
      <left style="thin">
        <color theme="1"/>
      </left>
      <right style="medium">
        <color theme="1"/>
      </right>
      <top/>
      <bottom style="medium">
        <color indexed="64"/>
      </bottom>
      <diagonal/>
    </border>
    <border>
      <left style="medium">
        <color theme="1"/>
      </left>
      <right style="thin">
        <color theme="1"/>
      </right>
      <top style="thin">
        <color indexed="64"/>
      </top>
      <bottom style="medium">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bottom style="hair">
        <color indexed="64"/>
      </bottom>
      <diagonal/>
    </border>
    <border>
      <left style="medium">
        <color theme="1"/>
      </left>
      <right style="medium">
        <color theme="1"/>
      </right>
      <top style="hair">
        <color indexed="64"/>
      </top>
      <bottom style="hair">
        <color indexed="64"/>
      </bottom>
      <diagonal/>
    </border>
    <border>
      <left style="medium">
        <color theme="1"/>
      </left>
      <right style="medium">
        <color theme="1"/>
      </right>
      <top style="hair">
        <color indexed="64"/>
      </top>
      <bottom style="thin">
        <color indexed="64"/>
      </bottom>
      <diagonal/>
    </border>
    <border>
      <left style="medium">
        <color indexed="64"/>
      </left>
      <right/>
      <top style="thin">
        <color indexed="64"/>
      </top>
      <bottom/>
      <diagonal/>
    </border>
    <border>
      <left style="medium">
        <color theme="1"/>
      </left>
      <right style="medium">
        <color theme="1"/>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theme="1"/>
      </left>
      <right style="medium">
        <color theme="1"/>
      </right>
      <top/>
      <bottom/>
      <diagonal/>
    </border>
    <border>
      <left style="medium">
        <color indexed="64"/>
      </left>
      <right style="thin">
        <color indexed="64"/>
      </right>
      <top style="thin">
        <color indexed="64"/>
      </top>
      <bottom style="medium">
        <color indexed="64"/>
      </bottom>
      <diagonal/>
    </border>
    <border>
      <left style="medium">
        <color theme="1"/>
      </left>
      <right style="medium">
        <color theme="1"/>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theme="1"/>
      </left>
      <right style="medium">
        <color theme="1"/>
      </right>
      <top style="medium">
        <color indexed="64"/>
      </top>
      <bottom/>
      <diagonal/>
    </border>
    <border>
      <left style="medium">
        <color theme="1"/>
      </left>
      <right style="medium">
        <color theme="1"/>
      </right>
      <top style="hair">
        <color indexed="64"/>
      </top>
      <bottom/>
      <diagonal/>
    </border>
    <border>
      <left style="medium">
        <color theme="1"/>
      </left>
      <right style="medium">
        <color theme="1"/>
      </right>
      <top style="thin">
        <color indexed="64"/>
      </top>
      <bottom style="hair">
        <color indexed="64"/>
      </bottom>
      <diagonal/>
    </border>
    <border>
      <left/>
      <right/>
      <top style="medium">
        <color indexed="64"/>
      </top>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theme="1"/>
      </left>
      <right style="medium">
        <color theme="1"/>
      </right>
      <top style="medium">
        <color indexed="64"/>
      </top>
      <bottom style="hair">
        <color indexed="64"/>
      </bottom>
      <diagonal/>
    </border>
    <border>
      <left style="medium">
        <color theme="1"/>
      </left>
      <right style="medium">
        <color theme="1"/>
      </right>
      <top/>
      <bottom style="thin">
        <color indexed="64"/>
      </bottom>
      <diagonal/>
    </border>
    <border>
      <left/>
      <right/>
      <top/>
      <bottom style="medium">
        <color indexed="64"/>
      </bottom>
      <diagonal/>
    </border>
    <border>
      <left style="medium">
        <color theme="1"/>
      </left>
      <right style="medium">
        <color theme="1"/>
      </right>
      <top/>
      <bottom style="medium">
        <color indexed="64"/>
      </bottom>
      <diagonal/>
    </border>
    <border>
      <left style="medium">
        <color theme="1"/>
      </left>
      <right style="medium">
        <color theme="1"/>
      </right>
      <top style="thin">
        <color indexed="64"/>
      </top>
      <bottom/>
      <diagonal/>
    </border>
    <border>
      <left style="medium">
        <color theme="1"/>
      </left>
      <right style="medium">
        <color theme="1"/>
      </right>
      <top/>
      <bottom style="medium">
        <color theme="1"/>
      </bottom>
      <diagonal/>
    </border>
    <border>
      <left/>
      <right/>
      <top/>
      <bottom style="thin">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bottom style="dashed">
        <color indexed="64"/>
      </bottom>
      <diagonal/>
    </border>
    <border>
      <left/>
      <right style="thin">
        <color indexed="64"/>
      </right>
      <top/>
      <bottom style="dashed">
        <color indexed="64"/>
      </bottom>
      <diagonal/>
    </border>
    <border>
      <left/>
      <right/>
      <top/>
      <bottom style="dashed">
        <color indexed="64"/>
      </bottom>
      <diagonal/>
    </border>
    <border>
      <left style="medium">
        <color indexed="64"/>
      </left>
      <right style="medium">
        <color indexed="64"/>
      </right>
      <top style="dashed">
        <color indexed="64"/>
      </top>
      <bottom/>
      <diagonal/>
    </border>
    <border>
      <left/>
      <right style="medium">
        <color indexed="64"/>
      </right>
      <top/>
      <bottom style="medium">
        <color indexed="64"/>
      </bottom>
      <diagonal/>
    </border>
    <border>
      <left style="hair">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auto="1"/>
      </right>
      <top/>
      <bottom style="hair">
        <color auto="1"/>
      </bottom>
      <diagonal/>
    </border>
    <border>
      <left style="hair">
        <color auto="1"/>
      </left>
      <right/>
      <top/>
      <bottom style="hair">
        <color auto="1"/>
      </bottom>
      <diagonal/>
    </border>
    <border>
      <left style="hair">
        <color auto="1"/>
      </left>
      <right style="thin">
        <color indexed="64"/>
      </right>
      <top/>
      <bottom style="hair">
        <color auto="1"/>
      </bottom>
      <diagonal/>
    </border>
    <border>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indexed="64"/>
      </right>
      <top style="hair">
        <color auto="1"/>
      </top>
      <bottom style="hair">
        <color auto="1"/>
      </bottom>
      <diagonal/>
    </border>
    <border>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top style="hair">
        <color auto="1"/>
      </top>
      <bottom style="thin">
        <color indexed="64"/>
      </bottom>
      <diagonal/>
    </border>
    <border>
      <left style="thin">
        <color indexed="64"/>
      </left>
      <right style="hair">
        <color auto="1"/>
      </right>
      <top style="hair">
        <color auto="1"/>
      </top>
      <bottom/>
      <diagonal/>
    </border>
    <border>
      <left style="hair">
        <color auto="1"/>
      </left>
      <right/>
      <top style="hair">
        <color auto="1"/>
      </top>
      <bottom/>
      <diagonal/>
    </border>
    <border>
      <left style="hair">
        <color auto="1"/>
      </left>
      <right style="thin">
        <color indexed="64"/>
      </right>
      <top style="hair">
        <color auto="1"/>
      </top>
      <bottom/>
      <diagonal/>
    </border>
    <border>
      <left/>
      <right style="hair">
        <color auto="1"/>
      </right>
      <top style="hair">
        <color auto="1"/>
      </top>
      <bottom/>
      <diagonal/>
    </border>
    <border>
      <left style="hair">
        <color auto="1"/>
      </left>
      <right style="thin">
        <color indexed="64"/>
      </right>
      <top style="hair">
        <color auto="1"/>
      </top>
      <bottom style="thin">
        <color indexed="64"/>
      </bottom>
      <diagonal/>
    </border>
    <border>
      <left/>
      <right style="hair">
        <color auto="1"/>
      </right>
      <top style="hair">
        <color auto="1"/>
      </top>
      <bottom style="thin">
        <color indexed="64"/>
      </bottom>
      <diagonal/>
    </border>
    <border>
      <left/>
      <right/>
      <top style="medium">
        <color indexed="64"/>
      </top>
      <bottom style="thin">
        <color indexed="64"/>
      </bottom>
      <diagonal/>
    </border>
    <border>
      <left style="medium">
        <color theme="1"/>
      </left>
      <right style="thin">
        <color theme="1"/>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medium">
        <color theme="1"/>
      </left>
      <right style="thin">
        <color theme="1"/>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theme="1"/>
      </left>
      <right style="thin">
        <color theme="1"/>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style="medium">
        <color theme="1"/>
      </left>
      <right style="thin">
        <color theme="1"/>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medium">
        <color theme="1"/>
      </left>
      <right style="thin">
        <color theme="1"/>
      </right>
      <top style="hair">
        <color indexed="64"/>
      </top>
      <bottom style="thin">
        <color indexed="64"/>
      </bottom>
      <diagonal/>
    </border>
    <border>
      <left style="medium">
        <color theme="1"/>
      </left>
      <right style="thin">
        <color theme="1"/>
      </right>
      <top/>
      <bottom/>
      <diagonal/>
    </border>
    <border>
      <left style="medium">
        <color theme="1"/>
      </left>
      <right style="thin">
        <color theme="1"/>
      </right>
      <top/>
      <bottom style="thin">
        <color indexed="64"/>
      </bottom>
      <diagonal/>
    </border>
    <border>
      <left style="medium">
        <color theme="1"/>
      </left>
      <right style="thin">
        <color theme="1"/>
      </right>
      <top style="thin">
        <color indexed="64"/>
      </top>
      <bottom/>
      <diagonal/>
    </border>
    <border>
      <left/>
      <right/>
      <top style="thin">
        <color indexed="64"/>
      </top>
      <bottom/>
      <diagonal/>
    </border>
    <border>
      <left style="medium">
        <color theme="1"/>
      </left>
      <right style="thin">
        <color theme="1"/>
      </right>
      <top/>
      <bottom style="medium">
        <color indexed="64"/>
      </bottom>
      <diagonal/>
    </border>
    <border>
      <left/>
      <right/>
      <top style="medium">
        <color theme="1"/>
      </top>
      <bottom style="thin">
        <color indexed="64"/>
      </bottom>
      <diagonal/>
    </border>
    <border>
      <left/>
      <right/>
      <top/>
      <bottom style="medium">
        <color theme="1"/>
      </bottom>
      <diagonal/>
    </border>
    <border>
      <left style="thin">
        <color indexed="64"/>
      </left>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thin">
        <color indexed="64"/>
      </left>
      <right style="medium">
        <color theme="1"/>
      </right>
      <top style="hair">
        <color indexed="64"/>
      </top>
      <bottom style="hair">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bottom/>
      <diagonal/>
    </border>
    <border>
      <left style="thin">
        <color indexed="64"/>
      </left>
      <right/>
      <top/>
      <bottom style="medium">
        <color theme="1"/>
      </bottom>
      <diagonal/>
    </border>
    <border>
      <left style="thin">
        <color indexed="64"/>
      </left>
      <right style="medium">
        <color theme="1"/>
      </right>
      <top/>
      <bottom style="medium">
        <color theme="1"/>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theme="1"/>
      </right>
      <top style="hair">
        <color indexed="64"/>
      </top>
      <bottom style="thin">
        <color indexed="64"/>
      </bottom>
      <diagonal/>
    </border>
    <border>
      <left style="thin">
        <color indexed="64"/>
      </left>
      <right style="medium">
        <color theme="1"/>
      </right>
      <top style="thin">
        <color indexed="64"/>
      </top>
      <bottom/>
      <diagonal/>
    </border>
    <border>
      <left style="thin">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thin">
        <color indexed="64"/>
      </left>
      <right style="medium">
        <color theme="1"/>
      </right>
      <top style="hair">
        <color indexed="64"/>
      </top>
      <bottom style="dashed">
        <color indexed="64"/>
      </bottom>
      <diagonal/>
    </border>
    <border>
      <left style="thin">
        <color indexed="64"/>
      </left>
      <right style="medium">
        <color theme="1"/>
      </right>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thin">
        <color indexed="64"/>
      </left>
      <right style="thin">
        <color theme="1"/>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medium">
        <color theme="1"/>
      </right>
      <top/>
      <bottom style="hair">
        <color indexed="64"/>
      </bottom>
      <diagonal/>
    </border>
    <border>
      <left/>
      <right style="thin">
        <color indexed="64"/>
      </right>
      <top style="thin">
        <color indexed="64"/>
      </top>
      <bottom/>
      <diagonal/>
    </border>
    <border>
      <left style="thin">
        <color indexed="64"/>
      </left>
      <right style="medium">
        <color theme="1"/>
      </right>
      <top style="hair">
        <color indexed="64"/>
      </top>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hair">
        <color indexed="64"/>
      </bottom>
      <diagonal/>
    </border>
    <border>
      <left style="thin">
        <color indexed="64"/>
      </left>
      <right style="medium">
        <color theme="1"/>
      </right>
      <top style="thin">
        <color indexed="64"/>
      </top>
      <bottom style="hair">
        <color indexed="64"/>
      </bottom>
      <diagonal/>
    </border>
    <border>
      <left style="medium">
        <color indexed="64"/>
      </left>
      <right/>
      <top/>
      <bottom style="hair">
        <color indexed="64"/>
      </bottom>
      <diagonal/>
    </border>
    <border>
      <left style="medium">
        <color theme="1"/>
      </left>
      <right/>
      <top/>
      <bottom style="medium">
        <color theme="1"/>
      </bottom>
      <diagonal/>
    </border>
    <border>
      <left style="thin">
        <color theme="1"/>
      </left>
      <right style="thin">
        <color theme="1"/>
      </right>
      <top/>
      <bottom style="thin">
        <color indexed="64"/>
      </bottom>
      <diagonal/>
    </border>
    <border>
      <left style="thin">
        <color theme="1"/>
      </left>
      <right style="thin">
        <color theme="1"/>
      </right>
      <top style="medium">
        <color indexed="64"/>
      </top>
      <bottom style="thin">
        <color indexed="64"/>
      </bottom>
      <diagonal/>
    </border>
    <border>
      <left style="thin">
        <color theme="1"/>
      </left>
      <right style="thin">
        <color theme="1"/>
      </right>
      <top style="medium">
        <color theme="1"/>
      </top>
      <bottom style="thin">
        <color indexed="64"/>
      </bottom>
      <diagonal/>
    </border>
    <border>
      <left style="thin">
        <color theme="1"/>
      </left>
      <right style="thin">
        <color theme="1"/>
      </right>
      <top style="thin">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diagonal/>
    </border>
    <border>
      <left style="thin">
        <color theme="1"/>
      </left>
      <right style="thin">
        <color theme="1"/>
      </right>
      <top style="hair">
        <color indexed="64"/>
      </top>
      <bottom style="thin">
        <color indexed="64"/>
      </bottom>
      <diagonal/>
    </border>
    <border>
      <left style="thin">
        <color theme="1"/>
      </left>
      <right style="thin">
        <color theme="1"/>
      </right>
      <top/>
      <bottom style="hair">
        <color indexed="64"/>
      </bottom>
      <diagonal/>
    </border>
    <border>
      <left style="thin">
        <color theme="1"/>
      </left>
      <right style="thin">
        <color theme="1"/>
      </right>
      <top style="thin">
        <color indexed="64"/>
      </top>
      <bottom style="medium">
        <color theme="1"/>
      </bottom>
      <diagonal/>
    </border>
    <border>
      <left style="thin">
        <color theme="1"/>
      </left>
      <right style="thin">
        <color theme="1"/>
      </right>
      <top/>
      <bottom style="medium">
        <color indexed="64"/>
      </bottom>
      <diagonal/>
    </border>
    <border>
      <left style="thin">
        <color theme="1"/>
      </left>
      <right style="thin">
        <color theme="1"/>
      </right>
      <top/>
      <bottom style="medium">
        <color theme="1"/>
      </bottom>
      <diagonal/>
    </border>
    <border>
      <left style="thin">
        <color theme="1"/>
      </left>
      <right/>
      <top style="medium">
        <color theme="1"/>
      </top>
      <bottom style="thin">
        <color indexed="64"/>
      </bottom>
      <diagonal/>
    </border>
    <border>
      <left style="thin">
        <color theme="1"/>
      </left>
      <right/>
      <top style="thin">
        <color indexed="64"/>
      </top>
      <bottom style="hair">
        <color indexed="64"/>
      </bottom>
      <diagonal/>
    </border>
    <border>
      <left style="thin">
        <color theme="1"/>
      </left>
      <right/>
      <top style="hair">
        <color indexed="64"/>
      </top>
      <bottom style="hair">
        <color indexed="64"/>
      </bottom>
      <diagonal/>
    </border>
    <border>
      <left style="thin">
        <color theme="1"/>
      </left>
      <right/>
      <top style="hair">
        <color indexed="64"/>
      </top>
      <bottom/>
      <diagonal/>
    </border>
    <border>
      <left style="thin">
        <color theme="1"/>
      </left>
      <right/>
      <top style="hair">
        <color indexed="64"/>
      </top>
      <bottom style="thin">
        <color indexed="64"/>
      </bottom>
      <diagonal/>
    </border>
    <border>
      <left style="thin">
        <color theme="1"/>
      </left>
      <right/>
      <top/>
      <bottom style="thin">
        <color indexed="64"/>
      </bottom>
      <diagonal/>
    </border>
    <border>
      <left style="thin">
        <color theme="1"/>
      </left>
      <right/>
      <top/>
      <bottom style="hair">
        <color indexed="64"/>
      </bottom>
      <diagonal/>
    </border>
    <border>
      <left style="thin">
        <color theme="1"/>
      </left>
      <right/>
      <top/>
      <bottom style="medium">
        <color theme="1"/>
      </bottom>
      <diagonal/>
    </border>
    <border>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diagonal/>
    </border>
    <border>
      <left style="hair">
        <color auto="1"/>
      </left>
      <right style="medium">
        <color indexed="64"/>
      </right>
      <top style="hair">
        <color auto="1"/>
      </top>
      <bottom/>
      <diagonal/>
    </border>
    <border>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medium">
        <color indexed="64"/>
      </right>
      <top style="thin">
        <color indexed="64"/>
      </top>
      <bottom style="hair">
        <color auto="1"/>
      </bottom>
      <diagonal/>
    </border>
    <border>
      <left style="hair">
        <color auto="1"/>
      </left>
      <right style="hair">
        <color auto="1"/>
      </right>
      <top style="hair">
        <color auto="1"/>
      </top>
      <bottom style="thin">
        <color indexed="64"/>
      </bottom>
      <diagonal/>
    </border>
    <border>
      <left style="hair">
        <color auto="1"/>
      </left>
      <right style="medium">
        <color indexed="64"/>
      </right>
      <top style="hair">
        <color auto="1"/>
      </top>
      <bottom style="thin">
        <color indexed="64"/>
      </bottom>
      <diagonal/>
    </border>
    <border>
      <left/>
      <right style="hair">
        <color auto="1"/>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style="hair">
        <color auto="1"/>
      </right>
      <top style="medium">
        <color indexed="64"/>
      </top>
      <bottom style="hair">
        <color auto="1"/>
      </bottom>
      <diagonal/>
    </border>
    <border>
      <left style="medium">
        <color indexed="64"/>
      </left>
      <right style="hair">
        <color auto="1"/>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style="hair">
        <color auto="1"/>
      </right>
      <top/>
      <bottom/>
      <diagonal/>
    </border>
    <border>
      <left/>
      <right style="hair">
        <color auto="1"/>
      </right>
      <top/>
      <bottom/>
      <diagonal/>
    </border>
    <border>
      <left/>
      <right style="hair">
        <color auto="1"/>
      </right>
      <top style="hair">
        <color auto="1"/>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theme="1"/>
      </right>
      <top style="hair">
        <color indexed="64"/>
      </top>
      <bottom style="medium">
        <color indexed="64"/>
      </bottom>
      <diagonal/>
    </border>
    <border>
      <left style="thin">
        <color theme="1"/>
      </left>
      <right style="thin">
        <color theme="1"/>
      </right>
      <top style="hair">
        <color indexed="64"/>
      </top>
      <bottom style="medium">
        <color indexed="64"/>
      </bottom>
      <diagonal/>
    </border>
    <border>
      <left style="thin">
        <color theme="1"/>
      </left>
      <right/>
      <top style="medium">
        <color indexed="64"/>
      </top>
      <bottom style="thin">
        <color indexed="64"/>
      </bottom>
      <diagonal/>
    </border>
    <border>
      <left style="thin">
        <color theme="1"/>
      </left>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auto="1"/>
      </right>
      <top/>
      <bottom/>
      <diagonal/>
    </border>
    <border>
      <left style="hair">
        <color auto="1"/>
      </left>
      <right style="medium">
        <color indexed="64"/>
      </right>
      <top/>
      <bottom/>
      <diagonal/>
    </border>
    <border>
      <left style="medium">
        <color indexed="64"/>
      </left>
      <right style="hair">
        <color auto="1"/>
      </right>
      <top/>
      <bottom style="medium">
        <color indexed="64"/>
      </bottom>
      <diagonal/>
    </border>
    <border>
      <left style="thin">
        <color theme="1"/>
      </left>
      <right style="thin">
        <color theme="1"/>
      </right>
      <top/>
      <bottom/>
      <diagonal/>
    </border>
    <border>
      <left style="thin">
        <color theme="1"/>
      </left>
      <right style="thin">
        <color theme="1"/>
      </right>
      <top style="thin">
        <color indexed="64"/>
      </top>
      <bottom/>
      <diagonal/>
    </border>
    <border>
      <left style="thin">
        <color theme="1"/>
      </left>
      <right/>
      <top/>
      <bottom/>
      <diagonal/>
    </border>
    <border>
      <left style="thin">
        <color theme="1"/>
      </left>
      <right/>
      <top style="thin">
        <color indexed="64"/>
      </top>
      <bottom/>
      <diagonal/>
    </border>
    <border>
      <left style="thin">
        <color theme="1"/>
      </left>
      <right/>
      <top/>
      <bottom style="medium">
        <color indexed="64"/>
      </bottom>
      <diagonal/>
    </border>
    <border>
      <left style="medium">
        <color indexed="64"/>
      </left>
      <right style="medium">
        <color indexed="64"/>
      </right>
      <top style="medium">
        <color indexed="64"/>
      </top>
      <bottom style="medium">
        <color indexed="64"/>
      </bottom>
      <diagonal/>
    </border>
  </borders>
  <cellStyleXfs count="13">
    <xf numFmtId="0" fontId="0" fillId="0" borderId="0"/>
    <xf numFmtId="0" fontId="1" fillId="0" borderId="0"/>
    <xf numFmtId="38" fontId="1" fillId="0" borderId="0" applyFont="0" applyFill="0" applyBorder="0" applyAlignment="0" applyProtection="0"/>
    <xf numFmtId="0" fontId="6" fillId="0" borderId="0"/>
    <xf numFmtId="0" fontId="15" fillId="0" borderId="0"/>
    <xf numFmtId="0" fontId="19" fillId="0" borderId="0">
      <alignment vertical="center"/>
    </xf>
    <xf numFmtId="0" fontId="1" fillId="0" borderId="0">
      <alignment vertical="center"/>
    </xf>
    <xf numFmtId="0" fontId="3" fillId="0" borderId="0"/>
    <xf numFmtId="9" fontId="3" fillId="0" borderId="0" applyFont="0" applyFill="0" applyBorder="0" applyAlignment="0" applyProtection="0"/>
    <xf numFmtId="0" fontId="3" fillId="0" borderId="0"/>
    <xf numFmtId="9" fontId="6" fillId="0" borderId="0" applyFont="0" applyFill="0" applyBorder="0" applyAlignment="0" applyProtection="0"/>
    <xf numFmtId="172" fontId="1" fillId="0" borderId="0" applyFont="0" applyFill="0" applyBorder="0" applyAlignment="0" applyProtection="0">
      <alignment vertical="center"/>
    </xf>
    <xf numFmtId="0" fontId="45" fillId="0" borderId="0" applyNumberFormat="0" applyFill="0" applyBorder="0" applyAlignment="0" applyProtection="0"/>
  </cellStyleXfs>
  <cellXfs count="1174">
    <xf numFmtId="0" fontId="0" fillId="0" borderId="0" xfId="0"/>
    <xf numFmtId="0" fontId="2" fillId="0" borderId="0" xfId="1" applyFont="1" applyFill="1"/>
    <xf numFmtId="0" fontId="3" fillId="0" borderId="0" xfId="1" applyFont="1" applyFill="1"/>
    <xf numFmtId="0" fontId="4" fillId="0" borderId="1" xfId="0" applyFont="1" applyBorder="1"/>
    <xf numFmtId="0" fontId="4" fillId="0" borderId="0" xfId="0" applyFont="1"/>
    <xf numFmtId="9" fontId="4" fillId="0" borderId="1" xfId="0" applyNumberFormat="1" applyFont="1" applyBorder="1"/>
    <xf numFmtId="0" fontId="6" fillId="0" borderId="0" xfId="1" applyFont="1" applyFill="1"/>
    <xf numFmtId="0" fontId="6" fillId="0" borderId="2" xfId="1" applyFont="1" applyFill="1" applyBorder="1" applyAlignment="1">
      <alignment horizontal="center"/>
    </xf>
    <xf numFmtId="0" fontId="6" fillId="0" borderId="3" xfId="1" applyFont="1" applyFill="1" applyBorder="1" applyAlignment="1">
      <alignment horizontal="center"/>
    </xf>
    <xf numFmtId="0" fontId="6" fillId="0" borderId="4" xfId="1" applyFont="1" applyFill="1" applyBorder="1" applyAlignment="1">
      <alignment horizontal="center"/>
    </xf>
    <xf numFmtId="0" fontId="6" fillId="0" borderId="5" xfId="1" applyFont="1" applyFill="1" applyBorder="1" applyAlignment="1">
      <alignment horizontal="center"/>
    </xf>
    <xf numFmtId="0" fontId="6" fillId="0" borderId="6" xfId="1" applyFont="1" applyFill="1" applyBorder="1" applyAlignment="1">
      <alignment horizontal="center"/>
    </xf>
    <xf numFmtId="0" fontId="6" fillId="0" borderId="7" xfId="1" applyFont="1" applyFill="1" applyBorder="1" applyAlignment="1">
      <alignment horizontal="center"/>
    </xf>
    <xf numFmtId="0" fontId="6" fillId="0" borderId="8" xfId="1" applyFont="1" applyFill="1" applyBorder="1" applyAlignment="1">
      <alignment horizontal="center"/>
    </xf>
    <xf numFmtId="0" fontId="6" fillId="0" borderId="9" xfId="1" applyFont="1" applyFill="1" applyBorder="1" applyAlignment="1">
      <alignment horizontal="center"/>
    </xf>
    <xf numFmtId="0" fontId="6" fillId="0" borderId="0" xfId="1" applyFont="1" applyFill="1" applyAlignment="1">
      <alignment horizontal="center"/>
    </xf>
    <xf numFmtId="0" fontId="6" fillId="0" borderId="10" xfId="1" applyFont="1" applyFill="1" applyBorder="1"/>
    <xf numFmtId="38" fontId="6" fillId="0" borderId="12" xfId="2" applyFont="1" applyFill="1" applyBorder="1"/>
    <xf numFmtId="38" fontId="6" fillId="0" borderId="13" xfId="2" applyFont="1" applyFill="1" applyBorder="1"/>
    <xf numFmtId="38" fontId="6" fillId="0" borderId="14" xfId="2" applyFont="1" applyFill="1" applyBorder="1"/>
    <xf numFmtId="38" fontId="6" fillId="0" borderId="15" xfId="2" applyFont="1" applyFill="1" applyBorder="1"/>
    <xf numFmtId="38" fontId="6" fillId="0" borderId="16" xfId="2" applyFont="1" applyFill="1" applyBorder="1"/>
    <xf numFmtId="38" fontId="6" fillId="0" borderId="17" xfId="2" applyFont="1" applyFill="1" applyBorder="1"/>
    <xf numFmtId="0" fontId="6" fillId="0" borderId="18" xfId="1" applyFont="1" applyFill="1" applyBorder="1"/>
    <xf numFmtId="38" fontId="6" fillId="0" borderId="19" xfId="2" applyFont="1" applyFill="1" applyBorder="1"/>
    <xf numFmtId="38" fontId="6" fillId="0" borderId="18" xfId="2" applyFont="1" applyFill="1" applyBorder="1"/>
    <xf numFmtId="38" fontId="6" fillId="0" borderId="20" xfId="2" applyFont="1" applyFill="1" applyBorder="1"/>
    <xf numFmtId="38" fontId="6" fillId="0" borderId="21" xfId="2" applyFont="1" applyFill="1" applyBorder="1"/>
    <xf numFmtId="38" fontId="6" fillId="0" borderId="22" xfId="2" applyFont="1" applyFill="1" applyBorder="1"/>
    <xf numFmtId="38" fontId="6" fillId="0" borderId="24" xfId="2" applyFont="1" applyFill="1" applyBorder="1"/>
    <xf numFmtId="38" fontId="6" fillId="0" borderId="10" xfId="2" applyFont="1" applyFill="1" applyBorder="1"/>
    <xf numFmtId="0" fontId="6" fillId="0" borderId="23" xfId="1" applyFont="1" applyFill="1" applyBorder="1"/>
    <xf numFmtId="38" fontId="6" fillId="0" borderId="26" xfId="2" applyFont="1" applyFill="1" applyBorder="1"/>
    <xf numFmtId="38" fontId="6" fillId="0" borderId="27" xfId="2" applyFont="1" applyFill="1" applyBorder="1"/>
    <xf numFmtId="0" fontId="6" fillId="0" borderId="28" xfId="1" applyFont="1" applyFill="1" applyBorder="1"/>
    <xf numFmtId="38" fontId="6" fillId="0" borderId="30" xfId="2" applyFont="1" applyFill="1" applyBorder="1"/>
    <xf numFmtId="38" fontId="6" fillId="0" borderId="28" xfId="2" applyFont="1" applyFill="1" applyBorder="1"/>
    <xf numFmtId="38" fontId="6" fillId="0" borderId="32" xfId="2" applyFont="1" applyFill="1" applyBorder="1"/>
    <xf numFmtId="38" fontId="6" fillId="0" borderId="33" xfId="2" applyFont="1" applyFill="1" applyBorder="1"/>
    <xf numFmtId="38" fontId="6" fillId="0" borderId="34" xfId="2" applyFont="1" applyFill="1" applyBorder="1"/>
    <xf numFmtId="38" fontId="6" fillId="0" borderId="35" xfId="2" applyFont="1" applyFill="1" applyBorder="1"/>
    <xf numFmtId="38" fontId="6" fillId="0" borderId="36" xfId="2" applyFont="1" applyFill="1" applyBorder="1"/>
    <xf numFmtId="38" fontId="6" fillId="0" borderId="37" xfId="2" applyFont="1" applyFill="1" applyBorder="1"/>
    <xf numFmtId="38" fontId="6" fillId="0" borderId="38" xfId="2" applyFont="1" applyFill="1" applyBorder="1"/>
    <xf numFmtId="38" fontId="6" fillId="0" borderId="39" xfId="2" applyFont="1" applyFill="1" applyBorder="1"/>
    <xf numFmtId="0" fontId="6" fillId="0" borderId="40" xfId="1" applyFont="1" applyFill="1" applyBorder="1"/>
    <xf numFmtId="0" fontId="8" fillId="0" borderId="0" xfId="1" applyFont="1" applyFill="1"/>
    <xf numFmtId="38" fontId="6" fillId="0" borderId="41" xfId="2" applyFont="1" applyFill="1" applyBorder="1"/>
    <xf numFmtId="38" fontId="6" fillId="0" borderId="42" xfId="2" applyFont="1" applyFill="1" applyBorder="1"/>
    <xf numFmtId="38" fontId="6" fillId="0" borderId="1" xfId="2" applyFont="1" applyFill="1" applyBorder="1"/>
    <xf numFmtId="38" fontId="6" fillId="0" borderId="43" xfId="2" applyFont="1" applyFill="1" applyBorder="1"/>
    <xf numFmtId="164" fontId="6" fillId="0" borderId="19" xfId="2" applyNumberFormat="1" applyFont="1" applyFill="1" applyBorder="1"/>
    <xf numFmtId="164" fontId="6" fillId="0" borderId="30" xfId="2" applyNumberFormat="1" applyFont="1" applyFill="1" applyBorder="1"/>
    <xf numFmtId="164" fontId="6" fillId="0" borderId="32" xfId="2" applyNumberFormat="1" applyFont="1" applyFill="1" applyBorder="1"/>
    <xf numFmtId="165" fontId="6" fillId="0" borderId="32" xfId="2" applyNumberFormat="1" applyFont="1" applyFill="1" applyBorder="1"/>
    <xf numFmtId="0" fontId="6" fillId="0" borderId="44" xfId="1" applyFont="1" applyFill="1" applyBorder="1"/>
    <xf numFmtId="38" fontId="6" fillId="0" borderId="46" xfId="2" applyFont="1" applyFill="1" applyBorder="1"/>
    <xf numFmtId="38" fontId="6" fillId="0" borderId="44" xfId="2" applyFont="1" applyFill="1" applyBorder="1"/>
    <xf numFmtId="0" fontId="6" fillId="0" borderId="45" xfId="1" applyFont="1" applyFill="1" applyBorder="1"/>
    <xf numFmtId="38" fontId="6" fillId="0" borderId="47" xfId="2" applyFont="1" applyFill="1" applyBorder="1"/>
    <xf numFmtId="38" fontId="6" fillId="0" borderId="48" xfId="2" applyFont="1" applyFill="1" applyBorder="1"/>
    <xf numFmtId="38" fontId="6" fillId="0" borderId="49" xfId="2" applyFont="1" applyFill="1" applyBorder="1"/>
    <xf numFmtId="38" fontId="6" fillId="0" borderId="50" xfId="2" applyFont="1" applyFill="1" applyBorder="1"/>
    <xf numFmtId="38" fontId="6" fillId="0" borderId="51" xfId="2" applyFont="1" applyFill="1" applyBorder="1"/>
    <xf numFmtId="0" fontId="6" fillId="0" borderId="0" xfId="1" applyFont="1" applyFill="1" applyAlignment="1"/>
    <xf numFmtId="0" fontId="10" fillId="0" borderId="0" xfId="1" applyFont="1" applyFill="1"/>
    <xf numFmtId="0" fontId="11" fillId="0" borderId="0" xfId="1" applyFont="1" applyFill="1"/>
    <xf numFmtId="0" fontId="9" fillId="0" borderId="0" xfId="1" applyFont="1" applyFill="1"/>
    <xf numFmtId="0" fontId="12" fillId="0" borderId="0" xfId="1" applyFont="1" applyFill="1"/>
    <xf numFmtId="0" fontId="6" fillId="0" borderId="52" xfId="1" applyFont="1" applyFill="1" applyBorder="1" applyAlignment="1">
      <alignment horizontal="center"/>
    </xf>
    <xf numFmtId="0" fontId="6" fillId="0" borderId="53" xfId="1" applyFont="1" applyFill="1" applyBorder="1" applyAlignment="1">
      <alignment horizontal="center"/>
    </xf>
    <xf numFmtId="0" fontId="6" fillId="0" borderId="54" xfId="1" applyFont="1" applyFill="1" applyBorder="1" applyAlignment="1">
      <alignment horizontal="center"/>
    </xf>
    <xf numFmtId="0" fontId="9" fillId="0" borderId="0" xfId="1" applyFont="1" applyFill="1" applyAlignment="1">
      <alignment horizontal="center"/>
    </xf>
    <xf numFmtId="38" fontId="6" fillId="0" borderId="56" xfId="2" applyFont="1" applyFill="1" applyBorder="1"/>
    <xf numFmtId="38" fontId="6" fillId="0" borderId="40" xfId="2" applyFont="1" applyFill="1" applyBorder="1"/>
    <xf numFmtId="38" fontId="6" fillId="0" borderId="58" xfId="2" applyFont="1" applyFill="1" applyBorder="1"/>
    <xf numFmtId="38" fontId="6" fillId="0" borderId="59" xfId="2" applyFont="1" applyFill="1" applyBorder="1"/>
    <xf numFmtId="38" fontId="6" fillId="0" borderId="60" xfId="2" applyFont="1" applyFill="1" applyBorder="1"/>
    <xf numFmtId="38" fontId="6" fillId="0" borderId="61" xfId="2" applyFont="1" applyFill="1" applyBorder="1"/>
    <xf numFmtId="38" fontId="6" fillId="0" borderId="62" xfId="2" applyFont="1" applyFill="1" applyBorder="1"/>
    <xf numFmtId="38" fontId="6" fillId="0" borderId="63" xfId="2" applyFont="1" applyFill="1" applyBorder="1"/>
    <xf numFmtId="38" fontId="6" fillId="0" borderId="64" xfId="2" applyFont="1" applyFill="1" applyBorder="1"/>
    <xf numFmtId="38" fontId="6" fillId="0" borderId="65" xfId="2" applyFont="1" applyFill="1" applyBorder="1"/>
    <xf numFmtId="38" fontId="6" fillId="0" borderId="66" xfId="2" applyFont="1" applyFill="1" applyBorder="1"/>
    <xf numFmtId="38" fontId="6" fillId="0" borderId="68" xfId="2" applyFont="1" applyFill="1" applyBorder="1"/>
    <xf numFmtId="38" fontId="6" fillId="0" borderId="69" xfId="2" applyFont="1" applyFill="1" applyBorder="1"/>
    <xf numFmtId="38" fontId="6" fillId="0" borderId="70" xfId="2" applyFont="1" applyFill="1" applyBorder="1"/>
    <xf numFmtId="38" fontId="6" fillId="0" borderId="71" xfId="2" applyFont="1" applyFill="1" applyBorder="1"/>
    <xf numFmtId="38" fontId="6" fillId="0" borderId="72" xfId="2" applyFont="1" applyFill="1" applyBorder="1"/>
    <xf numFmtId="38" fontId="6" fillId="0" borderId="73" xfId="2" applyFont="1" applyFill="1" applyBorder="1"/>
    <xf numFmtId="38" fontId="6" fillId="0" borderId="74" xfId="2" applyFont="1" applyFill="1" applyBorder="1"/>
    <xf numFmtId="0" fontId="6" fillId="0" borderId="75" xfId="1" applyFont="1" applyFill="1" applyBorder="1"/>
    <xf numFmtId="0" fontId="6" fillId="0" borderId="77" xfId="1" applyFont="1" applyFill="1" applyBorder="1"/>
    <xf numFmtId="0" fontId="6" fillId="0" borderId="78" xfId="1" applyFont="1" applyFill="1" applyBorder="1"/>
    <xf numFmtId="38" fontId="6" fillId="0" borderId="79" xfId="1" applyNumberFormat="1" applyFont="1" applyFill="1" applyBorder="1"/>
    <xf numFmtId="0" fontId="6" fillId="0" borderId="80" xfId="1" applyFont="1" applyFill="1" applyBorder="1"/>
    <xf numFmtId="38" fontId="6" fillId="0" borderId="1" xfId="1" applyNumberFormat="1" applyFont="1" applyFill="1" applyBorder="1"/>
    <xf numFmtId="38" fontId="6" fillId="0" borderId="43" xfId="1" applyNumberFormat="1" applyFont="1" applyFill="1" applyBorder="1"/>
    <xf numFmtId="0" fontId="6" fillId="0" borderId="58" xfId="1" applyFont="1" applyFill="1" applyBorder="1"/>
    <xf numFmtId="38" fontId="6" fillId="0" borderId="81" xfId="2" applyFont="1" applyFill="1" applyBorder="1"/>
    <xf numFmtId="0" fontId="6" fillId="0" borderId="21" xfId="1" applyFont="1" applyFill="1" applyBorder="1"/>
    <xf numFmtId="38" fontId="6" fillId="0" borderId="82" xfId="2" applyFont="1" applyFill="1" applyBorder="1"/>
    <xf numFmtId="0" fontId="6" fillId="0" borderId="27" xfId="1" applyFont="1" applyFill="1" applyBorder="1"/>
    <xf numFmtId="38" fontId="6" fillId="0" borderId="83" xfId="2" applyFont="1" applyFill="1" applyBorder="1"/>
    <xf numFmtId="0" fontId="6" fillId="0" borderId="68" xfId="1" applyFont="1" applyFill="1" applyBorder="1"/>
    <xf numFmtId="38" fontId="6" fillId="0" borderId="84" xfId="2" applyFont="1" applyFill="1" applyBorder="1"/>
    <xf numFmtId="0" fontId="8" fillId="0" borderId="14" xfId="1" applyFont="1" applyFill="1" applyBorder="1"/>
    <xf numFmtId="38" fontId="8" fillId="0" borderId="17" xfId="2" applyFont="1" applyFill="1" applyBorder="1"/>
    <xf numFmtId="0" fontId="6" fillId="0" borderId="14" xfId="1" applyFont="1" applyFill="1" applyBorder="1"/>
    <xf numFmtId="38" fontId="6" fillId="0" borderId="85" xfId="2" applyFont="1" applyFill="1" applyBorder="1"/>
    <xf numFmtId="38" fontId="6" fillId="0" borderId="86" xfId="2" applyFont="1" applyFill="1" applyBorder="1"/>
    <xf numFmtId="0" fontId="8" fillId="0" borderId="21" xfId="1" applyFont="1" applyFill="1" applyBorder="1"/>
    <xf numFmtId="38" fontId="8" fillId="0" borderId="20" xfId="2" applyFont="1" applyFill="1" applyBorder="1"/>
    <xf numFmtId="0" fontId="8" fillId="0" borderId="34" xfId="1" applyFont="1" applyFill="1" applyBorder="1"/>
    <xf numFmtId="38" fontId="8" fillId="0" borderId="37" xfId="2" applyFont="1" applyFill="1" applyBorder="1"/>
    <xf numFmtId="0" fontId="6" fillId="0" borderId="34" xfId="1" applyFont="1" applyFill="1" applyBorder="1"/>
    <xf numFmtId="0" fontId="6" fillId="0" borderId="33" xfId="1" applyFont="1" applyFill="1" applyBorder="1"/>
    <xf numFmtId="38" fontId="6" fillId="0" borderId="87" xfId="2" applyFont="1" applyFill="1" applyBorder="1"/>
    <xf numFmtId="38" fontId="6" fillId="0" borderId="88" xfId="2" applyFont="1" applyFill="1" applyBorder="1"/>
    <xf numFmtId="0" fontId="8" fillId="0" borderId="33" xfId="1" applyFont="1" applyFill="1" applyBorder="1"/>
    <xf numFmtId="38" fontId="8" fillId="0" borderId="32" xfId="2" applyFont="1" applyFill="1" applyBorder="1"/>
    <xf numFmtId="0" fontId="8" fillId="0" borderId="13" xfId="1" applyFont="1" applyFill="1" applyBorder="1"/>
    <xf numFmtId="38" fontId="8" fillId="0" borderId="12" xfId="2" applyFont="1" applyFill="1" applyBorder="1"/>
    <xf numFmtId="0" fontId="6" fillId="0" borderId="13" xfId="1" applyFont="1" applyFill="1" applyBorder="1"/>
    <xf numFmtId="38" fontId="6" fillId="0" borderId="90" xfId="2" applyFont="1" applyFill="1" applyBorder="1"/>
    <xf numFmtId="38" fontId="6" fillId="0" borderId="91" xfId="2" applyFont="1" applyFill="1" applyBorder="1"/>
    <xf numFmtId="38" fontId="6" fillId="0" borderId="92" xfId="2" applyFont="1" applyFill="1" applyBorder="1"/>
    <xf numFmtId="38" fontId="6" fillId="0" borderId="93" xfId="2" applyFont="1" applyFill="1" applyBorder="1"/>
    <xf numFmtId="0" fontId="6" fillId="0" borderId="94" xfId="1" applyFont="1" applyFill="1" applyBorder="1"/>
    <xf numFmtId="38" fontId="6" fillId="0" borderId="97" xfId="2" applyFont="1" applyFill="1" applyBorder="1"/>
    <xf numFmtId="38" fontId="6" fillId="0" borderId="98" xfId="2" applyFont="1" applyFill="1" applyBorder="1"/>
    <xf numFmtId="38" fontId="6" fillId="0" borderId="99" xfId="2" applyFont="1" applyFill="1" applyBorder="1"/>
    <xf numFmtId="38" fontId="6" fillId="0" borderId="100" xfId="2" applyFont="1" applyFill="1" applyBorder="1"/>
    <xf numFmtId="3" fontId="3" fillId="0" borderId="0" xfId="1" applyNumberFormat="1" applyFont="1" applyFill="1"/>
    <xf numFmtId="3" fontId="14" fillId="0" borderId="0" xfId="1" applyNumberFormat="1" applyFont="1" applyFill="1"/>
    <xf numFmtId="3" fontId="6" fillId="0" borderId="0" xfId="1" applyNumberFormat="1" applyFont="1" applyFill="1"/>
    <xf numFmtId="3" fontId="8" fillId="0" borderId="0" xfId="1" applyNumberFormat="1" applyFont="1" applyFill="1"/>
    <xf numFmtId="1" fontId="6" fillId="0" borderId="4" xfId="1" applyNumberFormat="1" applyFont="1" applyFill="1" applyBorder="1" applyAlignment="1">
      <alignment horizontal="center"/>
    </xf>
    <xf numFmtId="1" fontId="6" fillId="0" borderId="7" xfId="1" applyNumberFormat="1" applyFont="1" applyFill="1" applyBorder="1" applyAlignment="1">
      <alignment horizontal="center"/>
    </xf>
    <xf numFmtId="1" fontId="6" fillId="0" borderId="6" xfId="1" applyNumberFormat="1" applyFont="1" applyFill="1" applyBorder="1" applyAlignment="1">
      <alignment horizontal="center"/>
    </xf>
    <xf numFmtId="1" fontId="6" fillId="0" borderId="101" xfId="1" applyNumberFormat="1" applyFont="1" applyFill="1" applyBorder="1" applyAlignment="1">
      <alignment horizontal="center"/>
    </xf>
    <xf numFmtId="3" fontId="6" fillId="0" borderId="24" xfId="2" applyNumberFormat="1" applyFont="1" applyFill="1" applyBorder="1"/>
    <xf numFmtId="3" fontId="6" fillId="0" borderId="39" xfId="2" applyNumberFormat="1" applyFont="1" applyFill="1" applyBorder="1"/>
    <xf numFmtId="3" fontId="6" fillId="0" borderId="26" xfId="2" applyNumberFormat="1" applyFont="1" applyFill="1" applyBorder="1"/>
    <xf numFmtId="3" fontId="6" fillId="0" borderId="13" xfId="2" applyNumberFormat="1" applyFont="1" applyFill="1" applyBorder="1"/>
    <xf numFmtId="3" fontId="6" fillId="0" borderId="11" xfId="2" applyNumberFormat="1" applyFont="1" applyFill="1" applyBorder="1"/>
    <xf numFmtId="3" fontId="6" fillId="0" borderId="89" xfId="2" applyNumberFormat="1" applyFont="1" applyFill="1" applyBorder="1"/>
    <xf numFmtId="3" fontId="6" fillId="0" borderId="102" xfId="2" applyNumberFormat="1" applyFont="1" applyFill="1" applyBorder="1"/>
    <xf numFmtId="3" fontId="6" fillId="0" borderId="19" xfId="2" applyNumberFormat="1" applyFont="1" applyFill="1" applyBorder="1"/>
    <xf numFmtId="3" fontId="6" fillId="0" borderId="22" xfId="2" applyNumberFormat="1" applyFont="1" applyFill="1" applyBorder="1"/>
    <xf numFmtId="3" fontId="6" fillId="0" borderId="21" xfId="2" applyNumberFormat="1" applyFont="1" applyFill="1" applyBorder="1"/>
    <xf numFmtId="3" fontId="6" fillId="0" borderId="103" xfId="2" applyNumberFormat="1" applyFont="1" applyFill="1" applyBorder="1"/>
    <xf numFmtId="3" fontId="6" fillId="0" borderId="34" xfId="2" applyNumberFormat="1" applyFont="1" applyFill="1" applyBorder="1"/>
    <xf numFmtId="3" fontId="6" fillId="0" borderId="35" xfId="2" applyNumberFormat="1" applyFont="1" applyFill="1" applyBorder="1"/>
    <xf numFmtId="3" fontId="6" fillId="0" borderId="36" xfId="2" applyNumberFormat="1" applyFont="1" applyFill="1" applyBorder="1"/>
    <xf numFmtId="3" fontId="6" fillId="0" borderId="104" xfId="2" applyNumberFormat="1" applyFont="1" applyFill="1" applyBorder="1"/>
    <xf numFmtId="3" fontId="6" fillId="0" borderId="56" xfId="2" applyNumberFormat="1" applyFont="1" applyFill="1" applyBorder="1"/>
    <xf numFmtId="3" fontId="6" fillId="0" borderId="57" xfId="2" applyNumberFormat="1" applyFont="1" applyFill="1" applyBorder="1"/>
    <xf numFmtId="3" fontId="6" fillId="0" borderId="77" xfId="2" applyNumberFormat="1" applyFont="1" applyFill="1" applyBorder="1"/>
    <xf numFmtId="3" fontId="6" fillId="0" borderId="1" xfId="2" applyNumberFormat="1" applyFont="1" applyFill="1" applyBorder="1"/>
    <xf numFmtId="3" fontId="6" fillId="0" borderId="76" xfId="2" applyNumberFormat="1" applyFont="1" applyFill="1" applyBorder="1"/>
    <xf numFmtId="3" fontId="6" fillId="0" borderId="106" xfId="2" applyNumberFormat="1" applyFont="1" applyFill="1" applyBorder="1"/>
    <xf numFmtId="3" fontId="6" fillId="0" borderId="16" xfId="2" applyNumberFormat="1" applyFont="1" applyFill="1" applyBorder="1"/>
    <xf numFmtId="3" fontId="6" fillId="0" borderId="27" xfId="2" applyNumberFormat="1" applyFont="1" applyFill="1" applyBorder="1"/>
    <xf numFmtId="3" fontId="6" fillId="0" borderId="109" xfId="2" applyNumberFormat="1" applyFont="1" applyFill="1" applyBorder="1"/>
    <xf numFmtId="3" fontId="6" fillId="0" borderId="95" xfId="2" applyNumberFormat="1" applyFont="1" applyFill="1" applyBorder="1"/>
    <xf numFmtId="3" fontId="6" fillId="0" borderId="96" xfId="2" applyNumberFormat="1" applyFont="1" applyFill="1" applyBorder="1"/>
    <xf numFmtId="3" fontId="6" fillId="0" borderId="110" xfId="2" applyNumberFormat="1" applyFont="1" applyFill="1" applyBorder="1"/>
    <xf numFmtId="3" fontId="6" fillId="0" borderId="111" xfId="2" applyNumberFormat="1" applyFont="1" applyFill="1" applyBorder="1"/>
    <xf numFmtId="0" fontId="6" fillId="0" borderId="112" xfId="1" applyFont="1" applyFill="1" applyBorder="1"/>
    <xf numFmtId="3" fontId="6" fillId="0" borderId="114" xfId="2" applyNumberFormat="1" applyFont="1" applyFill="1" applyBorder="1"/>
    <xf numFmtId="3" fontId="6" fillId="0" borderId="115" xfId="2" applyNumberFormat="1" applyFont="1" applyFill="1" applyBorder="1"/>
    <xf numFmtId="3" fontId="6" fillId="0" borderId="116" xfId="2" applyNumberFormat="1" applyFont="1" applyFill="1" applyBorder="1"/>
    <xf numFmtId="0" fontId="6" fillId="0" borderId="116" xfId="1" applyFont="1" applyFill="1" applyBorder="1"/>
    <xf numFmtId="3" fontId="6" fillId="0" borderId="117" xfId="2" applyNumberFormat="1" applyFont="1" applyFill="1" applyBorder="1"/>
    <xf numFmtId="3" fontId="6" fillId="0" borderId="118" xfId="2" applyNumberFormat="1" applyFont="1" applyFill="1" applyBorder="1"/>
    <xf numFmtId="3" fontId="6" fillId="0" borderId="67" xfId="2" applyNumberFormat="1" applyFont="1" applyFill="1" applyBorder="1"/>
    <xf numFmtId="0" fontId="6" fillId="0" borderId="42" xfId="1" applyFont="1" applyFill="1" applyBorder="1"/>
    <xf numFmtId="3" fontId="6" fillId="0" borderId="68" xfId="2" applyNumberFormat="1" applyFont="1" applyFill="1" applyBorder="1"/>
    <xf numFmtId="3" fontId="6" fillId="0" borderId="41" xfId="2" applyNumberFormat="1" applyFont="1" applyFill="1" applyBorder="1"/>
    <xf numFmtId="3" fontId="6" fillId="0" borderId="119" xfId="2" applyNumberFormat="1" applyFont="1" applyFill="1" applyBorder="1"/>
    <xf numFmtId="0" fontId="6" fillId="0" borderId="43" xfId="1" applyFont="1" applyFill="1" applyBorder="1"/>
    <xf numFmtId="0" fontId="6" fillId="0" borderId="17" xfId="1" applyFont="1" applyFill="1" applyBorder="1"/>
    <xf numFmtId="3" fontId="6" fillId="0" borderId="14" xfId="2" applyNumberFormat="1" applyFont="1" applyFill="1" applyBorder="1"/>
    <xf numFmtId="3" fontId="6" fillId="0" borderId="15" xfId="2" applyNumberFormat="1" applyFont="1" applyFill="1" applyBorder="1"/>
    <xf numFmtId="3" fontId="6" fillId="0" borderId="120" xfId="2" applyNumberFormat="1" applyFont="1" applyFill="1" applyBorder="1"/>
    <xf numFmtId="0" fontId="6" fillId="0" borderId="20" xfId="1" applyFont="1" applyFill="1" applyBorder="1"/>
    <xf numFmtId="0" fontId="6" fillId="0" borderId="37" xfId="1" applyFont="1" applyFill="1" applyBorder="1"/>
    <xf numFmtId="0" fontId="6" fillId="0" borderId="26" xfId="1" applyFont="1" applyFill="1" applyBorder="1"/>
    <xf numFmtId="3" fontId="6" fillId="0" borderId="34" xfId="2" applyNumberFormat="1" applyFont="1" applyFill="1" applyBorder="1" applyAlignment="1"/>
    <xf numFmtId="3" fontId="6" fillId="0" borderId="35" xfId="2" applyNumberFormat="1" applyFont="1" applyFill="1" applyBorder="1" applyAlignment="1"/>
    <xf numFmtId="3" fontId="6" fillId="0" borderId="36" xfId="2" applyNumberFormat="1" applyFont="1" applyFill="1" applyBorder="1" applyAlignment="1"/>
    <xf numFmtId="3" fontId="6" fillId="0" borderId="104" xfId="2" applyNumberFormat="1" applyFont="1" applyFill="1" applyBorder="1" applyAlignment="1"/>
    <xf numFmtId="3" fontId="6" fillId="0" borderId="14" xfId="2" applyNumberFormat="1" applyFont="1" applyFill="1" applyBorder="1" applyAlignment="1"/>
    <xf numFmtId="3" fontId="6" fillId="0" borderId="15" xfId="2" applyNumberFormat="1" applyFont="1" applyFill="1" applyBorder="1" applyAlignment="1"/>
    <xf numFmtId="3" fontId="6" fillId="0" borderId="16" xfId="2" applyNumberFormat="1" applyFont="1" applyFill="1" applyBorder="1" applyAlignment="1"/>
    <xf numFmtId="3" fontId="6" fillId="0" borderId="120" xfId="2" applyNumberFormat="1" applyFont="1" applyFill="1" applyBorder="1" applyAlignment="1"/>
    <xf numFmtId="0" fontId="6" fillId="0" borderId="105" xfId="1" applyFont="1" applyFill="1" applyBorder="1"/>
    <xf numFmtId="3" fontId="6" fillId="0" borderId="68" xfId="2" applyNumberFormat="1" applyFont="1" applyFill="1" applyBorder="1" applyAlignment="1"/>
    <xf numFmtId="3" fontId="6" fillId="0" borderId="41" xfId="2" applyNumberFormat="1" applyFont="1" applyFill="1" applyBorder="1" applyAlignment="1"/>
    <xf numFmtId="3" fontId="6" fillId="0" borderId="67" xfId="2" applyNumberFormat="1" applyFont="1" applyFill="1" applyBorder="1" applyAlignment="1"/>
    <xf numFmtId="3" fontId="6" fillId="0" borderId="119" xfId="2" applyNumberFormat="1" applyFont="1" applyFill="1" applyBorder="1" applyAlignment="1"/>
    <xf numFmtId="0" fontId="6" fillId="0" borderId="113" xfId="1" applyFont="1" applyFill="1" applyBorder="1"/>
    <xf numFmtId="3" fontId="6" fillId="0" borderId="113" xfId="2" applyNumberFormat="1" applyFont="1" applyFill="1" applyBorder="1" applyAlignment="1">
      <alignment horizontal="center"/>
    </xf>
    <xf numFmtId="3" fontId="6" fillId="0" borderId="114" xfId="2" applyNumberFormat="1" applyFont="1" applyFill="1" applyBorder="1" applyAlignment="1">
      <alignment horizontal="center"/>
    </xf>
    <xf numFmtId="3" fontId="6" fillId="0" borderId="115" xfId="2" applyNumberFormat="1" applyFont="1" applyFill="1" applyBorder="1" applyAlignment="1">
      <alignment horizontal="center"/>
    </xf>
    <xf numFmtId="0" fontId="6" fillId="0" borderId="121" xfId="1" applyFont="1" applyFill="1" applyBorder="1" applyAlignment="1">
      <alignment horizontal="center" vertical="center"/>
    </xf>
    <xf numFmtId="0" fontId="6" fillId="0" borderId="122" xfId="1" applyFont="1" applyFill="1" applyBorder="1"/>
    <xf numFmtId="3" fontId="6" fillId="0" borderId="123" xfId="2" applyNumberFormat="1" applyFont="1" applyFill="1" applyBorder="1" applyAlignment="1"/>
    <xf numFmtId="3" fontId="6" fillId="0" borderId="124" xfId="2" applyNumberFormat="1" applyFont="1" applyFill="1" applyBorder="1" applyAlignment="1"/>
    <xf numFmtId="3" fontId="6" fillId="0" borderId="125" xfId="2" applyNumberFormat="1" applyFont="1" applyFill="1" applyBorder="1" applyAlignment="1"/>
    <xf numFmtId="0" fontId="6" fillId="0" borderId="113" xfId="1" applyFont="1" applyFill="1" applyBorder="1" applyAlignment="1">
      <alignment horizontal="center" vertical="center"/>
    </xf>
    <xf numFmtId="3" fontId="6" fillId="0" borderId="126" xfId="2" applyNumberFormat="1" applyFont="1" applyFill="1" applyBorder="1" applyAlignment="1"/>
    <xf numFmtId="3" fontId="6" fillId="0" borderId="23" xfId="2" applyNumberFormat="1" applyFont="1" applyFill="1" applyBorder="1" applyAlignment="1">
      <alignment horizontal="center"/>
    </xf>
    <xf numFmtId="3" fontId="6" fillId="0" borderId="24" xfId="2" applyNumberFormat="1" applyFont="1" applyFill="1" applyBorder="1" applyAlignment="1">
      <alignment horizontal="center"/>
    </xf>
    <xf numFmtId="3" fontId="6" fillId="0" borderId="24" xfId="2" applyNumberFormat="1" applyFont="1" applyFill="1" applyBorder="1" applyAlignment="1">
      <alignment horizontal="right"/>
    </xf>
    <xf numFmtId="3" fontId="6" fillId="0" borderId="39" xfId="2" applyNumberFormat="1" applyFont="1" applyFill="1" applyBorder="1" applyAlignment="1">
      <alignment horizontal="center"/>
    </xf>
    <xf numFmtId="0" fontId="6" fillId="0" borderId="0" xfId="1" applyFont="1" applyFill="1" applyBorder="1" applyAlignment="1">
      <alignment horizontal="center" vertical="center"/>
    </xf>
    <xf numFmtId="0" fontId="6" fillId="0" borderId="23" xfId="1" applyFont="1" applyFill="1" applyBorder="1" applyAlignment="1">
      <alignment horizontal="center" vertical="center"/>
    </xf>
    <xf numFmtId="0" fontId="6" fillId="0" borderId="29" xfId="1" applyFont="1" applyFill="1" applyBorder="1" applyAlignment="1">
      <alignment horizontal="center" vertical="center"/>
    </xf>
    <xf numFmtId="0" fontId="6" fillId="0" borderId="32" xfId="1" applyFont="1" applyFill="1" applyBorder="1"/>
    <xf numFmtId="3" fontId="6" fillId="0" borderId="33" xfId="2" applyNumberFormat="1" applyFont="1" applyFill="1" applyBorder="1" applyAlignment="1"/>
    <xf numFmtId="3" fontId="6" fillId="0" borderId="30" xfId="2" applyNumberFormat="1" applyFont="1" applyFill="1" applyBorder="1" applyAlignment="1"/>
    <xf numFmtId="3" fontId="6" fillId="0" borderId="38" xfId="2" applyNumberFormat="1" applyFont="1" applyFill="1" applyBorder="1" applyAlignment="1"/>
    <xf numFmtId="3" fontId="6" fillId="0" borderId="127" xfId="2" applyNumberFormat="1" applyFont="1" applyFill="1" applyBorder="1" applyAlignment="1"/>
    <xf numFmtId="0" fontId="6" fillId="0" borderId="12" xfId="1" applyFont="1" applyFill="1" applyBorder="1"/>
    <xf numFmtId="3" fontId="6" fillId="0" borderId="13" xfId="2" applyNumberFormat="1" applyFont="1" applyFill="1" applyBorder="1" applyAlignment="1"/>
    <xf numFmtId="3" fontId="6" fillId="0" borderId="11" xfId="2" applyNumberFormat="1" applyFont="1" applyFill="1" applyBorder="1" applyAlignment="1"/>
    <xf numFmtId="3" fontId="6" fillId="0" borderId="89" xfId="2" applyNumberFormat="1" applyFont="1" applyFill="1" applyBorder="1" applyAlignment="1"/>
    <xf numFmtId="3" fontId="6" fillId="0" borderId="102" xfId="2" applyNumberFormat="1" applyFont="1" applyFill="1" applyBorder="1" applyAlignment="1"/>
    <xf numFmtId="3" fontId="6" fillId="0" borderId="21" xfId="2" applyNumberFormat="1" applyFont="1" applyFill="1" applyBorder="1" applyAlignment="1"/>
    <xf numFmtId="3" fontId="6" fillId="0" borderId="19" xfId="2" applyNumberFormat="1" applyFont="1" applyFill="1" applyBorder="1" applyAlignment="1"/>
    <xf numFmtId="3" fontId="6" fillId="0" borderId="22" xfId="2" applyNumberFormat="1" applyFont="1" applyFill="1" applyBorder="1" applyAlignment="1"/>
    <xf numFmtId="3" fontId="6" fillId="0" borderId="103" xfId="2" applyNumberFormat="1" applyFont="1" applyFill="1" applyBorder="1" applyAlignment="1"/>
    <xf numFmtId="0" fontId="6" fillId="0" borderId="107" xfId="1" applyFont="1" applyFill="1" applyBorder="1" applyAlignment="1">
      <alignment horizontal="center" vertical="center"/>
    </xf>
    <xf numFmtId="0" fontId="6" fillId="0" borderId="108" xfId="1" applyFont="1" applyFill="1" applyBorder="1"/>
    <xf numFmtId="3" fontId="6" fillId="0" borderId="77" xfId="2" applyNumberFormat="1" applyFont="1" applyFill="1" applyBorder="1" applyAlignment="1"/>
    <xf numFmtId="3" fontId="6" fillId="0" borderId="1" xfId="2" applyNumberFormat="1" applyFont="1" applyFill="1" applyBorder="1" applyAlignment="1"/>
    <xf numFmtId="3" fontId="6" fillId="0" borderId="76" xfId="2" applyNumberFormat="1" applyFont="1" applyFill="1" applyBorder="1" applyAlignment="1"/>
    <xf numFmtId="3" fontId="6" fillId="0" borderId="106" xfId="2" applyNumberFormat="1" applyFont="1" applyFill="1" applyBorder="1" applyAlignment="1"/>
    <xf numFmtId="0" fontId="6" fillId="0" borderId="59" xfId="1" applyFont="1" applyFill="1" applyBorder="1"/>
    <xf numFmtId="3" fontId="6" fillId="0" borderId="27" xfId="2" applyNumberFormat="1" applyFont="1" applyFill="1" applyBorder="1" applyAlignment="1"/>
    <xf numFmtId="3" fontId="6" fillId="0" borderId="24" xfId="2" applyNumberFormat="1" applyFont="1" applyFill="1" applyBorder="1" applyAlignment="1"/>
    <xf numFmtId="3" fontId="6" fillId="0" borderId="39" xfId="2" applyNumberFormat="1" applyFont="1" applyFill="1" applyBorder="1" applyAlignment="1"/>
    <xf numFmtId="3" fontId="6" fillId="0" borderId="109" xfId="2" applyNumberFormat="1" applyFont="1" applyFill="1" applyBorder="1" applyAlignment="1"/>
    <xf numFmtId="3" fontId="6" fillId="0" borderId="45" xfId="2" applyNumberFormat="1" applyFont="1" applyFill="1" applyBorder="1" applyAlignment="1">
      <alignment horizontal="center"/>
    </xf>
    <xf numFmtId="3" fontId="6" fillId="0" borderId="46" xfId="2" applyNumberFormat="1" applyFont="1" applyFill="1" applyBorder="1" applyAlignment="1">
      <alignment horizontal="right"/>
    </xf>
    <xf numFmtId="3" fontId="6" fillId="0" borderId="49" xfId="2" applyNumberFormat="1" applyFont="1" applyFill="1" applyBorder="1" applyAlignment="1">
      <alignment horizontal="center"/>
    </xf>
    <xf numFmtId="3" fontId="6" fillId="0" borderId="47" xfId="2" applyNumberFormat="1" applyFont="1" applyFill="1" applyBorder="1" applyAlignment="1">
      <alignment horizontal="center"/>
    </xf>
    <xf numFmtId="0" fontId="6" fillId="0" borderId="128" xfId="1" applyFont="1" applyFill="1" applyBorder="1" applyAlignment="1">
      <alignment horizontal="center" vertical="center"/>
    </xf>
    <xf numFmtId="0" fontId="6" fillId="0" borderId="47" xfId="1" applyFont="1" applyFill="1" applyBorder="1"/>
    <xf numFmtId="3" fontId="6" fillId="0" borderId="48" xfId="2" applyNumberFormat="1" applyFont="1" applyFill="1" applyBorder="1" applyAlignment="1"/>
    <xf numFmtId="3" fontId="6" fillId="0" borderId="46" xfId="2" applyNumberFormat="1" applyFont="1" applyFill="1" applyBorder="1" applyAlignment="1"/>
    <xf numFmtId="3" fontId="6" fillId="0" borderId="49" xfId="2" applyNumberFormat="1" applyFont="1" applyFill="1" applyBorder="1" applyAlignment="1"/>
    <xf numFmtId="0" fontId="6" fillId="0" borderId="45" xfId="1" applyFont="1" applyFill="1" applyBorder="1" applyAlignment="1">
      <alignment horizontal="center" vertical="center"/>
    </xf>
    <xf numFmtId="3" fontId="6" fillId="0" borderId="129" xfId="2" applyNumberFormat="1" applyFont="1" applyFill="1" applyBorder="1" applyAlignment="1"/>
    <xf numFmtId="3" fontId="6" fillId="0" borderId="124" xfId="2" applyNumberFormat="1" applyFont="1" applyFill="1" applyBorder="1" applyAlignment="1">
      <alignment horizontal="right"/>
    </xf>
    <xf numFmtId="3" fontId="6" fillId="0" borderId="125" xfId="2" applyNumberFormat="1" applyFont="1" applyFill="1" applyBorder="1" applyAlignment="1">
      <alignment horizontal="right"/>
    </xf>
    <xf numFmtId="3" fontId="6" fillId="0" borderId="126" xfId="2" applyNumberFormat="1" applyFont="1" applyFill="1" applyBorder="1" applyAlignment="1">
      <alignment horizontal="right"/>
    </xf>
    <xf numFmtId="3" fontId="6" fillId="0" borderId="39" xfId="2" applyNumberFormat="1" applyFont="1" applyFill="1" applyBorder="1" applyAlignment="1">
      <alignment horizontal="right"/>
    </xf>
    <xf numFmtId="3" fontId="6" fillId="0" borderId="109" xfId="2" applyNumberFormat="1" applyFont="1" applyFill="1" applyBorder="1" applyAlignment="1">
      <alignment horizontal="right"/>
    </xf>
    <xf numFmtId="3" fontId="6" fillId="0" borderId="1" xfId="2" applyNumberFormat="1" applyFont="1" applyFill="1" applyBorder="1" applyAlignment="1">
      <alignment horizontal="right"/>
    </xf>
    <xf numFmtId="3" fontId="6" fillId="0" borderId="76" xfId="2" applyNumberFormat="1" applyFont="1" applyFill="1" applyBorder="1" applyAlignment="1">
      <alignment horizontal="right"/>
    </xf>
    <xf numFmtId="3" fontId="6" fillId="0" borderId="106" xfId="2" applyNumberFormat="1" applyFont="1" applyFill="1" applyBorder="1" applyAlignment="1">
      <alignment horizontal="right"/>
    </xf>
    <xf numFmtId="3" fontId="6" fillId="0" borderId="35" xfId="2" applyNumberFormat="1" applyFont="1" applyFill="1" applyBorder="1" applyAlignment="1">
      <alignment horizontal="right"/>
    </xf>
    <xf numFmtId="3" fontId="6" fillId="0" borderId="36" xfId="2" applyNumberFormat="1" applyFont="1" applyFill="1" applyBorder="1" applyAlignment="1">
      <alignment horizontal="right"/>
    </xf>
    <xf numFmtId="3" fontId="6" fillId="0" borderId="104" xfId="2" applyNumberFormat="1" applyFont="1" applyFill="1" applyBorder="1" applyAlignment="1">
      <alignment horizontal="right"/>
    </xf>
    <xf numFmtId="3" fontId="6" fillId="0" borderId="15" xfId="2" applyNumberFormat="1" applyFont="1" applyFill="1" applyBorder="1" applyAlignment="1">
      <alignment horizontal="right"/>
    </xf>
    <xf numFmtId="3" fontId="6" fillId="0" borderId="16" xfId="2" applyNumberFormat="1" applyFont="1" applyFill="1" applyBorder="1" applyAlignment="1">
      <alignment horizontal="right"/>
    </xf>
    <xf numFmtId="3" fontId="6" fillId="0" borderId="120" xfId="2" applyNumberFormat="1" applyFont="1" applyFill="1" applyBorder="1" applyAlignment="1">
      <alignment horizontal="right"/>
    </xf>
    <xf numFmtId="3" fontId="6" fillId="0" borderId="30" xfId="2" applyNumberFormat="1" applyFont="1" applyFill="1" applyBorder="1" applyAlignment="1">
      <alignment horizontal="right"/>
    </xf>
    <xf numFmtId="3" fontId="6" fillId="0" borderId="38" xfId="2" applyNumberFormat="1" applyFont="1" applyFill="1" applyBorder="1" applyAlignment="1">
      <alignment horizontal="right"/>
    </xf>
    <xf numFmtId="3" fontId="6" fillId="0" borderId="127" xfId="2" applyNumberFormat="1" applyFont="1" applyFill="1" applyBorder="1" applyAlignment="1">
      <alignment horizontal="right"/>
    </xf>
    <xf numFmtId="3" fontId="6" fillId="0" borderId="49" xfId="2" applyNumberFormat="1" applyFont="1" applyFill="1" applyBorder="1" applyAlignment="1">
      <alignment horizontal="right"/>
    </xf>
    <xf numFmtId="3" fontId="6" fillId="0" borderId="129" xfId="2" applyNumberFormat="1" applyFont="1" applyFill="1" applyBorder="1" applyAlignment="1">
      <alignment horizontal="right"/>
    </xf>
    <xf numFmtId="0" fontId="6" fillId="0" borderId="2" xfId="1" applyFont="1" applyFill="1" applyBorder="1"/>
    <xf numFmtId="3" fontId="6" fillId="0" borderId="58" xfId="2" applyNumberFormat="1" applyFont="1" applyFill="1" applyBorder="1"/>
    <xf numFmtId="3" fontId="6" fillId="0" borderId="130" xfId="2" applyNumberFormat="1" applyFont="1" applyFill="1" applyBorder="1"/>
    <xf numFmtId="3" fontId="6" fillId="0" borderId="46" xfId="2" applyNumberFormat="1" applyFont="1" applyFill="1" applyBorder="1"/>
    <xf numFmtId="3" fontId="6" fillId="0" borderId="30" xfId="2" applyNumberFormat="1" applyFont="1" applyFill="1" applyBorder="1" applyAlignment="1">
      <alignment horizontal="center"/>
    </xf>
    <xf numFmtId="38" fontId="6" fillId="0" borderId="112" xfId="2" applyFont="1" applyFill="1" applyBorder="1"/>
    <xf numFmtId="3" fontId="6" fillId="0" borderId="117" xfId="2" applyNumberFormat="1" applyFont="1" applyFill="1" applyBorder="1" applyAlignment="1">
      <alignment horizontal="center"/>
    </xf>
    <xf numFmtId="3" fontId="6" fillId="0" borderId="118" xfId="2" applyNumberFormat="1" applyFont="1" applyFill="1" applyBorder="1" applyAlignment="1">
      <alignment horizontal="center"/>
    </xf>
    <xf numFmtId="3" fontId="6" fillId="0" borderId="27" xfId="2" applyNumberFormat="1" applyFont="1" applyFill="1" applyBorder="1" applyAlignment="1">
      <alignment horizontal="center"/>
    </xf>
    <xf numFmtId="3" fontId="6" fillId="0" borderId="109" xfId="2" applyNumberFormat="1" applyFont="1" applyFill="1" applyBorder="1" applyAlignment="1">
      <alignment horizontal="center"/>
    </xf>
    <xf numFmtId="38" fontId="6" fillId="0" borderId="28" xfId="2" applyFont="1" applyFill="1" applyBorder="1" applyAlignment="1">
      <alignment horizontal="center"/>
    </xf>
    <xf numFmtId="3" fontId="6" fillId="0" borderId="38" xfId="2" applyNumberFormat="1" applyFont="1" applyFill="1" applyBorder="1" applyAlignment="1">
      <alignment horizontal="center"/>
    </xf>
    <xf numFmtId="3" fontId="6" fillId="0" borderId="33" xfId="2" applyNumberFormat="1" applyFont="1" applyFill="1" applyBorder="1" applyAlignment="1">
      <alignment horizontal="center"/>
    </xf>
    <xf numFmtId="3" fontId="6" fillId="0" borderId="127" xfId="2" applyNumberFormat="1" applyFont="1" applyFill="1" applyBorder="1" applyAlignment="1">
      <alignment horizontal="center"/>
    </xf>
    <xf numFmtId="3" fontId="6" fillId="0" borderId="49" xfId="2" applyNumberFormat="1" applyFont="1" applyFill="1" applyBorder="1"/>
    <xf numFmtId="3" fontId="6" fillId="0" borderId="48" xfId="2" applyNumberFormat="1" applyFont="1" applyFill="1" applyBorder="1"/>
    <xf numFmtId="3" fontId="6" fillId="0" borderId="131" xfId="2" applyNumberFormat="1" applyFont="1" applyFill="1" applyBorder="1"/>
    <xf numFmtId="0" fontId="3" fillId="0" borderId="0" xfId="1" applyFont="1"/>
    <xf numFmtId="0" fontId="2" fillId="0" borderId="0" xfId="1" applyFont="1"/>
    <xf numFmtId="0" fontId="2" fillId="0" borderId="0" xfId="3" applyFont="1" applyFill="1"/>
    <xf numFmtId="0" fontId="3" fillId="0" borderId="0" xfId="3" applyFont="1" applyFill="1"/>
    <xf numFmtId="0" fontId="3" fillId="0" borderId="0" xfId="3" applyFont="1"/>
    <xf numFmtId="0" fontId="15" fillId="0" borderId="0" xfId="4" applyFont="1" applyFill="1"/>
    <xf numFmtId="0" fontId="16" fillId="0" borderId="0" xfId="4" applyFont="1" applyFill="1"/>
    <xf numFmtId="0" fontId="15" fillId="0" borderId="0" xfId="4" applyFont="1"/>
    <xf numFmtId="0" fontId="17" fillId="0" borderId="0" xfId="4" applyFont="1" applyFill="1"/>
    <xf numFmtId="0" fontId="18" fillId="0" borderId="132" xfId="4" applyFont="1" applyFill="1" applyBorder="1"/>
    <xf numFmtId="0" fontId="15" fillId="0" borderId="132" xfId="4" applyFont="1" applyFill="1" applyBorder="1"/>
    <xf numFmtId="0" fontId="15" fillId="0" borderId="132" xfId="4" applyFont="1" applyBorder="1"/>
    <xf numFmtId="0" fontId="3" fillId="3" borderId="132" xfId="5" applyFont="1" applyFill="1" applyBorder="1">
      <alignment vertical="center"/>
    </xf>
    <xf numFmtId="0" fontId="3" fillId="3" borderId="0" xfId="5" applyFont="1" applyFill="1" applyAlignment="1"/>
    <xf numFmtId="0" fontId="3" fillId="3" borderId="0" xfId="5" applyFont="1" applyFill="1">
      <alignment vertical="center"/>
    </xf>
    <xf numFmtId="0" fontId="17" fillId="0" borderId="0" xfId="4" applyFont="1"/>
    <xf numFmtId="0" fontId="17" fillId="0" borderId="112" xfId="4" applyFont="1" applyBorder="1" applyAlignment="1">
      <alignment horizontal="center"/>
    </xf>
    <xf numFmtId="0" fontId="17" fillId="0" borderId="133" xfId="4" applyFont="1" applyBorder="1" applyAlignment="1">
      <alignment horizontal="center"/>
    </xf>
    <xf numFmtId="0" fontId="17" fillId="0" borderId="121" xfId="4" applyFont="1" applyBorder="1" applyAlignment="1">
      <alignment horizontal="center"/>
    </xf>
    <xf numFmtId="0" fontId="17" fillId="0" borderId="0" xfId="4" applyFont="1" applyBorder="1" applyAlignment="1">
      <alignment horizontal="center"/>
    </xf>
    <xf numFmtId="0" fontId="15" fillId="0" borderId="10" xfId="4" applyFont="1" applyBorder="1" applyAlignment="1">
      <alignment horizontal="center"/>
    </xf>
    <xf numFmtId="0" fontId="15" fillId="0" borderId="25" xfId="4" applyFont="1" applyBorder="1" applyAlignment="1">
      <alignment horizontal="center"/>
    </xf>
    <xf numFmtId="0" fontId="15" fillId="0" borderId="132" xfId="4" applyFont="1" applyBorder="1" applyAlignment="1">
      <alignment horizontal="center"/>
    </xf>
    <xf numFmtId="0" fontId="17" fillId="0" borderId="10" xfId="4" applyFont="1" applyBorder="1" applyAlignment="1">
      <alignment horizontal="center"/>
    </xf>
    <xf numFmtId="0" fontId="15" fillId="0" borderId="134" xfId="4" applyFont="1" applyBorder="1" applyAlignment="1">
      <alignment horizontal="center"/>
    </xf>
    <xf numFmtId="0" fontId="15" fillId="0" borderId="57" xfId="4" applyFont="1" applyBorder="1" applyAlignment="1">
      <alignment horizontal="center"/>
    </xf>
    <xf numFmtId="0" fontId="15" fillId="0" borderId="0" xfId="4" applyFont="1" applyBorder="1" applyAlignment="1">
      <alignment horizontal="center"/>
    </xf>
    <xf numFmtId="0" fontId="15" fillId="0" borderId="28" xfId="4" applyFont="1" applyBorder="1" applyAlignment="1">
      <alignment horizontal="center"/>
    </xf>
    <xf numFmtId="0" fontId="15" fillId="0" borderId="31" xfId="4" applyFont="1" applyBorder="1" applyAlignment="1">
      <alignment horizontal="center"/>
    </xf>
    <xf numFmtId="0" fontId="15" fillId="0" borderId="135" xfId="4" applyFont="1" applyBorder="1" applyAlignment="1">
      <alignment horizontal="center"/>
    </xf>
    <xf numFmtId="0" fontId="20" fillId="0" borderId="28" xfId="4" applyFont="1" applyBorder="1" applyAlignment="1">
      <alignment horizontal="center"/>
    </xf>
    <xf numFmtId="0" fontId="20" fillId="0" borderId="0" xfId="4" applyFont="1" applyBorder="1" applyAlignment="1">
      <alignment horizontal="center"/>
    </xf>
    <xf numFmtId="0" fontId="15" fillId="0" borderId="10" xfId="4" applyFont="1" applyBorder="1" applyAlignment="1">
      <alignment horizontal="left"/>
    </xf>
    <xf numFmtId="166" fontId="15" fillId="0" borderId="40" xfId="4" applyNumberFormat="1" applyFont="1" applyBorder="1" applyAlignment="1">
      <alignment horizontal="center"/>
    </xf>
    <xf numFmtId="166" fontId="15" fillId="0" borderId="134" xfId="4" applyNumberFormat="1" applyFont="1" applyBorder="1" applyAlignment="1">
      <alignment horizontal="center"/>
    </xf>
    <xf numFmtId="166" fontId="15" fillId="0" borderId="134" xfId="4" quotePrefix="1" applyNumberFormat="1" applyFont="1" applyBorder="1" applyAlignment="1">
      <alignment horizontal="center"/>
    </xf>
    <xf numFmtId="166" fontId="15" fillId="0" borderId="0" xfId="4" applyNumberFormat="1" applyFont="1" applyBorder="1" applyAlignment="1">
      <alignment horizontal="center"/>
    </xf>
    <xf numFmtId="166" fontId="15" fillId="0" borderId="10" xfId="4" applyNumberFormat="1" applyFont="1" applyBorder="1" applyAlignment="1">
      <alignment horizontal="center"/>
    </xf>
    <xf numFmtId="167" fontId="15" fillId="0" borderId="40" xfId="4" applyNumberFormat="1" applyFont="1" applyBorder="1" applyAlignment="1">
      <alignment horizontal="center"/>
    </xf>
    <xf numFmtId="167" fontId="15" fillId="0" borderId="134" xfId="4" applyNumberFormat="1" applyFont="1" applyBorder="1" applyAlignment="1">
      <alignment horizontal="center"/>
    </xf>
    <xf numFmtId="167" fontId="15" fillId="0" borderId="0" xfId="4" applyNumberFormat="1" applyFont="1" applyBorder="1" applyAlignment="1">
      <alignment horizontal="center"/>
    </xf>
    <xf numFmtId="167" fontId="15" fillId="0" borderId="10" xfId="4" applyNumberFormat="1" applyFont="1" applyBorder="1" applyAlignment="1">
      <alignment horizontal="center"/>
    </xf>
    <xf numFmtId="0" fontId="15" fillId="0" borderId="136" xfId="4" applyFont="1" applyBorder="1" applyAlignment="1">
      <alignment horizontal="left"/>
    </xf>
    <xf numFmtId="0" fontId="15" fillId="0" borderId="136" xfId="4" applyFont="1" applyBorder="1" applyAlignment="1">
      <alignment horizontal="center"/>
    </xf>
    <xf numFmtId="168" fontId="15" fillId="0" borderId="137" xfId="4" applyNumberFormat="1" applyFont="1" applyBorder="1" applyAlignment="1">
      <alignment horizontal="center"/>
    </xf>
    <xf numFmtId="168" fontId="15" fillId="0" borderId="12" xfId="4" applyNumberFormat="1" applyFont="1" applyBorder="1" applyAlignment="1">
      <alignment horizontal="center"/>
    </xf>
    <xf numFmtId="168" fontId="15" fillId="0" borderId="0" xfId="4" applyNumberFormat="1" applyFont="1" applyBorder="1" applyAlignment="1">
      <alignment horizontal="center"/>
    </xf>
    <xf numFmtId="168" fontId="15" fillId="0" borderId="138" xfId="4" applyNumberFormat="1" applyFont="1" applyBorder="1" applyAlignment="1">
      <alignment horizontal="center"/>
    </xf>
    <xf numFmtId="168" fontId="15" fillId="0" borderId="136" xfId="4" applyNumberFormat="1" applyFont="1" applyBorder="1" applyAlignment="1">
      <alignment horizontal="center"/>
    </xf>
    <xf numFmtId="0" fontId="15" fillId="0" borderId="137" xfId="4" applyFont="1" applyBorder="1" applyAlignment="1">
      <alignment horizontal="center"/>
    </xf>
    <xf numFmtId="166" fontId="15" fillId="0" borderId="24" xfId="4" quotePrefix="1" applyNumberFormat="1" applyFont="1" applyBorder="1" applyAlignment="1">
      <alignment horizontal="center"/>
    </xf>
    <xf numFmtId="0" fontId="15" fillId="0" borderId="139" xfId="4" applyFont="1" applyBorder="1" applyAlignment="1">
      <alignment horizontal="center"/>
    </xf>
    <xf numFmtId="168" fontId="15" fillId="0" borderId="11" xfId="4" applyNumberFormat="1" applyFont="1" applyBorder="1" applyAlignment="1">
      <alignment horizontal="center"/>
    </xf>
    <xf numFmtId="0" fontId="15" fillId="0" borderId="140" xfId="4" applyFont="1" applyBorder="1" applyAlignment="1">
      <alignment horizontal="left"/>
    </xf>
    <xf numFmtId="0" fontId="15" fillId="0" borderId="141" xfId="4" applyFont="1" applyBorder="1" applyAlignment="1">
      <alignment horizontal="center"/>
    </xf>
    <xf numFmtId="168" fontId="15" fillId="0" borderId="142" xfId="4" applyNumberFormat="1" applyFont="1" applyBorder="1" applyAlignment="1">
      <alignment horizontal="center"/>
    </xf>
    <xf numFmtId="168" fontId="15" fillId="0" borderId="143" xfId="4" applyNumberFormat="1" applyFont="1" applyBorder="1" applyAlignment="1">
      <alignment horizontal="center"/>
    </xf>
    <xf numFmtId="168" fontId="15" fillId="0" borderId="144" xfId="4" applyNumberFormat="1" applyFont="1" applyBorder="1" applyAlignment="1">
      <alignment horizontal="center"/>
    </xf>
    <xf numFmtId="168" fontId="15" fillId="0" borderId="140" xfId="4" applyNumberFormat="1" applyFont="1" applyBorder="1" applyAlignment="1">
      <alignment horizontal="center"/>
    </xf>
    <xf numFmtId="0" fontId="15" fillId="0" borderId="140" xfId="4" applyFont="1" applyBorder="1" applyAlignment="1">
      <alignment horizontal="center"/>
    </xf>
    <xf numFmtId="0" fontId="17" fillId="0" borderId="10" xfId="4" applyFont="1" applyBorder="1" applyAlignment="1">
      <alignment horizontal="left"/>
    </xf>
    <xf numFmtId="3" fontId="17" fillId="0" borderId="145" xfId="4" applyNumberFormat="1" applyFont="1" applyBorder="1" applyAlignment="1">
      <alignment horizontal="center"/>
    </xf>
    <xf numFmtId="166" fontId="17" fillId="0" borderId="134" xfId="4" applyNumberFormat="1" applyFont="1" applyBorder="1" applyAlignment="1">
      <alignment horizontal="center"/>
    </xf>
    <xf numFmtId="166" fontId="17" fillId="0" borderId="0" xfId="4" applyNumberFormat="1" applyFont="1" applyBorder="1" applyAlignment="1">
      <alignment horizontal="center"/>
    </xf>
    <xf numFmtId="166" fontId="17" fillId="0" borderId="10" xfId="4" applyNumberFormat="1" applyFont="1" applyBorder="1" applyAlignment="1">
      <alignment horizontal="center"/>
    </xf>
    <xf numFmtId="167" fontId="17" fillId="0" borderId="10" xfId="4" applyNumberFormat="1" applyFont="1" applyBorder="1" applyAlignment="1">
      <alignment horizontal="center"/>
    </xf>
    <xf numFmtId="167" fontId="17" fillId="0" borderId="134" xfId="4" applyNumberFormat="1" applyFont="1" applyBorder="1" applyAlignment="1">
      <alignment horizontal="center"/>
    </xf>
    <xf numFmtId="167" fontId="17" fillId="0" borderId="0" xfId="4" applyNumberFormat="1" applyFont="1" applyBorder="1" applyAlignment="1">
      <alignment horizontal="center"/>
    </xf>
    <xf numFmtId="0" fontId="17" fillId="0" borderId="146" xfId="4" applyFont="1" applyBorder="1" applyAlignment="1">
      <alignment horizontal="left"/>
    </xf>
    <xf numFmtId="0" fontId="17" fillId="0" borderId="146" xfId="4" applyFont="1" applyBorder="1" applyAlignment="1">
      <alignment horizontal="center"/>
    </xf>
    <xf numFmtId="168" fontId="17" fillId="0" borderId="147" xfId="4" applyNumberFormat="1" applyFont="1" applyBorder="1" applyAlignment="1">
      <alignment horizontal="center"/>
    </xf>
    <xf numFmtId="168" fontId="17" fillId="0" borderId="148" xfId="4" applyNumberFormat="1" applyFont="1" applyBorder="1" applyAlignment="1">
      <alignment horizontal="center"/>
    </xf>
    <xf numFmtId="168" fontId="17" fillId="0" borderId="146" xfId="4" applyNumberFormat="1" applyFont="1" applyBorder="1" applyAlignment="1">
      <alignment horizontal="center"/>
    </xf>
    <xf numFmtId="168" fontId="17" fillId="0" borderId="0" xfId="4" applyNumberFormat="1" applyFont="1" applyBorder="1" applyAlignment="1">
      <alignment horizontal="center"/>
    </xf>
    <xf numFmtId="166" fontId="15" fillId="0" borderId="39" xfId="4" quotePrefix="1" applyNumberFormat="1" applyFont="1" applyBorder="1" applyAlignment="1">
      <alignment horizontal="center"/>
    </xf>
    <xf numFmtId="166" fontId="15" fillId="0" borderId="149" xfId="4" applyNumberFormat="1" applyFont="1" applyBorder="1" applyAlignment="1">
      <alignment horizontal="center"/>
    </xf>
    <xf numFmtId="0" fontId="15" fillId="0" borderId="28" xfId="4" applyFont="1" applyBorder="1" applyAlignment="1">
      <alignment horizontal="left"/>
    </xf>
    <xf numFmtId="168" fontId="15" fillId="0" borderId="135" xfId="4" applyNumberFormat="1" applyFont="1" applyBorder="1" applyAlignment="1">
      <alignment horizontal="center"/>
    </xf>
    <xf numFmtId="168" fontId="15" fillId="0" borderId="32" xfId="4" applyNumberFormat="1" applyFont="1" applyBorder="1" applyAlignment="1">
      <alignment horizontal="center"/>
    </xf>
    <xf numFmtId="168" fontId="15" fillId="0" borderId="28" xfId="4" applyNumberFormat="1" applyFont="1" applyBorder="1" applyAlignment="1">
      <alignment horizontal="center"/>
    </xf>
    <xf numFmtId="3" fontId="17" fillId="0" borderId="40" xfId="4" applyNumberFormat="1" applyFont="1" applyBorder="1" applyAlignment="1">
      <alignment horizontal="center"/>
    </xf>
    <xf numFmtId="3" fontId="21" fillId="0" borderId="134" xfId="3" applyNumberFormat="1" applyFont="1" applyBorder="1" applyAlignment="1">
      <alignment horizontal="center"/>
    </xf>
    <xf numFmtId="3" fontId="21" fillId="0" borderId="24" xfId="3" applyNumberFormat="1" applyFont="1" applyBorder="1" applyAlignment="1">
      <alignment horizontal="center"/>
    </xf>
    <xf numFmtId="3" fontId="21" fillId="0" borderId="39" xfId="3" applyNumberFormat="1" applyFont="1" applyBorder="1" applyAlignment="1">
      <alignment horizontal="center"/>
    </xf>
    <xf numFmtId="3" fontId="21" fillId="0" borderId="10" xfId="3" applyNumberFormat="1" applyFont="1" applyBorder="1" applyAlignment="1">
      <alignment horizontal="center"/>
    </xf>
    <xf numFmtId="3" fontId="21" fillId="0" borderId="0" xfId="3" applyNumberFormat="1" applyFont="1" applyBorder="1" applyAlignment="1">
      <alignment horizontal="center"/>
    </xf>
    <xf numFmtId="167" fontId="17" fillId="0" borderId="40" xfId="4" applyNumberFormat="1" applyFont="1" applyBorder="1" applyAlignment="1">
      <alignment horizontal="center"/>
    </xf>
    <xf numFmtId="167" fontId="21" fillId="0" borderId="134" xfId="3" applyNumberFormat="1" applyFont="1" applyBorder="1" applyAlignment="1">
      <alignment horizontal="center"/>
    </xf>
    <xf numFmtId="167" fontId="21" fillId="0" borderId="24" xfId="3" applyNumberFormat="1" applyFont="1" applyBorder="1" applyAlignment="1">
      <alignment horizontal="center"/>
    </xf>
    <xf numFmtId="167" fontId="21" fillId="0" borderId="39" xfId="3" applyNumberFormat="1" applyFont="1" applyBorder="1" applyAlignment="1">
      <alignment horizontal="center"/>
    </xf>
    <xf numFmtId="167" fontId="21" fillId="0" borderId="10" xfId="3" applyNumberFormat="1" applyFont="1" applyBorder="1" applyAlignment="1">
      <alignment horizontal="center"/>
    </xf>
    <xf numFmtId="0" fontId="17" fillId="0" borderId="44" xfId="4" applyFont="1" applyBorder="1" applyAlignment="1">
      <alignment horizontal="left"/>
    </xf>
    <xf numFmtId="0" fontId="17" fillId="0" borderId="150" xfId="4" applyFont="1" applyBorder="1" applyAlignment="1">
      <alignment horizontal="center"/>
    </xf>
    <xf numFmtId="168" fontId="17" fillId="0" borderId="97" xfId="4" applyNumberFormat="1" applyFont="1" applyBorder="1" applyAlignment="1">
      <alignment horizontal="center"/>
    </xf>
    <xf numFmtId="168" fontId="17" fillId="0" borderId="128" xfId="4" applyNumberFormat="1" applyFont="1" applyBorder="1" applyAlignment="1">
      <alignment horizontal="center"/>
    </xf>
    <xf numFmtId="168" fontId="17" fillId="0" borderId="44" xfId="4" applyNumberFormat="1" applyFont="1" applyBorder="1" applyAlignment="1">
      <alignment horizontal="center"/>
    </xf>
    <xf numFmtId="3" fontId="17" fillId="0" borderId="10" xfId="4" applyNumberFormat="1" applyFont="1" applyBorder="1" applyAlignment="1">
      <alignment horizontal="center"/>
    </xf>
    <xf numFmtId="0" fontId="22" fillId="0" borderId="0" xfId="0" applyFont="1"/>
    <xf numFmtId="0" fontId="23" fillId="0" borderId="0" xfId="1" applyFont="1"/>
    <xf numFmtId="0" fontId="24" fillId="0" borderId="0" xfId="1" applyFont="1"/>
    <xf numFmtId="0" fontId="23" fillId="0" borderId="0" xfId="1" applyFont="1" applyFill="1"/>
    <xf numFmtId="167" fontId="23" fillId="0" borderId="0" xfId="1" applyNumberFormat="1" applyFont="1" applyFill="1" applyAlignment="1">
      <alignment horizontal="center"/>
    </xf>
    <xf numFmtId="0" fontId="26" fillId="0" borderId="0" xfId="1" applyFont="1"/>
    <xf numFmtId="0" fontId="27" fillId="0" borderId="0" xfId="1" applyFont="1"/>
    <xf numFmtId="167" fontId="23" fillId="0" borderId="0" xfId="1" applyNumberFormat="1" applyFont="1" applyAlignment="1">
      <alignment horizontal="center"/>
    </xf>
    <xf numFmtId="0" fontId="6" fillId="0" borderId="0" xfId="1" applyFont="1"/>
    <xf numFmtId="0" fontId="28" fillId="0" borderId="0" xfId="1" applyFont="1" applyFill="1" applyBorder="1"/>
    <xf numFmtId="167" fontId="28" fillId="0" borderId="0" xfId="1" applyNumberFormat="1" applyFont="1" applyFill="1" applyBorder="1" applyAlignment="1">
      <alignment horizontal="center"/>
    </xf>
    <xf numFmtId="0" fontId="5" fillId="0" borderId="0" xfId="1" applyFont="1"/>
    <xf numFmtId="0" fontId="24" fillId="0" borderId="0" xfId="1" applyFont="1" applyAlignment="1">
      <alignment horizontal="center" vertical="center"/>
    </xf>
    <xf numFmtId="0" fontId="24" fillId="0" borderId="76" xfId="1" applyFont="1" applyBorder="1" applyAlignment="1">
      <alignment horizontal="center" vertical="center"/>
    </xf>
    <xf numFmtId="0" fontId="24" fillId="0" borderId="151" xfId="1" applyFont="1" applyBorder="1" applyAlignment="1">
      <alignment horizontal="center" vertical="center"/>
    </xf>
    <xf numFmtId="0" fontId="24" fillId="0" borderId="152" xfId="1" applyFont="1" applyBorder="1" applyAlignment="1">
      <alignment horizontal="center" vertical="center"/>
    </xf>
    <xf numFmtId="0" fontId="6" fillId="0" borderId="0" xfId="1" applyFont="1" applyBorder="1"/>
    <xf numFmtId="0" fontId="24" fillId="0" borderId="1" xfId="1" applyFont="1" applyBorder="1" applyAlignment="1">
      <alignment horizontal="center" vertical="center"/>
    </xf>
    <xf numFmtId="0" fontId="6" fillId="0" borderId="157" xfId="1" applyFont="1" applyBorder="1"/>
    <xf numFmtId="0" fontId="6" fillId="0" borderId="163" xfId="1" applyFont="1" applyBorder="1"/>
    <xf numFmtId="167" fontId="6" fillId="0" borderId="0" xfId="1" applyNumberFormat="1" applyFont="1" applyAlignment="1">
      <alignment horizontal="center"/>
    </xf>
    <xf numFmtId="0" fontId="2" fillId="0" borderId="0" xfId="1" applyFont="1" applyFill="1" applyAlignment="1">
      <alignment horizontal="left"/>
    </xf>
    <xf numFmtId="0" fontId="3" fillId="0" borderId="0" xfId="1" applyFont="1" applyFill="1" applyAlignment="1">
      <alignment horizontal="left"/>
    </xf>
    <xf numFmtId="0" fontId="23" fillId="0" borderId="2" xfId="1" applyFont="1" applyBorder="1" applyAlignment="1">
      <alignment horizontal="center"/>
    </xf>
    <xf numFmtId="0" fontId="23" fillId="0" borderId="3" xfId="1" applyFont="1" applyBorder="1" applyAlignment="1">
      <alignment horizontal="center"/>
    </xf>
    <xf numFmtId="0" fontId="23" fillId="0" borderId="169" xfId="1" applyFont="1" applyFill="1" applyBorder="1" applyAlignment="1">
      <alignment horizontal="center"/>
    </xf>
    <xf numFmtId="0" fontId="23" fillId="0" borderId="7" xfId="1" applyFont="1" applyFill="1" applyBorder="1" applyAlignment="1">
      <alignment horizontal="center"/>
    </xf>
    <xf numFmtId="0" fontId="23" fillId="0" borderId="6" xfId="1" applyFont="1" applyFill="1" applyBorder="1" applyAlignment="1">
      <alignment horizontal="center"/>
    </xf>
    <xf numFmtId="0" fontId="23" fillId="0" borderId="4" xfId="1" applyFont="1" applyFill="1" applyBorder="1" applyAlignment="1">
      <alignment horizontal="center"/>
    </xf>
    <xf numFmtId="0" fontId="23" fillId="0" borderId="5" xfId="1" applyFont="1" applyFill="1" applyBorder="1" applyAlignment="1">
      <alignment horizontal="center"/>
    </xf>
    <xf numFmtId="0" fontId="23" fillId="0" borderId="170" xfId="1" applyFont="1" applyFill="1" applyBorder="1" applyAlignment="1">
      <alignment horizontal="center"/>
    </xf>
    <xf numFmtId="0" fontId="23" fillId="0" borderId="0" xfId="1" applyFont="1" applyAlignment="1">
      <alignment horizontal="center"/>
    </xf>
    <xf numFmtId="0" fontId="6" fillId="0" borderId="171" xfId="1" applyFont="1" applyFill="1" applyBorder="1"/>
    <xf numFmtId="0" fontId="6" fillId="0" borderId="172" xfId="1" applyFont="1" applyFill="1" applyBorder="1"/>
    <xf numFmtId="0" fontId="6" fillId="0" borderId="175" xfId="1" applyFont="1" applyFill="1" applyBorder="1"/>
    <xf numFmtId="0" fontId="6" fillId="0" borderId="66" xfId="1" applyFont="1" applyFill="1" applyBorder="1"/>
    <xf numFmtId="0" fontId="6" fillId="0" borderId="178" xfId="1" applyFont="1" applyFill="1" applyBorder="1"/>
    <xf numFmtId="0" fontId="6" fillId="0" borderId="181" xfId="1" applyFont="1" applyFill="1" applyBorder="1"/>
    <xf numFmtId="0" fontId="6" fillId="0" borderId="182" xfId="1" applyFont="1" applyFill="1" applyBorder="1"/>
    <xf numFmtId="0" fontId="6" fillId="0" borderId="10" xfId="1" applyFont="1" applyBorder="1"/>
    <xf numFmtId="0" fontId="6" fillId="0" borderId="23" xfId="1" applyFont="1" applyBorder="1"/>
    <xf numFmtId="0" fontId="6" fillId="0" borderId="18" xfId="1" applyFont="1" applyBorder="1"/>
    <xf numFmtId="0" fontId="6" fillId="0" borderId="175" xfId="1" applyFont="1" applyBorder="1"/>
    <xf numFmtId="0" fontId="6" fillId="0" borderId="28" xfId="1" applyFont="1" applyBorder="1"/>
    <xf numFmtId="0" fontId="6" fillId="0" borderId="29" xfId="1" applyFont="1" applyBorder="1"/>
    <xf numFmtId="0" fontId="6" fillId="0" borderId="44" xfId="1" applyFont="1" applyBorder="1"/>
    <xf numFmtId="0" fontId="6" fillId="0" borderId="45" xfId="1" applyFont="1" applyBorder="1"/>
    <xf numFmtId="0" fontId="24" fillId="0" borderId="0" xfId="0" applyFont="1" applyFill="1"/>
    <xf numFmtId="0" fontId="23" fillId="0" borderId="0" xfId="0" applyFont="1"/>
    <xf numFmtId="0" fontId="24" fillId="0" borderId="0" xfId="0" applyFont="1"/>
    <xf numFmtId="0" fontId="21" fillId="0" borderId="0" xfId="1" applyFont="1"/>
    <xf numFmtId="0" fontId="23" fillId="0" borderId="0" xfId="1" applyFont="1" applyFill="1" applyBorder="1"/>
    <xf numFmtId="0" fontId="6" fillId="0" borderId="169" xfId="1" applyFont="1" applyFill="1" applyBorder="1" applyAlignment="1">
      <alignment horizontal="center"/>
    </xf>
    <xf numFmtId="0" fontId="6" fillId="0" borderId="192" xfId="1" applyFont="1" applyFill="1" applyBorder="1" applyAlignment="1">
      <alignment horizontal="center"/>
    </xf>
    <xf numFmtId="0" fontId="6" fillId="0" borderId="193" xfId="1" applyFont="1" applyFill="1" applyBorder="1" applyAlignment="1">
      <alignment horizontal="center"/>
    </xf>
    <xf numFmtId="38" fontId="6" fillId="0" borderId="194" xfId="2" applyFont="1" applyFill="1" applyBorder="1"/>
    <xf numFmtId="0" fontId="6" fillId="0" borderId="107" xfId="1" applyFont="1" applyFill="1" applyBorder="1"/>
    <xf numFmtId="38" fontId="6" fillId="0" borderId="76" xfId="2" applyFont="1" applyFill="1" applyBorder="1"/>
    <xf numFmtId="38" fontId="6" fillId="0" borderId="195" xfId="2" applyFont="1" applyFill="1" applyBorder="1"/>
    <xf numFmtId="38" fontId="6" fillId="0" borderId="196" xfId="2" applyFont="1" applyFill="1" applyBorder="1"/>
    <xf numFmtId="38" fontId="6" fillId="0" borderId="197" xfId="2" applyFont="1" applyFill="1" applyBorder="1"/>
    <xf numFmtId="38" fontId="6" fillId="0" borderId="198" xfId="2" applyFont="1" applyFill="1" applyBorder="1"/>
    <xf numFmtId="0" fontId="6" fillId="0" borderId="6" xfId="1" applyFont="1" applyBorder="1"/>
    <xf numFmtId="0" fontId="6" fillId="0" borderId="4" xfId="1" applyFont="1" applyBorder="1"/>
    <xf numFmtId="0" fontId="6" fillId="0" borderId="4" xfId="1" applyFont="1" applyFill="1" applyBorder="1"/>
    <xf numFmtId="0" fontId="6" fillId="0" borderId="5" xfId="1" applyFont="1" applyFill="1" applyBorder="1"/>
    <xf numFmtId="0" fontId="6" fillId="0" borderId="13" xfId="1" applyFont="1" applyBorder="1"/>
    <xf numFmtId="3" fontId="6" fillId="0" borderId="11" xfId="1" applyNumberFormat="1" applyFont="1" applyBorder="1"/>
    <xf numFmtId="3" fontId="6" fillId="0" borderId="11" xfId="1" applyNumberFormat="1" applyFont="1" applyFill="1" applyBorder="1"/>
    <xf numFmtId="3" fontId="6" fillId="0" borderId="12" xfId="1" applyNumberFormat="1" applyFont="1" applyFill="1" applyBorder="1"/>
    <xf numFmtId="0" fontId="6" fillId="0" borderId="21" xfId="1" applyFont="1" applyBorder="1"/>
    <xf numFmtId="3" fontId="6" fillId="0" borderId="19" xfId="1" applyNumberFormat="1" applyFont="1" applyBorder="1"/>
    <xf numFmtId="3" fontId="6" fillId="0" borderId="19" xfId="1" applyNumberFormat="1" applyFont="1" applyFill="1" applyBorder="1"/>
    <xf numFmtId="3" fontId="6" fillId="0" borderId="20" xfId="1" applyNumberFormat="1" applyFont="1" applyFill="1" applyBorder="1"/>
    <xf numFmtId="0" fontId="6" fillId="0" borderId="68" xfId="1" applyFont="1" applyBorder="1"/>
    <xf numFmtId="3" fontId="6" fillId="0" borderId="41" xfId="1" applyNumberFormat="1" applyFont="1" applyFill="1" applyBorder="1"/>
    <xf numFmtId="3" fontId="6" fillId="0" borderId="42" xfId="1" applyNumberFormat="1" applyFont="1" applyFill="1" applyBorder="1"/>
    <xf numFmtId="3" fontId="6" fillId="0" borderId="12" xfId="1" applyNumberFormat="1" applyFont="1" applyBorder="1"/>
    <xf numFmtId="0" fontId="6" fillId="0" borderId="199" xfId="1" applyFont="1" applyBorder="1"/>
    <xf numFmtId="10" fontId="6" fillId="0" borderId="200" xfId="1" applyNumberFormat="1" applyFont="1" applyBorder="1"/>
    <xf numFmtId="10" fontId="6" fillId="0" borderId="201" xfId="1" applyNumberFormat="1" applyFont="1" applyBorder="1"/>
    <xf numFmtId="0" fontId="6" fillId="0" borderId="7" xfId="1" applyFont="1" applyFill="1" applyBorder="1"/>
    <xf numFmtId="0" fontId="6" fillId="0" borderId="8" xfId="1" applyFont="1" applyFill="1" applyBorder="1"/>
    <xf numFmtId="0" fontId="6" fillId="0" borderId="192" xfId="1" applyFont="1" applyFill="1" applyBorder="1"/>
    <xf numFmtId="0" fontId="6" fillId="0" borderId="193" xfId="1" applyFont="1" applyFill="1" applyBorder="1"/>
    <xf numFmtId="0" fontId="6" fillId="0" borderId="0" xfId="1" applyFont="1" applyFill="1" applyBorder="1" applyAlignment="1">
      <alignment horizontal="center"/>
    </xf>
    <xf numFmtId="0" fontId="6" fillId="0" borderId="0" xfId="1" applyFont="1" applyFill="1" applyBorder="1"/>
    <xf numFmtId="0" fontId="6" fillId="0" borderId="58" xfId="1" applyFont="1" applyBorder="1" applyAlignment="1">
      <alignment vertical="center"/>
    </xf>
    <xf numFmtId="0" fontId="6" fillId="0" borderId="56" xfId="1" applyFont="1" applyFill="1" applyBorder="1"/>
    <xf numFmtId="0" fontId="6" fillId="0" borderId="24" xfId="1" applyFont="1" applyBorder="1"/>
    <xf numFmtId="3" fontId="6" fillId="0" borderId="24" xfId="1" applyNumberFormat="1" applyFont="1" applyFill="1" applyBorder="1"/>
    <xf numFmtId="3" fontId="6" fillId="0" borderId="39" xfId="1" applyNumberFormat="1" applyFont="1" applyFill="1" applyBorder="1"/>
    <xf numFmtId="3" fontId="6" fillId="0" borderId="196" xfId="1" applyNumberFormat="1" applyFont="1" applyFill="1" applyBorder="1"/>
    <xf numFmtId="0" fontId="6" fillId="0" borderId="27" xfId="1" applyFont="1" applyBorder="1" applyAlignment="1">
      <alignment vertical="center"/>
    </xf>
    <xf numFmtId="0" fontId="6" fillId="0" borderId="24" xfId="1" applyFont="1" applyFill="1" applyBorder="1"/>
    <xf numFmtId="0" fontId="6" fillId="0" borderId="19" xfId="1" applyFont="1" applyBorder="1"/>
    <xf numFmtId="3" fontId="6" fillId="0" borderId="22" xfId="1" applyNumberFormat="1" applyFont="1" applyFill="1" applyBorder="1"/>
    <xf numFmtId="3" fontId="6" fillId="0" borderId="194" xfId="1" applyNumberFormat="1" applyFont="1" applyFill="1" applyBorder="1"/>
    <xf numFmtId="3" fontId="6" fillId="0" borderId="0" xfId="1" applyNumberFormat="1" applyFont="1" applyBorder="1"/>
    <xf numFmtId="3" fontId="6" fillId="0" borderId="0" xfId="1" applyNumberFormat="1" applyFont="1"/>
    <xf numFmtId="3" fontId="31" fillId="0" borderId="0" xfId="1" applyNumberFormat="1" applyFont="1" applyFill="1"/>
    <xf numFmtId="3" fontId="6" fillId="0" borderId="35" xfId="1" applyNumberFormat="1" applyFont="1" applyFill="1" applyBorder="1"/>
    <xf numFmtId="3" fontId="6" fillId="0" borderId="36" xfId="1" applyNumberFormat="1" applyFont="1" applyFill="1" applyBorder="1"/>
    <xf numFmtId="3" fontId="6" fillId="0" borderId="202" xfId="1" applyNumberFormat="1" applyFont="1" applyFill="1" applyBorder="1"/>
    <xf numFmtId="0" fontId="6" fillId="0" borderId="15" xfId="1" applyFont="1" applyFill="1" applyBorder="1"/>
    <xf numFmtId="0" fontId="6" fillId="0" borderId="56" xfId="1" applyFont="1" applyBorder="1"/>
    <xf numFmtId="3" fontId="6" fillId="0" borderId="56" xfId="1" applyNumberFormat="1" applyFont="1" applyFill="1" applyBorder="1"/>
    <xf numFmtId="3" fontId="6" fillId="0" borderId="57" xfId="1" applyNumberFormat="1" applyFont="1" applyFill="1" applyBorder="1"/>
    <xf numFmtId="3" fontId="6" fillId="0" borderId="203" xfId="1" applyNumberFormat="1" applyFont="1" applyFill="1" applyBorder="1"/>
    <xf numFmtId="0" fontId="6" fillId="0" borderId="41" xfId="1" applyFont="1" applyFill="1" applyBorder="1"/>
    <xf numFmtId="0" fontId="6" fillId="0" borderId="204" xfId="1" applyFont="1" applyBorder="1"/>
    <xf numFmtId="3" fontId="6" fillId="0" borderId="204" xfId="1" applyNumberFormat="1" applyFont="1" applyFill="1" applyBorder="1"/>
    <xf numFmtId="3" fontId="6" fillId="0" borderId="205" xfId="1" applyNumberFormat="1" applyFont="1" applyFill="1" applyBorder="1"/>
    <xf numFmtId="3" fontId="6" fillId="0" borderId="206" xfId="1" applyNumberFormat="1" applyFont="1" applyFill="1" applyBorder="1"/>
    <xf numFmtId="0" fontId="6" fillId="0" borderId="35" xfId="1" applyFont="1" applyFill="1" applyBorder="1"/>
    <xf numFmtId="0" fontId="6" fillId="0" borderId="30" xfId="1" applyFont="1" applyBorder="1"/>
    <xf numFmtId="3" fontId="6" fillId="0" borderId="30" xfId="1" applyNumberFormat="1" applyFont="1" applyFill="1" applyBorder="1"/>
    <xf numFmtId="3" fontId="6" fillId="0" borderId="38" xfId="1" applyNumberFormat="1" applyFont="1" applyFill="1" applyBorder="1"/>
    <xf numFmtId="3" fontId="6" fillId="0" borderId="207" xfId="1" applyNumberFormat="1" applyFont="1" applyFill="1" applyBorder="1"/>
    <xf numFmtId="0" fontId="6" fillId="0" borderId="27" xfId="1" applyFont="1" applyFill="1" applyBorder="1" applyAlignment="1">
      <alignment vertical="center"/>
    </xf>
    <xf numFmtId="0" fontId="6" fillId="0" borderId="56" xfId="1" applyFont="1" applyFill="1" applyBorder="1" applyAlignment="1">
      <alignment wrapText="1"/>
    </xf>
    <xf numFmtId="0" fontId="6" fillId="0" borderId="24" xfId="1" applyFont="1" applyFill="1" applyBorder="1" applyAlignment="1">
      <alignment wrapText="1"/>
    </xf>
    <xf numFmtId="0" fontId="6" fillId="0" borderId="19" xfId="1" applyFont="1" applyFill="1" applyBorder="1"/>
    <xf numFmtId="0" fontId="6" fillId="0" borderId="204" xfId="1" applyFont="1" applyFill="1" applyBorder="1"/>
    <xf numFmtId="0" fontId="6" fillId="0" borderId="30" xfId="1" applyFont="1" applyFill="1" applyBorder="1" applyAlignment="1">
      <alignment wrapText="1"/>
    </xf>
    <xf numFmtId="0" fontId="6" fillId="0" borderId="33" xfId="1" applyFont="1" applyBorder="1" applyAlignment="1">
      <alignment vertical="center"/>
    </xf>
    <xf numFmtId="0" fontId="6" fillId="0" borderId="30" xfId="1" applyFont="1" applyBorder="1" applyAlignment="1">
      <alignment wrapText="1"/>
    </xf>
    <xf numFmtId="0" fontId="8" fillId="0" borderId="0" xfId="1" applyFont="1"/>
    <xf numFmtId="0" fontId="6" fillId="0" borderId="15" xfId="1" applyFont="1" applyFill="1" applyBorder="1" applyAlignment="1">
      <alignment wrapText="1"/>
    </xf>
    <xf numFmtId="0" fontId="6" fillId="0" borderId="30" xfId="1" applyFont="1" applyFill="1" applyBorder="1"/>
    <xf numFmtId="0" fontId="6" fillId="0" borderId="0" xfId="1" applyFont="1" applyAlignment="1">
      <alignment horizontal="left"/>
    </xf>
    <xf numFmtId="3" fontId="6" fillId="0" borderId="208" xfId="1" applyNumberFormat="1" applyFont="1" applyFill="1" applyBorder="1"/>
    <xf numFmtId="0" fontId="6" fillId="0" borderId="48" xfId="1" applyFont="1" applyBorder="1" applyAlignment="1">
      <alignment vertical="center"/>
    </xf>
    <xf numFmtId="0" fontId="6" fillId="0" borderId="95" xfId="1" applyFont="1" applyFill="1" applyBorder="1" applyAlignment="1">
      <alignment wrapText="1"/>
    </xf>
    <xf numFmtId="0" fontId="6" fillId="0" borderId="95" xfId="1" applyFont="1" applyBorder="1" applyAlignment="1">
      <alignment wrapText="1"/>
    </xf>
    <xf numFmtId="3" fontId="6" fillId="0" borderId="95" xfId="1" applyNumberFormat="1" applyFont="1" applyFill="1" applyBorder="1"/>
    <xf numFmtId="3" fontId="6" fillId="0" borderId="209" xfId="1" applyNumberFormat="1" applyFont="1" applyFill="1" applyBorder="1"/>
    <xf numFmtId="3" fontId="6" fillId="0" borderId="210" xfId="1" applyNumberFormat="1" applyFont="1" applyFill="1" applyBorder="1"/>
    <xf numFmtId="3" fontId="6" fillId="0" borderId="211" xfId="1" applyNumberFormat="1" applyFont="1" applyFill="1" applyBorder="1"/>
    <xf numFmtId="1" fontId="6" fillId="0" borderId="4" xfId="1" applyNumberFormat="1" applyFont="1" applyFill="1" applyBorder="1"/>
    <xf numFmtId="1" fontId="6" fillId="0" borderId="213" xfId="1" applyNumberFormat="1" applyFont="1" applyFill="1" applyBorder="1"/>
    <xf numFmtId="1" fontId="6" fillId="0" borderId="7" xfId="1" applyNumberFormat="1" applyFont="1" applyFill="1" applyBorder="1"/>
    <xf numFmtId="1" fontId="6" fillId="0" borderId="8" xfId="1" applyNumberFormat="1" applyFont="1" applyFill="1" applyBorder="1"/>
    <xf numFmtId="1" fontId="6" fillId="0" borderId="193" xfId="1" applyNumberFormat="1" applyFont="1" applyFill="1" applyBorder="1"/>
    <xf numFmtId="3" fontId="6" fillId="0" borderId="134" xfId="1" applyNumberFormat="1" applyFont="1" applyFill="1" applyBorder="1"/>
    <xf numFmtId="3" fontId="6" fillId="0" borderId="0" xfId="1" applyNumberFormat="1" applyFont="1" applyFill="1" applyBorder="1"/>
    <xf numFmtId="3" fontId="6" fillId="0" borderId="214" xfId="1" applyNumberFormat="1" applyFont="1" applyFill="1" applyBorder="1"/>
    <xf numFmtId="3" fontId="6" fillId="0" borderId="176" xfId="1" applyNumberFormat="1" applyFont="1" applyFill="1" applyBorder="1"/>
    <xf numFmtId="0" fontId="32" fillId="0" borderId="0" xfId="1" applyFont="1"/>
    <xf numFmtId="3" fontId="6" fillId="0" borderId="135" xfId="1" applyNumberFormat="1" applyFont="1" applyFill="1" applyBorder="1"/>
    <xf numFmtId="38" fontId="6" fillId="0" borderId="207" xfId="2" applyFont="1" applyFill="1" applyBorder="1"/>
    <xf numFmtId="3" fontId="6" fillId="0" borderId="132" xfId="1" applyNumberFormat="1" applyFont="1" applyFill="1" applyBorder="1"/>
    <xf numFmtId="3" fontId="6" fillId="0" borderId="30" xfId="1" applyNumberFormat="1" applyFont="1" applyFill="1" applyBorder="1" applyAlignment="1">
      <alignment vertical="center"/>
    </xf>
    <xf numFmtId="3" fontId="6" fillId="0" borderId="135" xfId="1" applyNumberFormat="1" applyFont="1" applyFill="1" applyBorder="1" applyAlignment="1">
      <alignment vertical="center"/>
    </xf>
    <xf numFmtId="3" fontId="6" fillId="0" borderId="207" xfId="1" applyNumberFormat="1" applyFont="1" applyFill="1" applyBorder="1" applyAlignment="1">
      <alignment vertical="center"/>
    </xf>
    <xf numFmtId="3" fontId="6" fillId="0" borderId="219" xfId="1" applyNumberFormat="1" applyFont="1" applyFill="1" applyBorder="1"/>
    <xf numFmtId="3" fontId="6" fillId="0" borderId="218" xfId="1" applyNumberFormat="1" applyFont="1" applyFill="1" applyBorder="1"/>
    <xf numFmtId="3" fontId="6" fillId="0" borderId="67" xfId="1" applyNumberFormat="1" applyFont="1" applyFill="1" applyBorder="1"/>
    <xf numFmtId="38" fontId="6" fillId="0" borderId="218" xfId="2" applyFont="1" applyFill="1" applyBorder="1"/>
    <xf numFmtId="3" fontId="6" fillId="0" borderId="215" xfId="1" applyNumberFormat="1" applyFont="1" applyFill="1" applyBorder="1"/>
    <xf numFmtId="3" fontId="6" fillId="0" borderId="38" xfId="1" applyNumberFormat="1" applyFont="1" applyFill="1" applyBorder="1" applyAlignment="1">
      <alignment vertical="center"/>
    </xf>
    <xf numFmtId="3" fontId="6" fillId="0" borderId="19" xfId="1" applyNumberFormat="1" applyFont="1" applyFill="1" applyBorder="1" applyAlignment="1">
      <alignment horizontal="right"/>
    </xf>
    <xf numFmtId="3" fontId="6" fillId="0" borderId="214" xfId="1" applyNumberFormat="1" applyFont="1" applyFill="1" applyBorder="1" applyAlignment="1">
      <alignment horizontal="right"/>
    </xf>
    <xf numFmtId="3" fontId="6" fillId="0" borderId="22" xfId="1" applyNumberFormat="1" applyFont="1" applyFill="1" applyBorder="1" applyAlignment="1">
      <alignment horizontal="right"/>
    </xf>
    <xf numFmtId="3" fontId="6" fillId="0" borderId="1" xfId="1" applyNumberFormat="1" applyFont="1" applyFill="1" applyBorder="1" applyAlignment="1">
      <alignment vertical="center"/>
    </xf>
    <xf numFmtId="3" fontId="6" fillId="0" borderId="220" xfId="1" applyNumberFormat="1" applyFont="1" applyFill="1" applyBorder="1" applyAlignment="1">
      <alignment vertical="center"/>
    </xf>
    <xf numFmtId="3" fontId="6" fillId="0" borderId="95" xfId="1" applyNumberFormat="1" applyFont="1" applyFill="1" applyBorder="1" applyAlignment="1">
      <alignment vertical="center"/>
    </xf>
    <xf numFmtId="3" fontId="6" fillId="0" borderId="221" xfId="1" applyNumberFormat="1" applyFont="1" applyFill="1" applyBorder="1" applyAlignment="1">
      <alignment vertical="center"/>
    </xf>
    <xf numFmtId="3" fontId="6" fillId="0" borderId="209" xfId="1" applyNumberFormat="1" applyFont="1" applyFill="1" applyBorder="1" applyAlignment="1">
      <alignment vertical="center"/>
    </xf>
    <xf numFmtId="3" fontId="6" fillId="0" borderId="211" xfId="1" applyNumberFormat="1" applyFont="1" applyFill="1" applyBorder="1" applyAlignment="1">
      <alignment vertical="center"/>
    </xf>
    <xf numFmtId="0" fontId="32" fillId="0" borderId="0" xfId="1" applyFont="1" applyFill="1"/>
    <xf numFmtId="0" fontId="33" fillId="0" borderId="0" xfId="1" applyFont="1" applyFill="1" applyAlignment="1">
      <alignment horizontal="right"/>
    </xf>
    <xf numFmtId="0" fontId="33" fillId="0" borderId="0" xfId="1" applyFont="1" applyFill="1"/>
    <xf numFmtId="0" fontId="34" fillId="0" borderId="0" xfId="1" applyFont="1" applyFill="1"/>
    <xf numFmtId="0" fontId="30" fillId="0" borderId="0" xfId="1" applyFont="1" applyFill="1"/>
    <xf numFmtId="0" fontId="35" fillId="0" borderId="0" xfId="1" applyFont="1" applyFill="1"/>
    <xf numFmtId="0" fontId="36" fillId="0" borderId="0" xfId="1" applyFont="1" applyFill="1"/>
    <xf numFmtId="0" fontId="21" fillId="0" borderId="0" xfId="1" applyFont="1" applyFill="1"/>
    <xf numFmtId="0" fontId="21" fillId="0" borderId="0" xfId="1" applyFont="1" applyFill="1" applyAlignment="1">
      <alignment vertical="center"/>
    </xf>
    <xf numFmtId="0" fontId="37" fillId="0" borderId="0" xfId="1" applyFont="1" applyFill="1" applyAlignment="1">
      <alignment vertical="center"/>
    </xf>
    <xf numFmtId="0" fontId="38" fillId="0" borderId="0" xfId="1" applyFont="1" applyFill="1"/>
    <xf numFmtId="0" fontId="39" fillId="0" borderId="0" xfId="1" applyFont="1" applyFill="1"/>
    <xf numFmtId="0" fontId="40" fillId="0" borderId="0" xfId="1" applyFont="1" applyFill="1"/>
    <xf numFmtId="3" fontId="38" fillId="0" borderId="0" xfId="1" applyNumberFormat="1" applyFont="1" applyFill="1"/>
    <xf numFmtId="3" fontId="21" fillId="0" borderId="0" xfId="1" applyNumberFormat="1" applyFont="1" applyFill="1"/>
    <xf numFmtId="0" fontId="21" fillId="0" borderId="0" xfId="1" applyFont="1" applyFill="1" applyAlignment="1">
      <alignment horizontal="center" vertical="center"/>
    </xf>
    <xf numFmtId="0" fontId="6" fillId="0" borderId="0" xfId="1" applyFont="1" applyFill="1" applyAlignment="1">
      <alignment horizontal="left"/>
    </xf>
    <xf numFmtId="0" fontId="38" fillId="0" borderId="0" xfId="1" applyFont="1" applyFill="1" applyAlignment="1">
      <alignment vertical="center"/>
    </xf>
    <xf numFmtId="0" fontId="0" fillId="0" borderId="0" xfId="0" applyFill="1"/>
    <xf numFmtId="0" fontId="6" fillId="0" borderId="6" xfId="1" applyFont="1" applyFill="1" applyBorder="1"/>
    <xf numFmtId="0" fontId="6" fillId="0" borderId="58" xfId="1" applyFont="1" applyFill="1" applyBorder="1" applyAlignment="1">
      <alignment vertical="center"/>
    </xf>
    <xf numFmtId="3" fontId="6" fillId="0" borderId="183" xfId="1" applyNumberFormat="1" applyFont="1" applyFill="1" applyBorder="1"/>
    <xf numFmtId="3" fontId="6" fillId="0" borderId="137" xfId="1" applyNumberFormat="1" applyFont="1" applyFill="1" applyBorder="1"/>
    <xf numFmtId="3" fontId="6" fillId="0" borderId="89" xfId="1" applyNumberFormat="1" applyFont="1" applyFill="1" applyBorder="1"/>
    <xf numFmtId="3" fontId="6" fillId="0" borderId="15" xfId="1" applyNumberFormat="1" applyFont="1" applyFill="1" applyBorder="1"/>
    <xf numFmtId="38" fontId="4" fillId="0" borderId="56" xfId="2" applyFont="1" applyFill="1" applyBorder="1"/>
    <xf numFmtId="38" fontId="4" fillId="0" borderId="203" xfId="2" applyFont="1" applyFill="1" applyBorder="1"/>
    <xf numFmtId="0" fontId="6" fillId="0" borderId="33" xfId="1" applyFont="1" applyFill="1" applyBorder="1" applyAlignment="1">
      <alignment vertical="center"/>
    </xf>
    <xf numFmtId="0" fontId="6" fillId="0" borderId="30" xfId="1" applyFont="1" applyFill="1" applyBorder="1" applyAlignment="1">
      <alignment vertical="center" wrapText="1"/>
    </xf>
    <xf numFmtId="3" fontId="6" fillId="0" borderId="217" xfId="1" applyNumberFormat="1" applyFont="1" applyFill="1" applyBorder="1"/>
    <xf numFmtId="3" fontId="6" fillId="0" borderId="188" xfId="1" applyNumberFormat="1" applyFont="1" applyFill="1" applyBorder="1"/>
    <xf numFmtId="0" fontId="6" fillId="0" borderId="48" xfId="1" applyFont="1" applyFill="1" applyBorder="1" applyAlignment="1">
      <alignment vertical="center"/>
    </xf>
    <xf numFmtId="0" fontId="6" fillId="0" borderId="95" xfId="1" applyFont="1" applyFill="1" applyBorder="1" applyAlignment="1">
      <alignment vertical="center" wrapText="1"/>
    </xf>
    <xf numFmtId="0" fontId="6" fillId="0" borderId="2" xfId="1" applyFont="1" applyBorder="1" applyAlignment="1">
      <alignment horizontal="center"/>
    </xf>
    <xf numFmtId="0" fontId="6" fillId="0" borderId="3" xfId="1" applyFont="1" applyBorder="1" applyAlignment="1">
      <alignment horizontal="center"/>
    </xf>
    <xf numFmtId="0" fontId="6" fillId="0" borderId="4" xfId="1" applyFont="1" applyBorder="1" applyAlignment="1">
      <alignment horizontal="center"/>
    </xf>
    <xf numFmtId="0" fontId="6" fillId="0" borderId="7" xfId="1" applyFont="1" applyBorder="1" applyAlignment="1">
      <alignment horizontal="center"/>
    </xf>
    <xf numFmtId="0" fontId="6" fillId="0" borderId="212" xfId="1" applyFont="1" applyBorder="1" applyAlignment="1">
      <alignment horizontal="center"/>
    </xf>
    <xf numFmtId="0" fontId="6" fillId="0" borderId="213" xfId="1" applyFont="1" applyBorder="1" applyAlignment="1">
      <alignment horizontal="center"/>
    </xf>
    <xf numFmtId="0" fontId="6" fillId="0" borderId="0" xfId="1" applyFont="1" applyAlignment="1">
      <alignment horizontal="center"/>
    </xf>
    <xf numFmtId="0" fontId="6" fillId="0" borderId="172" xfId="1" applyFont="1" applyBorder="1"/>
    <xf numFmtId="38" fontId="6" fillId="0" borderId="222" xfId="2" applyFont="1" applyFill="1" applyBorder="1"/>
    <xf numFmtId="38" fontId="6" fillId="0" borderId="223" xfId="2" applyFont="1" applyFill="1" applyBorder="1"/>
    <xf numFmtId="38" fontId="6" fillId="0" borderId="173" xfId="2" applyFont="1" applyFill="1" applyBorder="1"/>
    <xf numFmtId="0" fontId="6" fillId="0" borderId="224" xfId="1" applyFont="1" applyBorder="1"/>
    <xf numFmtId="38" fontId="6" fillId="0" borderId="89" xfId="2" applyFont="1" applyFill="1" applyBorder="1"/>
    <xf numFmtId="38" fontId="6" fillId="0" borderId="137" xfId="2" applyFont="1" applyFill="1" applyBorder="1"/>
    <xf numFmtId="38" fontId="6" fillId="0" borderId="216" xfId="2" applyFont="1" applyFill="1" applyBorder="1"/>
    <xf numFmtId="38" fontId="6" fillId="0" borderId="138" xfId="2" applyFont="1" applyFill="1" applyBorder="1"/>
    <xf numFmtId="0" fontId="6" fillId="0" borderId="182" xfId="1" applyFont="1" applyBorder="1"/>
    <xf numFmtId="38" fontId="6" fillId="0" borderId="183" xfId="2" applyFont="1" applyFill="1" applyBorder="1"/>
    <xf numFmtId="38" fontId="6" fillId="0" borderId="202" xfId="2" applyFont="1" applyFill="1" applyBorder="1"/>
    <xf numFmtId="38" fontId="6" fillId="0" borderId="215" xfId="2" applyFont="1" applyFill="1" applyBorder="1"/>
    <xf numFmtId="38" fontId="6" fillId="0" borderId="214" xfId="2" applyFont="1" applyFill="1" applyBorder="1"/>
    <xf numFmtId="38" fontId="6" fillId="0" borderId="176" xfId="2" applyFont="1" applyFill="1" applyBorder="1"/>
    <xf numFmtId="38" fontId="6" fillId="0" borderId="221" xfId="2" applyFont="1" applyFill="1" applyBorder="1"/>
    <xf numFmtId="38" fontId="6" fillId="0" borderId="225" xfId="2" applyFont="1" applyFill="1" applyBorder="1"/>
    <xf numFmtId="38" fontId="31" fillId="0" borderId="0" xfId="1" applyNumberFormat="1" applyFont="1"/>
    <xf numFmtId="38" fontId="6" fillId="0" borderId="0" xfId="1" applyNumberFormat="1" applyFont="1"/>
    <xf numFmtId="0" fontId="31" fillId="0" borderId="0" xfId="1" applyFont="1"/>
    <xf numFmtId="0" fontId="41" fillId="0" borderId="0" xfId="1" applyFont="1" applyAlignment="1">
      <alignment horizontal="left"/>
    </xf>
    <xf numFmtId="38" fontId="6" fillId="0" borderId="0" xfId="1" applyNumberFormat="1" applyFont="1" applyFill="1"/>
    <xf numFmtId="169" fontId="6" fillId="0" borderId="0" xfId="1" applyNumberFormat="1" applyFont="1"/>
    <xf numFmtId="1" fontId="6" fillId="0" borderId="0" xfId="1" applyNumberFormat="1" applyFont="1" applyFill="1"/>
    <xf numFmtId="38" fontId="38" fillId="0" borderId="0" xfId="1" applyNumberFormat="1" applyFont="1" applyFill="1"/>
    <xf numFmtId="0" fontId="6" fillId="0" borderId="1" xfId="1" applyFont="1" applyBorder="1"/>
    <xf numFmtId="3" fontId="4" fillId="0" borderId="1" xfId="0" applyNumberFormat="1" applyFont="1" applyBorder="1"/>
    <xf numFmtId="0" fontId="6" fillId="0" borderId="227" xfId="1" applyFont="1" applyBorder="1" applyAlignment="1">
      <alignment horizontal="center"/>
    </xf>
    <xf numFmtId="0" fontId="6" fillId="0" borderId="228" xfId="1" applyFont="1" applyBorder="1" applyAlignment="1">
      <alignment horizontal="center"/>
    </xf>
    <xf numFmtId="0" fontId="42" fillId="0" borderId="0" xfId="0" applyFont="1"/>
    <xf numFmtId="0" fontId="6" fillId="0" borderId="171" xfId="1" applyFont="1" applyBorder="1"/>
    <xf numFmtId="38" fontId="6" fillId="0" borderId="229" xfId="2" applyFont="1" applyFill="1" applyBorder="1"/>
    <xf numFmtId="38" fontId="6" fillId="0" borderId="230" xfId="2" applyFont="1" applyFill="1" applyBorder="1"/>
    <xf numFmtId="38" fontId="6" fillId="0" borderId="231" xfId="2" applyFont="1" applyFill="1" applyBorder="1"/>
    <xf numFmtId="0" fontId="6" fillId="0" borderId="181" xfId="1" applyFont="1" applyBorder="1"/>
    <xf numFmtId="38" fontId="6" fillId="0" borderId="232" xfId="2" applyFont="1" applyFill="1" applyBorder="1"/>
    <xf numFmtId="38" fontId="6" fillId="0" borderId="226" xfId="2" applyFont="1" applyBorder="1"/>
    <xf numFmtId="38" fontId="6" fillId="0" borderId="226" xfId="2" applyFont="1" applyFill="1" applyBorder="1"/>
    <xf numFmtId="0" fontId="6" fillId="0" borderId="136" xfId="1" applyFont="1" applyBorder="1"/>
    <xf numFmtId="38" fontId="6" fillId="0" borderId="233" xfId="2" applyFont="1" applyFill="1" applyBorder="1"/>
    <xf numFmtId="38" fontId="6" fillId="0" borderId="234" xfId="2" applyFont="1" applyFill="1" applyBorder="1"/>
    <xf numFmtId="38" fontId="6" fillId="0" borderId="235" xfId="2" applyFont="1" applyFill="1" applyBorder="1"/>
    <xf numFmtId="38" fontId="6" fillId="0" borderId="236" xfId="2" applyFont="1" applyFill="1" applyBorder="1"/>
    <xf numFmtId="0" fontId="6" fillId="0" borderId="237" xfId="1" applyFont="1" applyBorder="1" applyAlignment="1">
      <alignment horizontal="center"/>
    </xf>
    <xf numFmtId="38" fontId="6" fillId="0" borderId="238" xfId="2" applyFont="1" applyFill="1" applyBorder="1"/>
    <xf numFmtId="38" fontId="6" fillId="0" borderId="239" xfId="2" applyFont="1" applyFill="1" applyBorder="1"/>
    <xf numFmtId="38" fontId="6" fillId="0" borderId="240" xfId="2" applyFont="1" applyFill="1" applyBorder="1"/>
    <xf numFmtId="38" fontId="6" fillId="0" borderId="241" xfId="2" applyFont="1" applyFill="1" applyBorder="1"/>
    <xf numFmtId="38" fontId="6" fillId="0" borderId="242" xfId="2" applyFont="1" applyFill="1" applyBorder="1"/>
    <xf numFmtId="38" fontId="6" fillId="0" borderId="243" xfId="2" applyFont="1" applyFill="1" applyBorder="1"/>
    <xf numFmtId="38" fontId="6" fillId="0" borderId="244" xfId="2" applyFont="1" applyFill="1" applyBorder="1"/>
    <xf numFmtId="0" fontId="6" fillId="0" borderId="193" xfId="1" applyFont="1" applyBorder="1" applyAlignment="1">
      <alignment horizontal="center"/>
    </xf>
    <xf numFmtId="0" fontId="6" fillId="0" borderId="123" xfId="1" applyFont="1" applyBorder="1" applyAlignment="1">
      <alignment horizontal="center"/>
    </xf>
    <xf numFmtId="0" fontId="6" fillId="0" borderId="245" xfId="1" applyFont="1" applyBorder="1" applyAlignment="1">
      <alignment horizontal="center"/>
    </xf>
    <xf numFmtId="0" fontId="6" fillId="0" borderId="246" xfId="1" applyFont="1" applyBorder="1" applyAlignment="1">
      <alignment horizontal="center"/>
    </xf>
    <xf numFmtId="0" fontId="6" fillId="0" borderId="246" xfId="1" applyFont="1" applyFill="1" applyBorder="1" applyAlignment="1">
      <alignment horizontal="center"/>
    </xf>
    <xf numFmtId="0" fontId="6" fillId="0" borderId="247" xfId="1" applyFont="1" applyFill="1" applyBorder="1" applyAlignment="1">
      <alignment horizontal="center"/>
    </xf>
    <xf numFmtId="0" fontId="6" fillId="0" borderId="160" xfId="1" applyFont="1" applyBorder="1"/>
    <xf numFmtId="3" fontId="6" fillId="0" borderId="248" xfId="2" applyNumberFormat="1" applyFont="1" applyFill="1" applyBorder="1"/>
    <xf numFmtId="3" fontId="6" fillId="0" borderId="249" xfId="2" applyNumberFormat="1" applyFont="1" applyFill="1" applyBorder="1"/>
    <xf numFmtId="0" fontId="6" fillId="0" borderId="166" xfId="1" applyFont="1" applyBorder="1"/>
    <xf numFmtId="3" fontId="6" fillId="0" borderId="250" xfId="2" applyNumberFormat="1" applyFont="1" applyFill="1" applyBorder="1"/>
    <xf numFmtId="3" fontId="6" fillId="0" borderId="251" xfId="2" applyNumberFormat="1" applyFont="1" applyFill="1" applyBorder="1"/>
    <xf numFmtId="0" fontId="9" fillId="0" borderId="77" xfId="1" applyFont="1" applyBorder="1" applyAlignment="1">
      <alignment vertical="center"/>
    </xf>
    <xf numFmtId="0" fontId="6" fillId="0" borderId="252" xfId="1" applyFont="1" applyBorder="1"/>
    <xf numFmtId="3" fontId="6" fillId="0" borderId="253" xfId="2" applyNumberFormat="1" applyFont="1" applyFill="1" applyBorder="1"/>
    <xf numFmtId="3" fontId="6" fillId="0" borderId="254" xfId="2" applyNumberFormat="1" applyFont="1" applyFill="1" applyBorder="1"/>
    <xf numFmtId="0" fontId="6" fillId="0" borderId="156" xfId="1" applyFont="1" applyBorder="1"/>
    <xf numFmtId="3" fontId="6" fillId="0" borderId="255" xfId="2" applyNumberFormat="1" applyFont="1" applyFill="1" applyBorder="1" applyAlignment="1">
      <alignment horizontal="right"/>
    </xf>
    <xf numFmtId="3" fontId="6" fillId="0" borderId="255" xfId="6" applyNumberFormat="1" applyFont="1" applyFill="1" applyBorder="1">
      <alignment vertical="center"/>
    </xf>
    <xf numFmtId="3" fontId="6" fillId="2" borderId="256" xfId="2" applyNumberFormat="1" applyFont="1" applyFill="1" applyBorder="1" applyAlignment="1">
      <alignment horizontal="right"/>
    </xf>
    <xf numFmtId="3" fontId="6" fillId="0" borderId="248" xfId="2" applyNumberFormat="1" applyFont="1" applyFill="1" applyBorder="1" applyAlignment="1">
      <alignment horizontal="right"/>
    </xf>
    <xf numFmtId="3" fontId="6" fillId="0" borderId="248" xfId="6" applyNumberFormat="1" applyFont="1" applyFill="1" applyBorder="1">
      <alignment vertical="center"/>
    </xf>
    <xf numFmtId="3" fontId="6" fillId="2" borderId="249" xfId="2" applyNumberFormat="1" applyFont="1" applyFill="1" applyBorder="1" applyAlignment="1">
      <alignment horizontal="right"/>
    </xf>
    <xf numFmtId="3" fontId="6" fillId="2" borderId="254" xfId="2" applyNumberFormat="1" applyFont="1" applyFill="1" applyBorder="1"/>
    <xf numFmtId="3" fontId="6" fillId="0" borderId="249" xfId="6" applyNumberFormat="1" applyFont="1" applyFill="1" applyBorder="1">
      <alignment vertical="center"/>
    </xf>
    <xf numFmtId="3" fontId="6" fillId="2" borderId="248" xfId="2" applyNumberFormat="1" applyFont="1" applyFill="1" applyBorder="1" applyAlignment="1">
      <alignment horizontal="right"/>
    </xf>
    <xf numFmtId="3" fontId="6" fillId="6" borderId="248" xfId="6" applyNumberFormat="1" applyFont="1" applyFill="1" applyBorder="1">
      <alignment vertical="center"/>
    </xf>
    <xf numFmtId="3" fontId="6" fillId="0" borderId="249" xfId="2" applyNumberFormat="1" applyFont="1" applyFill="1" applyBorder="1" applyAlignment="1">
      <alignment horizontal="right"/>
    </xf>
    <xf numFmtId="3" fontId="6" fillId="2" borderId="253" xfId="2" applyNumberFormat="1" applyFont="1" applyFill="1" applyBorder="1"/>
    <xf numFmtId="0" fontId="6" fillId="0" borderId="257" xfId="1" applyFont="1" applyBorder="1"/>
    <xf numFmtId="3" fontId="6" fillId="0" borderId="258" xfId="2" applyNumberFormat="1" applyFont="1" applyFill="1" applyBorder="1"/>
    <xf numFmtId="3" fontId="6" fillId="0" borderId="258" xfId="6" applyNumberFormat="1" applyFont="1" applyFill="1" applyBorder="1">
      <alignment vertical="center"/>
    </xf>
    <xf numFmtId="3" fontId="6" fillId="0" borderId="259" xfId="6" applyNumberFormat="1" applyFont="1" applyFill="1" applyBorder="1">
      <alignment vertical="center"/>
    </xf>
    <xf numFmtId="0" fontId="6" fillId="0" borderId="168" xfId="1" applyFont="1" applyBorder="1"/>
    <xf numFmtId="3" fontId="6" fillId="0" borderId="260" xfId="2" applyNumberFormat="1" applyFont="1" applyFill="1" applyBorder="1"/>
    <xf numFmtId="3" fontId="6" fillId="0" borderId="260" xfId="6" applyNumberFormat="1" applyFont="1" applyFill="1" applyBorder="1">
      <alignment vertical="center"/>
    </xf>
    <xf numFmtId="3" fontId="6" fillId="0" borderId="261" xfId="6" applyNumberFormat="1" applyFont="1" applyFill="1" applyBorder="1">
      <alignment vertical="center"/>
    </xf>
    <xf numFmtId="0" fontId="9" fillId="0" borderId="48" xfId="1" applyFont="1" applyBorder="1" applyAlignment="1">
      <alignment vertical="center"/>
    </xf>
    <xf numFmtId="0" fontId="6" fillId="0" borderId="262" xfId="1" applyFont="1" applyBorder="1"/>
    <xf numFmtId="3" fontId="6" fillId="0" borderId="263" xfId="2" applyNumberFormat="1" applyFont="1" applyFill="1" applyBorder="1"/>
    <xf numFmtId="3" fontId="6" fillId="0" borderId="264" xfId="2" applyNumberFormat="1" applyFont="1" applyFill="1" applyBorder="1"/>
    <xf numFmtId="0" fontId="6" fillId="0" borderId="0" xfId="1" applyFont="1" applyBorder="1" applyAlignment="1"/>
    <xf numFmtId="0" fontId="6" fillId="0" borderId="153" xfId="6" applyFont="1" applyBorder="1">
      <alignment vertical="center"/>
    </xf>
    <xf numFmtId="167" fontId="6" fillId="0" borderId="154" xfId="1" applyNumberFormat="1" applyFont="1" applyBorder="1" applyAlignment="1"/>
    <xf numFmtId="0" fontId="6" fillId="0" borderId="89" xfId="7" applyFont="1" applyBorder="1" applyAlignment="1"/>
    <xf numFmtId="167" fontId="6" fillId="0" borderId="155" xfId="1" applyNumberFormat="1" applyFont="1" applyBorder="1" applyAlignment="1"/>
    <xf numFmtId="0" fontId="4" fillId="0" borderId="156" xfId="1" applyFont="1" applyBorder="1" applyAlignment="1">
      <alignment wrapText="1"/>
    </xf>
    <xf numFmtId="0" fontId="4" fillId="0" borderId="153" xfId="1" applyFont="1" applyBorder="1" applyAlignment="1">
      <alignment wrapText="1"/>
    </xf>
    <xf numFmtId="167" fontId="4" fillId="0" borderId="155" xfId="1" applyNumberFormat="1" applyFont="1" applyBorder="1" applyAlignment="1">
      <alignment horizontal="center" wrapText="1"/>
    </xf>
    <xf numFmtId="0" fontId="6" fillId="0" borderId="153" xfId="1" applyFont="1" applyBorder="1" applyAlignment="1">
      <alignment wrapText="1"/>
    </xf>
    <xf numFmtId="167" fontId="6" fillId="0" borderId="155" xfId="1" applyNumberFormat="1" applyFont="1" applyBorder="1" applyAlignment="1">
      <alignment horizontal="center" wrapText="1"/>
    </xf>
    <xf numFmtId="0" fontId="6" fillId="0" borderId="157" xfId="6" applyFont="1" applyBorder="1">
      <alignment vertical="center"/>
    </xf>
    <xf numFmtId="167" fontId="6" fillId="0" borderId="158" xfId="1" applyNumberFormat="1" applyFont="1" applyBorder="1" applyAlignment="1"/>
    <xf numFmtId="0" fontId="6" fillId="0" borderId="22" xfId="7" applyFont="1" applyBorder="1" applyAlignment="1"/>
    <xf numFmtId="167" fontId="6" fillId="0" borderId="159" xfId="1" applyNumberFormat="1" applyFont="1" applyBorder="1" applyAlignment="1"/>
    <xf numFmtId="0" fontId="4" fillId="0" borderId="160" xfId="1" applyFont="1" applyBorder="1" applyAlignment="1">
      <alignment wrapText="1"/>
    </xf>
    <xf numFmtId="0" fontId="4" fillId="0" borderId="157" xfId="1" applyFont="1" applyBorder="1" applyAlignment="1">
      <alignment wrapText="1"/>
    </xf>
    <xf numFmtId="167" fontId="4" fillId="0" borderId="159" xfId="1" applyNumberFormat="1" applyFont="1" applyBorder="1" applyAlignment="1">
      <alignment horizontal="center" wrapText="1"/>
    </xf>
    <xf numFmtId="0" fontId="6" fillId="0" borderId="157" xfId="1" applyFont="1" applyBorder="1" applyAlignment="1">
      <alignment wrapText="1"/>
    </xf>
    <xf numFmtId="167" fontId="6" fillId="0" borderId="159" xfId="1" applyNumberFormat="1" applyFont="1" applyBorder="1" applyAlignment="1">
      <alignment horizontal="center" wrapText="1"/>
    </xf>
    <xf numFmtId="0" fontId="6" fillId="0" borderId="161" xfId="6" applyFont="1" applyBorder="1">
      <alignment vertical="center"/>
    </xf>
    <xf numFmtId="167" fontId="6" fillId="0" borderId="162" xfId="1" applyNumberFormat="1" applyFont="1" applyBorder="1" applyAlignment="1"/>
    <xf numFmtId="0" fontId="6" fillId="0" borderId="163" xfId="6" applyFont="1" applyBorder="1">
      <alignment vertical="center"/>
    </xf>
    <xf numFmtId="167" fontId="6" fillId="0" borderId="164" xfId="1" applyNumberFormat="1" applyFont="1" applyBorder="1" applyAlignment="1"/>
    <xf numFmtId="167" fontId="6" fillId="0" borderId="165" xfId="1" applyNumberFormat="1" applyFont="1" applyBorder="1" applyAlignment="1"/>
    <xf numFmtId="0" fontId="4" fillId="0" borderId="166" xfId="1" applyFont="1" applyBorder="1" applyAlignment="1">
      <alignment wrapText="1"/>
    </xf>
    <xf numFmtId="0" fontId="4" fillId="0" borderId="163" xfId="1" applyFont="1" applyBorder="1" applyAlignment="1">
      <alignment wrapText="1"/>
    </xf>
    <xf numFmtId="167" fontId="4" fillId="0" borderId="165" xfId="1" applyNumberFormat="1" applyFont="1" applyBorder="1" applyAlignment="1">
      <alignment horizontal="center" wrapText="1"/>
    </xf>
    <xf numFmtId="0" fontId="6" fillId="0" borderId="163" xfId="1" applyFont="1" applyBorder="1" applyAlignment="1">
      <alignment wrapText="1"/>
    </xf>
    <xf numFmtId="167" fontId="6" fillId="0" borderId="165" xfId="1" applyNumberFormat="1" applyFont="1" applyBorder="1" applyAlignment="1">
      <alignment horizontal="center" wrapText="1"/>
    </xf>
    <xf numFmtId="0" fontId="6" fillId="0" borderId="156" xfId="1" applyFont="1" applyBorder="1" applyAlignment="1">
      <alignment wrapText="1"/>
    </xf>
    <xf numFmtId="167" fontId="6" fillId="0" borderId="154" xfId="1" applyNumberFormat="1" applyFont="1" applyBorder="1" applyAlignment="1">
      <alignment horizontal="center" wrapText="1"/>
    </xf>
    <xf numFmtId="0" fontId="6" fillId="0" borderId="157" xfId="1" applyFont="1" applyBorder="1" applyAlignment="1"/>
    <xf numFmtId="0" fontId="6" fillId="0" borderId="160" xfId="1" applyFont="1" applyBorder="1" applyAlignment="1"/>
    <xf numFmtId="167" fontId="6" fillId="0" borderId="158" xfId="1" applyNumberFormat="1" applyFont="1" applyBorder="1" applyAlignment="1">
      <alignment horizontal="center" wrapText="1"/>
    </xf>
    <xf numFmtId="0" fontId="4" fillId="0" borderId="157" xfId="1" applyFont="1" applyBorder="1" applyAlignment="1"/>
    <xf numFmtId="0" fontId="4" fillId="0" borderId="160" xfId="1" applyFont="1" applyBorder="1" applyAlignment="1"/>
    <xf numFmtId="0" fontId="6" fillId="0" borderId="39" xfId="1" applyFont="1" applyBorder="1"/>
    <xf numFmtId="0" fontId="6" fillId="0" borderId="163" xfId="1" applyFont="1" applyBorder="1" applyAlignment="1"/>
    <xf numFmtId="0" fontId="6" fillId="0" borderId="166" xfId="1" applyFont="1" applyBorder="1" applyAlignment="1"/>
    <xf numFmtId="167" fontId="6" fillId="0" borderId="164" xfId="1" applyNumberFormat="1" applyFont="1" applyBorder="1" applyAlignment="1">
      <alignment horizontal="center" wrapText="1"/>
    </xf>
    <xf numFmtId="0" fontId="6" fillId="0" borderId="153" xfId="1" applyFont="1" applyBorder="1"/>
    <xf numFmtId="167" fontId="6" fillId="0" borderId="155" xfId="1" applyNumberFormat="1" applyFont="1" applyBorder="1" applyAlignment="1">
      <alignment horizontal="center"/>
    </xf>
    <xf numFmtId="167" fontId="6" fillId="0" borderId="159" xfId="1" applyNumberFormat="1" applyFont="1" applyBorder="1" applyAlignment="1">
      <alignment horizontal="center"/>
    </xf>
    <xf numFmtId="167" fontId="6" fillId="0" borderId="165" xfId="1" applyNumberFormat="1" applyFont="1" applyBorder="1" applyAlignment="1">
      <alignment horizontal="center"/>
    </xf>
    <xf numFmtId="0" fontId="6" fillId="0" borderId="161" xfId="1" applyFont="1" applyBorder="1"/>
    <xf numFmtId="0" fontId="6" fillId="0" borderId="161" xfId="1" applyFont="1" applyBorder="1" applyAlignment="1"/>
    <xf numFmtId="167" fontId="6" fillId="0" borderId="167" xfId="1" applyNumberFormat="1" applyFont="1" applyBorder="1" applyAlignment="1"/>
    <xf numFmtId="167" fontId="4" fillId="0" borderId="167" xfId="1" applyNumberFormat="1" applyFont="1" applyBorder="1" applyAlignment="1">
      <alignment horizontal="center" wrapText="1"/>
    </xf>
    <xf numFmtId="167" fontId="6" fillId="0" borderId="167" xfId="1" applyNumberFormat="1" applyFont="1" applyBorder="1" applyAlignment="1">
      <alignment horizontal="center" wrapText="1"/>
    </xf>
    <xf numFmtId="0" fontId="23" fillId="0" borderId="0" xfId="1" applyFont="1" applyBorder="1"/>
    <xf numFmtId="0" fontId="23" fillId="0" borderId="227" xfId="1" applyFont="1" applyFill="1" applyBorder="1" applyAlignment="1">
      <alignment horizontal="center"/>
    </xf>
    <xf numFmtId="0" fontId="6" fillId="0" borderId="265" xfId="1" applyFont="1" applyBorder="1"/>
    <xf numFmtId="0" fontId="6" fillId="0" borderId="270" xfId="1" applyFont="1" applyBorder="1"/>
    <xf numFmtId="0" fontId="6" fillId="0" borderId="169" xfId="1" applyFont="1" applyBorder="1" applyAlignment="1">
      <alignment horizontal="center"/>
    </xf>
    <xf numFmtId="0" fontId="6" fillId="0" borderId="227" xfId="1" applyFont="1" applyFill="1" applyBorder="1" applyAlignment="1">
      <alignment horizontal="center"/>
    </xf>
    <xf numFmtId="0" fontId="21" fillId="0" borderId="0" xfId="1" applyFont="1" applyBorder="1"/>
    <xf numFmtId="38" fontId="6" fillId="0" borderId="172" xfId="2" applyFont="1" applyBorder="1"/>
    <xf numFmtId="38" fontId="6" fillId="0" borderId="15" xfId="2" applyFont="1" applyBorder="1"/>
    <xf numFmtId="0" fontId="6" fillId="0" borderId="0" xfId="1" applyFont="1" applyBorder="1" applyAlignment="1">
      <alignment horizontal="center"/>
    </xf>
    <xf numFmtId="0" fontId="6" fillId="0" borderId="265" xfId="1" applyFont="1" applyBorder="1" applyAlignment="1">
      <alignment horizontal="center"/>
    </xf>
    <xf numFmtId="0" fontId="6" fillId="0" borderId="247" xfId="1" applyFont="1" applyBorder="1" applyAlignment="1">
      <alignment horizontal="center"/>
    </xf>
    <xf numFmtId="38" fontId="6" fillId="0" borderId="175" xfId="2" applyFont="1" applyBorder="1"/>
    <xf numFmtId="38" fontId="6" fillId="0" borderId="19" xfId="2" applyFont="1" applyBorder="1"/>
    <xf numFmtId="0" fontId="6" fillId="0" borderId="266" xfId="1" applyFont="1" applyBorder="1"/>
    <xf numFmtId="0" fontId="6" fillId="0" borderId="248" xfId="1" applyFont="1" applyBorder="1"/>
    <xf numFmtId="3" fontId="6" fillId="0" borderId="248" xfId="1" applyNumberFormat="1" applyFont="1" applyBorder="1"/>
    <xf numFmtId="3" fontId="6" fillId="0" borderId="266" xfId="1" applyNumberFormat="1" applyFont="1" applyBorder="1"/>
    <xf numFmtId="3" fontId="6" fillId="0" borderId="249" xfId="1" applyNumberFormat="1" applyFont="1" applyBorder="1"/>
    <xf numFmtId="3" fontId="6" fillId="2" borderId="266" xfId="1" applyNumberFormat="1" applyFont="1" applyFill="1" applyBorder="1"/>
    <xf numFmtId="3" fontId="6" fillId="2" borderId="248" xfId="1" applyNumberFormat="1" applyFont="1" applyFill="1" applyBorder="1"/>
    <xf numFmtId="3" fontId="6" fillId="0" borderId="22" xfId="1" applyNumberFormat="1" applyFont="1" applyBorder="1"/>
    <xf numFmtId="0" fontId="6" fillId="2" borderId="248" xfId="1" applyFont="1" applyFill="1" applyBorder="1"/>
    <xf numFmtId="0" fontId="6" fillId="0" borderId="66" xfId="1" applyFont="1" applyBorder="1"/>
    <xf numFmtId="38" fontId="6" fillId="0" borderId="178" xfId="2" applyFont="1" applyBorder="1"/>
    <xf numFmtId="38" fontId="6" fillId="0" borderId="41" xfId="2" applyFont="1" applyBorder="1"/>
    <xf numFmtId="38" fontId="6" fillId="0" borderId="179" xfId="2" applyFont="1" applyFill="1" applyBorder="1"/>
    <xf numFmtId="3" fontId="6" fillId="0" borderId="67" xfId="1" applyNumberFormat="1" applyFont="1" applyBorder="1"/>
    <xf numFmtId="38" fontId="6" fillId="0" borderId="182" xfId="2" applyFont="1" applyBorder="1"/>
    <xf numFmtId="38" fontId="6" fillId="0" borderId="35" xfId="2" applyFont="1" applyBorder="1"/>
    <xf numFmtId="38" fontId="6" fillId="0" borderId="29" xfId="2" applyFont="1" applyBorder="1"/>
    <xf numFmtId="38" fontId="6" fillId="0" borderId="30" xfId="2" applyFont="1" applyBorder="1"/>
    <xf numFmtId="38" fontId="6" fillId="0" borderId="132" xfId="2" applyFont="1" applyFill="1" applyBorder="1"/>
    <xf numFmtId="38" fontId="6" fillId="0" borderId="224" xfId="2" applyFont="1" applyBorder="1"/>
    <xf numFmtId="38" fontId="6" fillId="0" borderId="11" xfId="2" applyFont="1" applyBorder="1"/>
    <xf numFmtId="38" fontId="6" fillId="0" borderId="11" xfId="2" applyFont="1" applyFill="1" applyBorder="1"/>
    <xf numFmtId="0" fontId="6" fillId="0" borderId="267" xfId="1" applyFont="1" applyBorder="1"/>
    <xf numFmtId="0" fontId="6" fillId="0" borderId="268" xfId="1" applyFont="1" applyBorder="1"/>
    <xf numFmtId="3" fontId="6" fillId="0" borderId="268" xfId="1" applyNumberFormat="1" applyFont="1" applyBorder="1"/>
    <xf numFmtId="3" fontId="21" fillId="0" borderId="0" xfId="1" applyNumberFormat="1" applyFont="1" applyBorder="1"/>
    <xf numFmtId="3" fontId="6" fillId="0" borderId="267" xfId="1" applyNumberFormat="1" applyFont="1" applyBorder="1"/>
    <xf numFmtId="3" fontId="6" fillId="0" borderId="269" xfId="1" applyNumberFormat="1" applyFont="1" applyBorder="1"/>
    <xf numFmtId="3" fontId="6" fillId="2" borderId="267" xfId="1" applyNumberFormat="1" applyFont="1" applyFill="1" applyBorder="1"/>
    <xf numFmtId="3" fontId="6" fillId="2" borderId="268" xfId="1" applyNumberFormat="1" applyFont="1" applyFill="1" applyBorder="1"/>
    <xf numFmtId="3" fontId="6" fillId="0" borderId="270" xfId="1" applyNumberFormat="1" applyFont="1" applyBorder="1"/>
    <xf numFmtId="3" fontId="6" fillId="2" borderId="271" xfId="1" applyNumberFormat="1" applyFont="1" applyFill="1" applyBorder="1"/>
    <xf numFmtId="0" fontId="6" fillId="7" borderId="265" xfId="1" applyFont="1" applyFill="1" applyBorder="1"/>
    <xf numFmtId="0" fontId="6" fillId="0" borderId="246" xfId="1" applyFont="1" applyFill="1" applyBorder="1"/>
    <xf numFmtId="3" fontId="6" fillId="0" borderId="246" xfId="1" applyNumberFormat="1" applyFont="1" applyBorder="1"/>
    <xf numFmtId="3" fontId="6" fillId="0" borderId="245" xfId="1" applyNumberFormat="1" applyFont="1" applyBorder="1"/>
    <xf numFmtId="3" fontId="6" fillId="0" borderId="247" xfId="1" applyNumberFormat="1" applyFont="1" applyBorder="1"/>
    <xf numFmtId="3" fontId="6" fillId="2" borderId="265" xfId="1" applyNumberFormat="1" applyFont="1" applyFill="1" applyBorder="1"/>
    <xf numFmtId="3" fontId="6" fillId="2" borderId="246" xfId="1" applyNumberFormat="1" applyFont="1" applyFill="1" applyBorder="1"/>
    <xf numFmtId="0" fontId="6" fillId="0" borderId="248" xfId="1" applyFont="1" applyFill="1" applyBorder="1"/>
    <xf numFmtId="0" fontId="6" fillId="8" borderId="266" xfId="1" applyFont="1" applyFill="1" applyBorder="1"/>
    <xf numFmtId="3" fontId="6" fillId="0" borderId="272" xfId="1" applyNumberFormat="1" applyFont="1" applyBorder="1"/>
    <xf numFmtId="3" fontId="6" fillId="0" borderId="265" xfId="1" applyNumberFormat="1" applyFont="1" applyBorder="1"/>
    <xf numFmtId="3" fontId="6" fillId="2" borderId="263" xfId="1" applyNumberFormat="1" applyFont="1" applyFill="1" applyBorder="1"/>
    <xf numFmtId="3" fontId="6" fillId="0" borderId="263" xfId="1" applyNumberFormat="1" applyFont="1" applyBorder="1"/>
    <xf numFmtId="3" fontId="6" fillId="0" borderId="264" xfId="1" applyNumberFormat="1" applyFont="1" applyBorder="1"/>
    <xf numFmtId="0" fontId="42" fillId="0" borderId="23" xfId="0" applyFont="1" applyBorder="1"/>
    <xf numFmtId="0" fontId="42" fillId="0" borderId="45" xfId="0" applyFont="1" applyBorder="1"/>
    <xf numFmtId="0" fontId="6" fillId="0" borderId="273" xfId="1" applyFont="1" applyBorder="1"/>
    <xf numFmtId="38" fontId="6" fillId="0" borderId="274" xfId="2" applyFont="1" applyBorder="1"/>
    <xf numFmtId="38" fontId="6" fillId="0" borderId="200" xfId="2" applyFont="1" applyBorder="1"/>
    <xf numFmtId="38" fontId="6" fillId="0" borderId="200" xfId="2" applyFont="1" applyFill="1" applyBorder="1"/>
    <xf numFmtId="38" fontId="6" fillId="0" borderId="275" xfId="2" applyFont="1" applyFill="1" applyBorder="1"/>
    <xf numFmtId="38" fontId="6" fillId="0" borderId="276" xfId="2" applyFont="1" applyFill="1" applyBorder="1"/>
    <xf numFmtId="38" fontId="6" fillId="0" borderId="277" xfId="2" applyFont="1" applyFill="1" applyBorder="1"/>
    <xf numFmtId="38" fontId="6" fillId="0" borderId="278" xfId="2" applyFont="1" applyFill="1" applyBorder="1"/>
    <xf numFmtId="0" fontId="21" fillId="0" borderId="0" xfId="1" applyFont="1" applyFill="1" applyAlignment="1">
      <alignment horizontal="center"/>
    </xf>
    <xf numFmtId="0" fontId="21" fillId="0" borderId="1" xfId="1" applyFont="1" applyFill="1" applyBorder="1" applyAlignment="1">
      <alignment horizontal="center"/>
    </xf>
    <xf numFmtId="0" fontId="21" fillId="0" borderId="1" xfId="1" applyFont="1" applyFill="1" applyBorder="1" applyAlignment="1">
      <alignment horizontal="right"/>
    </xf>
    <xf numFmtId="0" fontId="21" fillId="0" borderId="1" xfId="1" applyFont="1" applyFill="1" applyBorder="1"/>
    <xf numFmtId="0" fontId="6" fillId="0" borderId="1" xfId="1" applyFont="1" applyFill="1" applyBorder="1" applyAlignment="1">
      <alignment horizontal="center"/>
    </xf>
    <xf numFmtId="9" fontId="6" fillId="0" borderId="1" xfId="0" applyNumberFormat="1" applyFont="1" applyFill="1" applyBorder="1"/>
    <xf numFmtId="9" fontId="6" fillId="0" borderId="1" xfId="1" applyNumberFormat="1" applyFont="1" applyFill="1" applyBorder="1"/>
    <xf numFmtId="9" fontId="6" fillId="0" borderId="1" xfId="8" applyFont="1" applyFill="1" applyBorder="1"/>
    <xf numFmtId="0" fontId="43" fillId="0" borderId="0" xfId="1" applyFont="1" applyFill="1"/>
    <xf numFmtId="9" fontId="6" fillId="0" borderId="1" xfId="0" applyNumberFormat="1" applyFont="1" applyFill="1" applyBorder="1" applyAlignment="1">
      <alignment horizontal="right"/>
    </xf>
    <xf numFmtId="9" fontId="6" fillId="0" borderId="1" xfId="1" applyNumberFormat="1" applyFont="1" applyFill="1" applyBorder="1" applyAlignment="1">
      <alignment horizontal="right"/>
    </xf>
    <xf numFmtId="9" fontId="6" fillId="0" borderId="0" xfId="1" applyNumberFormat="1" applyFont="1" applyFill="1" applyBorder="1"/>
    <xf numFmtId="9" fontId="6" fillId="0" borderId="0" xfId="1" applyNumberFormat="1" applyFont="1" applyFill="1"/>
    <xf numFmtId="0" fontId="6" fillId="2" borderId="1" xfId="1" applyFont="1" applyFill="1" applyBorder="1" applyAlignment="1">
      <alignment horizontal="center"/>
    </xf>
    <xf numFmtId="9" fontId="6" fillId="0" borderId="1" xfId="9" applyNumberFormat="1" applyFont="1" applyFill="1" applyBorder="1"/>
    <xf numFmtId="0" fontId="6" fillId="2" borderId="1" xfId="1" applyFont="1" applyFill="1" applyBorder="1"/>
    <xf numFmtId="167" fontId="6" fillId="0" borderId="1" xfId="0" applyNumberFormat="1" applyFont="1" applyFill="1" applyBorder="1"/>
    <xf numFmtId="9" fontId="6" fillId="0" borderId="1" xfId="8" applyNumberFormat="1" applyFont="1" applyFill="1" applyBorder="1"/>
    <xf numFmtId="167" fontId="6" fillId="0" borderId="1" xfId="8" applyNumberFormat="1" applyFont="1" applyFill="1" applyBorder="1"/>
    <xf numFmtId="9" fontId="6" fillId="0" borderId="1" xfId="10" applyFont="1" applyFill="1" applyBorder="1"/>
    <xf numFmtId="9" fontId="6" fillId="0" borderId="1" xfId="0" quotePrefix="1" applyNumberFormat="1" applyFont="1" applyFill="1" applyBorder="1" applyAlignment="1">
      <alignment horizontal="right"/>
    </xf>
    <xf numFmtId="9" fontId="6" fillId="0" borderId="1" xfId="1" quotePrefix="1" applyNumberFormat="1" applyFont="1" applyFill="1" applyBorder="1" applyAlignment="1">
      <alignment horizontal="right"/>
    </xf>
    <xf numFmtId="0" fontId="31" fillId="0" borderId="0" xfId="0" applyFont="1"/>
    <xf numFmtId="0" fontId="44" fillId="0" borderId="1" xfId="0" applyFont="1" applyBorder="1"/>
    <xf numFmtId="0" fontId="21" fillId="0" borderId="1" xfId="0" applyFont="1" applyBorder="1"/>
    <xf numFmtId="0" fontId="6" fillId="0" borderId="1" xfId="0" applyFont="1" applyBorder="1"/>
    <xf numFmtId="9" fontId="6" fillId="0" borderId="1" xfId="0" applyNumberFormat="1" applyFont="1" applyBorder="1"/>
    <xf numFmtId="38" fontId="6" fillId="0" borderId="2" xfId="2" applyFont="1" applyBorder="1"/>
    <xf numFmtId="0" fontId="6" fillId="0" borderId="4" xfId="2" applyNumberFormat="1" applyFont="1" applyBorder="1" applyAlignment="1">
      <alignment horizontal="center"/>
    </xf>
    <xf numFmtId="0" fontId="6" fillId="0" borderId="7" xfId="2" applyNumberFormat="1" applyFont="1" applyBorder="1" applyAlignment="1">
      <alignment horizontal="center"/>
    </xf>
    <xf numFmtId="0" fontId="6" fillId="0" borderId="213" xfId="2" applyNumberFormat="1" applyFont="1" applyBorder="1" applyAlignment="1">
      <alignment horizontal="center"/>
    </xf>
    <xf numFmtId="38" fontId="6" fillId="0" borderId="10" xfId="2" applyFont="1" applyBorder="1"/>
    <xf numFmtId="38" fontId="6" fillId="0" borderId="136" xfId="2" applyFont="1" applyBorder="1"/>
    <xf numFmtId="38" fontId="6" fillId="0" borderId="217" xfId="2" applyFont="1" applyFill="1" applyBorder="1"/>
    <xf numFmtId="173" fontId="4" fillId="0" borderId="15" xfId="11" applyNumberFormat="1" applyFont="1" applyBorder="1">
      <alignment vertical="center"/>
    </xf>
    <xf numFmtId="38" fontId="6" fillId="0" borderId="18" xfId="2" applyFont="1" applyBorder="1"/>
    <xf numFmtId="173" fontId="4" fillId="0" borderId="19" xfId="11" applyNumberFormat="1" applyFont="1" applyBorder="1">
      <alignment vertical="center"/>
    </xf>
    <xf numFmtId="38" fontId="6" fillId="0" borderId="28" xfId="2" applyFont="1" applyBorder="1"/>
    <xf numFmtId="38" fontId="6" fillId="0" borderId="181" xfId="2" applyFont="1" applyBorder="1"/>
    <xf numFmtId="38" fontId="6" fillId="0" borderId="135" xfId="2" applyFont="1" applyFill="1" applyBorder="1"/>
    <xf numFmtId="173" fontId="4" fillId="0" borderId="35" xfId="11" applyNumberFormat="1" applyFont="1" applyBorder="1">
      <alignment vertical="center"/>
    </xf>
    <xf numFmtId="38" fontId="6" fillId="0" borderId="134" xfId="2" applyFont="1" applyFill="1" applyBorder="1"/>
    <xf numFmtId="38" fontId="6" fillId="0" borderId="44" xfId="2" applyFont="1" applyBorder="1"/>
    <xf numFmtId="173" fontId="4" fillId="0" borderId="200" xfId="11" applyNumberFormat="1" applyFont="1" applyBorder="1">
      <alignment vertical="center"/>
    </xf>
    <xf numFmtId="0" fontId="6" fillId="0" borderId="212" xfId="2" applyNumberFormat="1" applyFont="1" applyFill="1" applyBorder="1" applyAlignment="1">
      <alignment horizontal="center"/>
    </xf>
    <xf numFmtId="0" fontId="6" fillId="0" borderId="227" xfId="2" applyNumberFormat="1" applyFont="1" applyFill="1" applyBorder="1" applyAlignment="1">
      <alignment horizontal="center"/>
    </xf>
    <xf numFmtId="0" fontId="6" fillId="0" borderId="279" xfId="2" applyNumberFormat="1" applyFont="1" applyFill="1" applyBorder="1" applyAlignment="1">
      <alignment horizontal="center"/>
    </xf>
    <xf numFmtId="0" fontId="6" fillId="0" borderId="5" xfId="2" applyNumberFormat="1" applyFont="1" applyFill="1" applyBorder="1" applyAlignment="1">
      <alignment horizontal="center"/>
    </xf>
    <xf numFmtId="38" fontId="6" fillId="0" borderId="273" xfId="2" applyFont="1" applyBorder="1"/>
    <xf numFmtId="38" fontId="6" fillId="0" borderId="280" xfId="2" applyFont="1" applyFill="1" applyBorder="1"/>
    <xf numFmtId="38" fontId="6" fillId="0" borderId="201" xfId="2" applyFont="1" applyFill="1" applyBorder="1"/>
    <xf numFmtId="0" fontId="6" fillId="0" borderId="3" xfId="1" applyFont="1" applyBorder="1"/>
    <xf numFmtId="0" fontId="6" fillId="0" borderId="2" xfId="1" applyFont="1" applyBorder="1"/>
    <xf numFmtId="0" fontId="6" fillId="0" borderId="190" xfId="1" applyFont="1" applyFill="1" applyBorder="1" applyAlignment="1">
      <alignment horizontal="center"/>
    </xf>
    <xf numFmtId="0" fontId="6" fillId="0" borderId="23" xfId="1" applyFont="1" applyBorder="1" applyAlignment="1">
      <alignment vertical="center"/>
    </xf>
    <xf numFmtId="0" fontId="6" fillId="0" borderId="10" xfId="1" applyFont="1" applyBorder="1" applyAlignment="1">
      <alignment vertical="center" wrapText="1"/>
    </xf>
    <xf numFmtId="3" fontId="6" fillId="0" borderId="24" xfId="1" applyNumberFormat="1" applyFont="1" applyFill="1" applyBorder="1" applyAlignment="1">
      <alignment vertical="center"/>
    </xf>
    <xf numFmtId="3" fontId="6" fillId="0" borderId="39" xfId="1" applyNumberFormat="1" applyFont="1" applyFill="1" applyBorder="1" applyAlignment="1">
      <alignment vertical="center"/>
    </xf>
    <xf numFmtId="3" fontId="6" fillId="0" borderId="0" xfId="1" applyNumberFormat="1" applyFont="1" applyFill="1" applyBorder="1" applyAlignment="1">
      <alignment vertical="center"/>
    </xf>
    <xf numFmtId="3" fontId="6" fillId="0" borderId="26" xfId="1" applyNumberFormat="1" applyFont="1" applyFill="1" applyBorder="1" applyAlignment="1">
      <alignment vertical="center"/>
    </xf>
    <xf numFmtId="3" fontId="6" fillId="0" borderId="59" xfId="1" applyNumberFormat="1" applyFont="1" applyFill="1" applyBorder="1"/>
    <xf numFmtId="3" fontId="6" fillId="0" borderId="32" xfId="1" applyNumberFormat="1" applyFont="1" applyFill="1" applyBorder="1"/>
    <xf numFmtId="3" fontId="6" fillId="0" borderId="16" xfId="1" applyNumberFormat="1" applyFont="1" applyFill="1" applyBorder="1"/>
    <xf numFmtId="3" fontId="6" fillId="0" borderId="173" xfId="1" applyNumberFormat="1" applyFont="1" applyFill="1" applyBorder="1"/>
    <xf numFmtId="3" fontId="6" fillId="0" borderId="17" xfId="1" applyNumberFormat="1" applyFont="1" applyFill="1" applyBorder="1"/>
    <xf numFmtId="3" fontId="6" fillId="0" borderId="37" xfId="1" applyNumberFormat="1" applyFont="1" applyFill="1" applyBorder="1"/>
    <xf numFmtId="3" fontId="6" fillId="2" borderId="56" xfId="1" applyNumberFormat="1" applyFont="1" applyFill="1" applyBorder="1"/>
    <xf numFmtId="3" fontId="6" fillId="2" borderId="35" xfId="1" applyNumberFormat="1" applyFont="1" applyFill="1" applyBorder="1"/>
    <xf numFmtId="3" fontId="6" fillId="0" borderId="26" xfId="1" applyNumberFormat="1" applyFont="1" applyFill="1" applyBorder="1"/>
    <xf numFmtId="3" fontId="6" fillId="0" borderId="46" xfId="1" applyNumberFormat="1" applyFont="1" applyFill="1" applyBorder="1"/>
    <xf numFmtId="3" fontId="6" fillId="0" borderId="49" xfId="1" applyNumberFormat="1" applyFont="1" applyFill="1" applyBorder="1"/>
    <xf numFmtId="3" fontId="6" fillId="0" borderId="50" xfId="1" applyNumberFormat="1" applyFont="1" applyFill="1" applyBorder="1"/>
    <xf numFmtId="3" fontId="6" fillId="0" borderId="191" xfId="1" applyNumberFormat="1" applyFont="1" applyFill="1" applyBorder="1"/>
    <xf numFmtId="3" fontId="6" fillId="0" borderId="51" xfId="1" applyNumberFormat="1" applyFont="1" applyFill="1" applyBorder="1"/>
    <xf numFmtId="1" fontId="6" fillId="0" borderId="192" xfId="1" applyNumberFormat="1" applyFont="1" applyFill="1" applyBorder="1"/>
    <xf numFmtId="38" fontId="4" fillId="0" borderId="57" xfId="2" applyFont="1" applyFill="1" applyBorder="1"/>
    <xf numFmtId="38" fontId="6" fillId="0" borderId="67" xfId="2" applyFont="1" applyFill="1" applyBorder="1"/>
    <xf numFmtId="3" fontId="6" fillId="0" borderId="210" xfId="1" applyNumberFormat="1" applyFont="1" applyFill="1" applyBorder="1" applyAlignment="1">
      <alignment vertical="center"/>
    </xf>
    <xf numFmtId="3" fontId="6" fillId="0" borderId="76" xfId="1" applyNumberFormat="1" applyFont="1" applyFill="1" applyBorder="1" applyAlignment="1">
      <alignment vertical="center"/>
    </xf>
    <xf numFmtId="3" fontId="6" fillId="0" borderId="96" xfId="1" applyNumberFormat="1" applyFont="1" applyFill="1" applyBorder="1" applyAlignment="1">
      <alignment vertical="center"/>
    </xf>
    <xf numFmtId="38" fontId="6" fillId="0" borderId="281" xfId="2" applyFont="1" applyFill="1" applyBorder="1"/>
    <xf numFmtId="0" fontId="6" fillId="0" borderId="279" xfId="1" applyFont="1" applyFill="1" applyBorder="1" applyAlignment="1">
      <alignment horizontal="center"/>
    </xf>
    <xf numFmtId="0" fontId="6" fillId="0" borderId="282" xfId="1" applyFont="1" applyBorder="1"/>
    <xf numFmtId="3" fontId="6" fillId="0" borderId="283" xfId="1" applyNumberFormat="1" applyFont="1" applyBorder="1"/>
    <xf numFmtId="3" fontId="6" fillId="0" borderId="282" xfId="1" applyNumberFormat="1" applyFont="1" applyBorder="1"/>
    <xf numFmtId="3" fontId="6" fillId="2" borderId="284" xfId="1" applyNumberFormat="1" applyFont="1" applyFill="1" applyBorder="1"/>
    <xf numFmtId="0" fontId="23" fillId="0" borderId="212" xfId="1" applyFont="1" applyFill="1" applyBorder="1" applyAlignment="1">
      <alignment horizontal="center"/>
    </xf>
    <xf numFmtId="0" fontId="23" fillId="0" borderId="279" xfId="1" applyFont="1" applyFill="1" applyBorder="1" applyAlignment="1">
      <alignment horizontal="center"/>
    </xf>
    <xf numFmtId="169" fontId="6" fillId="0" borderId="14" xfId="2" applyNumberFormat="1" applyFont="1" applyFill="1" applyBorder="1" applyAlignment="1">
      <alignment horizontal="right"/>
    </xf>
    <xf numFmtId="169" fontId="6" fillId="0" borderId="15" xfId="2" applyNumberFormat="1" applyFont="1" applyFill="1" applyBorder="1" applyAlignment="1">
      <alignment horizontal="right"/>
    </xf>
    <xf numFmtId="169" fontId="6" fillId="0" borderId="16" xfId="2" applyNumberFormat="1" applyFont="1" applyFill="1" applyBorder="1" applyAlignment="1">
      <alignment horizontal="right"/>
    </xf>
    <xf numFmtId="169" fontId="6" fillId="0" borderId="17" xfId="2" applyNumberFormat="1" applyFont="1" applyFill="1" applyBorder="1" applyAlignment="1">
      <alignment horizontal="right"/>
    </xf>
    <xf numFmtId="169" fontId="6" fillId="0" borderId="174" xfId="2" applyNumberFormat="1" applyFont="1" applyFill="1" applyBorder="1" applyAlignment="1">
      <alignment horizontal="right"/>
    </xf>
    <xf numFmtId="169" fontId="6" fillId="0" borderId="173" xfId="2" applyNumberFormat="1" applyFont="1" applyFill="1" applyBorder="1" applyAlignment="1">
      <alignment horizontal="right"/>
    </xf>
    <xf numFmtId="169" fontId="6" fillId="0" borderId="85" xfId="2" applyNumberFormat="1" applyFont="1" applyFill="1" applyBorder="1" applyAlignment="1">
      <alignment horizontal="right"/>
    </xf>
    <xf numFmtId="169" fontId="6" fillId="0" borderId="229" xfId="2" applyNumberFormat="1" applyFont="1" applyFill="1" applyBorder="1" applyAlignment="1">
      <alignment horizontal="right"/>
    </xf>
    <xf numFmtId="169" fontId="6" fillId="0" borderId="238" xfId="2" applyNumberFormat="1" applyFont="1" applyFill="1" applyBorder="1" applyAlignment="1">
      <alignment horizontal="right"/>
    </xf>
    <xf numFmtId="169" fontId="6" fillId="0" borderId="21" xfId="2" applyNumberFormat="1" applyFont="1" applyFill="1" applyBorder="1" applyAlignment="1">
      <alignment horizontal="right"/>
    </xf>
    <xf numFmtId="169" fontId="6" fillId="0" borderId="19" xfId="2" applyNumberFormat="1" applyFont="1" applyFill="1" applyBorder="1" applyAlignment="1">
      <alignment horizontal="right"/>
    </xf>
    <xf numFmtId="169" fontId="6" fillId="0" borderId="22" xfId="2" applyNumberFormat="1" applyFont="1" applyFill="1" applyBorder="1" applyAlignment="1">
      <alignment horizontal="right"/>
    </xf>
    <xf numFmtId="169" fontId="6" fillId="0" borderId="20" xfId="2" applyNumberFormat="1" applyFont="1" applyFill="1" applyBorder="1" applyAlignment="1">
      <alignment horizontal="right"/>
    </xf>
    <xf numFmtId="169" fontId="6" fillId="0" borderId="177" xfId="2" applyNumberFormat="1" applyFont="1" applyFill="1" applyBorder="1" applyAlignment="1">
      <alignment horizontal="right"/>
    </xf>
    <xf numFmtId="169" fontId="6" fillId="0" borderId="176" xfId="2" applyNumberFormat="1" applyFont="1" applyFill="1" applyBorder="1" applyAlignment="1">
      <alignment horizontal="right"/>
    </xf>
    <xf numFmtId="169" fontId="6" fillId="0" borderId="82" xfId="2" applyNumberFormat="1" applyFont="1" applyFill="1" applyBorder="1" applyAlignment="1">
      <alignment horizontal="right"/>
    </xf>
    <xf numFmtId="169" fontId="6" fillId="0" borderId="230" xfId="2" applyNumberFormat="1" applyFont="1" applyFill="1" applyBorder="1" applyAlignment="1">
      <alignment horizontal="right"/>
    </xf>
    <xf numFmtId="169" fontId="6" fillId="0" borderId="239" xfId="2" applyNumberFormat="1" applyFont="1" applyFill="1" applyBorder="1" applyAlignment="1">
      <alignment horizontal="right"/>
    </xf>
    <xf numFmtId="169" fontId="6" fillId="0" borderId="68" xfId="2" applyNumberFormat="1" applyFont="1" applyFill="1" applyBorder="1" applyAlignment="1">
      <alignment horizontal="right"/>
    </xf>
    <xf numFmtId="169" fontId="6" fillId="0" borderId="41" xfId="2" applyNumberFormat="1" applyFont="1" applyFill="1" applyBorder="1" applyAlignment="1">
      <alignment horizontal="right"/>
    </xf>
    <xf numFmtId="3" fontId="6" fillId="0" borderId="67" xfId="2" applyNumberFormat="1" applyFont="1" applyFill="1" applyBorder="1" applyAlignment="1">
      <alignment horizontal="right"/>
    </xf>
    <xf numFmtId="3" fontId="6" fillId="0" borderId="42" xfId="2" applyNumberFormat="1" applyFont="1" applyFill="1" applyBorder="1" applyAlignment="1">
      <alignment horizontal="right"/>
    </xf>
    <xf numFmtId="3" fontId="6" fillId="0" borderId="180" xfId="2" applyNumberFormat="1" applyFont="1" applyFill="1" applyBorder="1" applyAlignment="1">
      <alignment horizontal="right"/>
    </xf>
    <xf numFmtId="3" fontId="6" fillId="0" borderId="179" xfId="2" applyNumberFormat="1" applyFont="1" applyFill="1" applyBorder="1" applyAlignment="1">
      <alignment horizontal="right"/>
    </xf>
    <xf numFmtId="3" fontId="6" fillId="0" borderId="84" xfId="2" applyNumberFormat="1" applyFont="1" applyFill="1" applyBorder="1" applyAlignment="1">
      <alignment horizontal="right"/>
    </xf>
    <xf numFmtId="3" fontId="6" fillId="0" borderId="231" xfId="2" applyNumberFormat="1" applyFont="1" applyFill="1" applyBorder="1" applyAlignment="1">
      <alignment horizontal="right"/>
    </xf>
    <xf numFmtId="3" fontId="6" fillId="0" borderId="240" xfId="2" applyNumberFormat="1" applyFont="1" applyFill="1" applyBorder="1" applyAlignment="1">
      <alignment horizontal="right"/>
    </xf>
    <xf numFmtId="169" fontId="6" fillId="0" borderId="34" xfId="2" applyNumberFormat="1" applyFont="1" applyFill="1" applyBorder="1" applyAlignment="1">
      <alignment horizontal="right"/>
    </xf>
    <xf numFmtId="169" fontId="6" fillId="0" borderId="35" xfId="2" applyNumberFormat="1" applyFont="1" applyFill="1" applyBorder="1" applyAlignment="1">
      <alignment horizontal="right"/>
    </xf>
    <xf numFmtId="169" fontId="6" fillId="0" borderId="36" xfId="2" applyNumberFormat="1" applyFont="1" applyFill="1" applyBorder="1" applyAlignment="1">
      <alignment horizontal="right"/>
    </xf>
    <xf numFmtId="169" fontId="6" fillId="0" borderId="37" xfId="2" applyNumberFormat="1" applyFont="1" applyFill="1" applyBorder="1" applyAlignment="1">
      <alignment horizontal="right"/>
    </xf>
    <xf numFmtId="169" fontId="6" fillId="0" borderId="184" xfId="2" applyNumberFormat="1" applyFont="1" applyFill="1" applyBorder="1" applyAlignment="1">
      <alignment horizontal="right"/>
    </xf>
    <xf numFmtId="169" fontId="6" fillId="0" borderId="183" xfId="2" applyNumberFormat="1" applyFont="1" applyFill="1" applyBorder="1" applyAlignment="1">
      <alignment horizontal="right"/>
    </xf>
    <xf numFmtId="169" fontId="6" fillId="0" borderId="92" xfId="2" applyNumberFormat="1" applyFont="1" applyFill="1" applyBorder="1" applyAlignment="1">
      <alignment horizontal="right"/>
    </xf>
    <xf numFmtId="169" fontId="6" fillId="0" borderId="232" xfId="2" applyNumberFormat="1" applyFont="1" applyFill="1" applyBorder="1" applyAlignment="1">
      <alignment horizontal="right"/>
    </xf>
    <xf numFmtId="169" fontId="6" fillId="0" borderId="241" xfId="2" applyNumberFormat="1" applyFont="1" applyFill="1" applyBorder="1" applyAlignment="1">
      <alignment horizontal="right"/>
    </xf>
    <xf numFmtId="169" fontId="6" fillId="0" borderId="27" xfId="2" applyNumberFormat="1" applyFont="1" applyFill="1" applyBorder="1" applyAlignment="1">
      <alignment horizontal="right"/>
    </xf>
    <xf numFmtId="169" fontId="6" fillId="0" borderId="24" xfId="2" applyNumberFormat="1" applyFont="1" applyFill="1" applyBorder="1" applyAlignment="1">
      <alignment horizontal="right"/>
    </xf>
    <xf numFmtId="169" fontId="6" fillId="0" borderId="39" xfId="2" applyNumberFormat="1" applyFont="1" applyFill="1" applyBorder="1" applyAlignment="1">
      <alignment horizontal="right"/>
    </xf>
    <xf numFmtId="169" fontId="6" fillId="0" borderId="26" xfId="2" applyNumberFormat="1" applyFont="1" applyFill="1" applyBorder="1" applyAlignment="1">
      <alignment horizontal="right"/>
    </xf>
    <xf numFmtId="169" fontId="6" fillId="0" borderId="185" xfId="2" applyNumberFormat="1" applyFont="1" applyFill="1" applyBorder="1" applyAlignment="1">
      <alignment horizontal="right"/>
    </xf>
    <xf numFmtId="169" fontId="6" fillId="0" borderId="0" xfId="2" applyNumberFormat="1" applyFont="1" applyFill="1" applyBorder="1" applyAlignment="1">
      <alignment horizontal="right"/>
    </xf>
    <xf numFmtId="169" fontId="6" fillId="0" borderId="83" xfId="2" applyNumberFormat="1" applyFont="1" applyFill="1" applyBorder="1" applyAlignment="1">
      <alignment horizontal="right"/>
    </xf>
    <xf numFmtId="169" fontId="6" fillId="0" borderId="285" xfId="2" applyNumberFormat="1" applyFont="1" applyFill="1" applyBorder="1" applyAlignment="1">
      <alignment horizontal="right"/>
    </xf>
    <xf numFmtId="169" fontId="6" fillId="0" borderId="287" xfId="2" applyNumberFormat="1" applyFont="1" applyFill="1" applyBorder="1" applyAlignment="1">
      <alignment horizontal="right"/>
    </xf>
    <xf numFmtId="3" fontId="6" fillId="0" borderId="22" xfId="2" applyNumberFormat="1" applyFont="1" applyFill="1" applyBorder="1" applyAlignment="1">
      <alignment horizontal="right"/>
    </xf>
    <xf numFmtId="3" fontId="6" fillId="0" borderId="20" xfId="2" applyNumberFormat="1" applyFont="1" applyFill="1" applyBorder="1" applyAlignment="1">
      <alignment horizontal="right"/>
    </xf>
    <xf numFmtId="170" fontId="6" fillId="0" borderId="176" xfId="2" applyNumberFormat="1" applyFont="1" applyFill="1" applyBorder="1" applyAlignment="1">
      <alignment horizontal="right"/>
    </xf>
    <xf numFmtId="170" fontId="6" fillId="0" borderId="82" xfId="2" applyNumberFormat="1" applyFont="1" applyFill="1" applyBorder="1" applyAlignment="1">
      <alignment horizontal="right"/>
    </xf>
    <xf numFmtId="170" fontId="6" fillId="0" borderId="230" xfId="2" applyNumberFormat="1" applyFont="1" applyFill="1" applyBorder="1" applyAlignment="1">
      <alignment horizontal="right"/>
    </xf>
    <xf numFmtId="170" fontId="6" fillId="0" borderId="239" xfId="2" applyNumberFormat="1" applyFont="1" applyFill="1" applyBorder="1" applyAlignment="1">
      <alignment horizontal="right"/>
    </xf>
    <xf numFmtId="170" fontId="6" fillId="0" borderId="20" xfId="2" applyNumberFormat="1" applyFont="1" applyFill="1" applyBorder="1" applyAlignment="1">
      <alignment horizontal="right"/>
    </xf>
    <xf numFmtId="169" fontId="6" fillId="0" borderId="33" xfId="2" applyNumberFormat="1" applyFont="1" applyFill="1" applyBorder="1" applyAlignment="1">
      <alignment horizontal="right"/>
    </xf>
    <xf numFmtId="169" fontId="6" fillId="0" borderId="30" xfId="2" applyNumberFormat="1" applyFont="1" applyFill="1" applyBorder="1" applyAlignment="1">
      <alignment horizontal="right"/>
    </xf>
    <xf numFmtId="169" fontId="6" fillId="0" borderId="38" xfId="2" applyNumberFormat="1" applyFont="1" applyFill="1" applyBorder="1" applyAlignment="1">
      <alignment horizontal="right"/>
    </xf>
    <xf numFmtId="169" fontId="6" fillId="0" borderId="32" xfId="2" applyNumberFormat="1" applyFont="1" applyFill="1" applyBorder="1" applyAlignment="1">
      <alignment horizontal="right"/>
    </xf>
    <xf numFmtId="169" fontId="6" fillId="0" borderId="186" xfId="2" applyNumberFormat="1" applyFont="1" applyFill="1" applyBorder="1" applyAlignment="1">
      <alignment horizontal="right"/>
    </xf>
    <xf numFmtId="169" fontId="6" fillId="0" borderId="132" xfId="2" applyNumberFormat="1" applyFont="1" applyFill="1" applyBorder="1" applyAlignment="1">
      <alignment horizontal="right"/>
    </xf>
    <xf numFmtId="169" fontId="6" fillId="0" borderId="87" xfId="2" applyNumberFormat="1" applyFont="1" applyFill="1" applyBorder="1" applyAlignment="1">
      <alignment horizontal="right"/>
    </xf>
    <xf numFmtId="169" fontId="6" fillId="0" borderId="226" xfId="2" applyNumberFormat="1" applyFont="1" applyFill="1" applyBorder="1" applyAlignment="1">
      <alignment horizontal="right"/>
    </xf>
    <xf numFmtId="169" fontId="6" fillId="0" borderId="242" xfId="2" applyNumberFormat="1" applyFont="1" applyFill="1" applyBorder="1" applyAlignment="1">
      <alignment horizontal="right"/>
    </xf>
    <xf numFmtId="2" fontId="6" fillId="0" borderId="21" xfId="2" applyNumberFormat="1" applyFont="1" applyFill="1" applyBorder="1" applyAlignment="1">
      <alignment horizontal="right"/>
    </xf>
    <xf numFmtId="2" fontId="6" fillId="0" borderId="19" xfId="2" applyNumberFormat="1" applyFont="1" applyFill="1" applyBorder="1" applyAlignment="1">
      <alignment horizontal="right"/>
    </xf>
    <xf numFmtId="2" fontId="6" fillId="0" borderId="22" xfId="2" applyNumberFormat="1" applyFont="1" applyFill="1" applyBorder="1" applyAlignment="1">
      <alignment horizontal="right"/>
    </xf>
    <xf numFmtId="2" fontId="6" fillId="0" borderId="20" xfId="2" applyNumberFormat="1" applyFont="1" applyFill="1" applyBorder="1" applyAlignment="1">
      <alignment horizontal="right"/>
    </xf>
    <xf numFmtId="2" fontId="6" fillId="0" borderId="176" xfId="2" applyNumberFormat="1" applyFont="1" applyFill="1" applyBorder="1" applyAlignment="1">
      <alignment horizontal="right"/>
    </xf>
    <xf numFmtId="2" fontId="6" fillId="0" borderId="82" xfId="2" applyNumberFormat="1" applyFont="1" applyFill="1" applyBorder="1" applyAlignment="1">
      <alignment horizontal="right"/>
    </xf>
    <xf numFmtId="2" fontId="6" fillId="0" borderId="230" xfId="2" applyNumberFormat="1" applyFont="1" applyFill="1" applyBorder="1" applyAlignment="1">
      <alignment horizontal="right"/>
    </xf>
    <xf numFmtId="2" fontId="6" fillId="0" borderId="239" xfId="2" applyNumberFormat="1" applyFont="1" applyFill="1" applyBorder="1" applyAlignment="1">
      <alignment horizontal="right"/>
    </xf>
    <xf numFmtId="38" fontId="6" fillId="0" borderId="21" xfId="2" applyFont="1" applyFill="1" applyBorder="1" applyAlignment="1">
      <alignment horizontal="right"/>
    </xf>
    <xf numFmtId="38" fontId="6" fillId="0" borderId="19" xfId="2" applyFont="1" applyFill="1" applyBorder="1" applyAlignment="1">
      <alignment horizontal="right"/>
    </xf>
    <xf numFmtId="3" fontId="6" fillId="0" borderId="22" xfId="2" quotePrefix="1" applyNumberFormat="1" applyFont="1" applyFill="1" applyBorder="1" applyAlignment="1">
      <alignment horizontal="right"/>
    </xf>
    <xf numFmtId="3" fontId="6" fillId="0" borderId="20" xfId="2" quotePrefix="1" applyNumberFormat="1" applyFont="1" applyFill="1" applyBorder="1" applyAlignment="1">
      <alignment horizontal="right"/>
    </xf>
    <xf numFmtId="3" fontId="6" fillId="0" borderId="177" xfId="2" quotePrefix="1" applyNumberFormat="1" applyFont="1" applyFill="1" applyBorder="1" applyAlignment="1">
      <alignment horizontal="right"/>
    </xf>
    <xf numFmtId="3" fontId="6" fillId="0" borderId="176" xfId="2" quotePrefix="1" applyNumberFormat="1" applyFont="1" applyFill="1" applyBorder="1" applyAlignment="1">
      <alignment horizontal="right"/>
    </xf>
    <xf numFmtId="3" fontId="6" fillId="0" borderId="82" xfId="2" quotePrefix="1" applyNumberFormat="1" applyFont="1" applyFill="1" applyBorder="1" applyAlignment="1">
      <alignment horizontal="right"/>
    </xf>
    <xf numFmtId="3" fontId="6" fillId="0" borderId="230" xfId="2" quotePrefix="1" applyNumberFormat="1" applyFont="1" applyFill="1" applyBorder="1" applyAlignment="1">
      <alignment horizontal="right"/>
    </xf>
    <xf numFmtId="171" fontId="6" fillId="0" borderId="20" xfId="2" quotePrefix="1" applyNumberFormat="1" applyFont="1" applyFill="1" applyBorder="1" applyAlignment="1">
      <alignment horizontal="right"/>
    </xf>
    <xf numFmtId="169" fontId="6" fillId="0" borderId="22" xfId="2" quotePrefix="1" applyNumberFormat="1" applyFont="1" applyFill="1" applyBorder="1" applyAlignment="1">
      <alignment horizontal="right"/>
    </xf>
    <xf numFmtId="169" fontId="6" fillId="0" borderId="20" xfId="2" quotePrefix="1" applyNumberFormat="1" applyFont="1" applyFill="1" applyBorder="1" applyAlignment="1">
      <alignment horizontal="right"/>
    </xf>
    <xf numFmtId="169" fontId="6" fillId="0" borderId="176" xfId="2" quotePrefix="1" applyNumberFormat="1" applyFont="1" applyFill="1" applyBorder="1" applyAlignment="1">
      <alignment horizontal="right"/>
    </xf>
    <xf numFmtId="169" fontId="6" fillId="0" borderId="82" xfId="2" quotePrefix="1" applyNumberFormat="1" applyFont="1" applyFill="1" applyBorder="1" applyAlignment="1">
      <alignment horizontal="right"/>
    </xf>
    <xf numFmtId="169" fontId="6" fillId="0" borderId="230" xfId="2" quotePrefix="1" applyNumberFormat="1" applyFont="1" applyFill="1" applyBorder="1" applyAlignment="1">
      <alignment horizontal="right"/>
    </xf>
    <xf numFmtId="169" fontId="6" fillId="0" borderId="239" xfId="2" quotePrefix="1" applyNumberFormat="1" applyFont="1" applyFill="1" applyBorder="1" applyAlignment="1">
      <alignment horizontal="right"/>
    </xf>
    <xf numFmtId="38" fontId="6" fillId="0" borderId="27" xfId="2" applyFont="1" applyFill="1" applyBorder="1" applyAlignment="1">
      <alignment horizontal="right"/>
    </xf>
    <xf numFmtId="38" fontId="6" fillId="0" borderId="24" xfId="2" applyFont="1" applyFill="1" applyBorder="1" applyAlignment="1">
      <alignment horizontal="right"/>
    </xf>
    <xf numFmtId="38" fontId="6" fillId="0" borderId="39" xfId="2" applyFont="1" applyFill="1" applyBorder="1" applyAlignment="1">
      <alignment horizontal="right"/>
    </xf>
    <xf numFmtId="38" fontId="6" fillId="0" borderId="26" xfId="2" applyFont="1" applyFill="1" applyBorder="1" applyAlignment="1">
      <alignment horizontal="right"/>
    </xf>
    <xf numFmtId="38" fontId="6" fillId="0" borderId="10" xfId="2" applyFont="1" applyFill="1" applyBorder="1" applyAlignment="1">
      <alignment horizontal="right"/>
    </xf>
    <xf numFmtId="38" fontId="6" fillId="0" borderId="23" xfId="2" applyFont="1" applyFill="1" applyBorder="1" applyAlignment="1">
      <alignment horizontal="right"/>
    </xf>
    <xf numFmtId="38" fontId="6" fillId="0" borderId="185" xfId="2" applyFont="1" applyFill="1" applyBorder="1" applyAlignment="1">
      <alignment horizontal="right"/>
    </xf>
    <xf numFmtId="38" fontId="6" fillId="0" borderId="0" xfId="2" applyFont="1" applyFill="1" applyBorder="1" applyAlignment="1">
      <alignment horizontal="right"/>
    </xf>
    <xf numFmtId="38" fontId="6" fillId="0" borderId="83" xfId="2" applyFont="1" applyFill="1" applyBorder="1" applyAlignment="1">
      <alignment horizontal="right"/>
    </xf>
    <xf numFmtId="38" fontId="6" fillId="0" borderId="285" xfId="2" applyFont="1" applyFill="1" applyBorder="1" applyAlignment="1">
      <alignment horizontal="right"/>
    </xf>
    <xf numFmtId="38" fontId="6" fillId="0" borderId="287" xfId="2" applyFont="1" applyFill="1" applyBorder="1" applyAlignment="1">
      <alignment horizontal="right"/>
    </xf>
    <xf numFmtId="38" fontId="6" fillId="0" borderId="21" xfId="2" quotePrefix="1" applyFont="1" applyFill="1" applyBorder="1" applyAlignment="1">
      <alignment horizontal="right"/>
    </xf>
    <xf numFmtId="38" fontId="6" fillId="0" borderId="19" xfId="2" quotePrefix="1" applyFont="1" applyFill="1" applyBorder="1" applyAlignment="1">
      <alignment horizontal="right"/>
    </xf>
    <xf numFmtId="38" fontId="6" fillId="0" borderId="22" xfId="2" applyFont="1" applyFill="1" applyBorder="1" applyAlignment="1">
      <alignment horizontal="right"/>
    </xf>
    <xf numFmtId="38" fontId="6" fillId="0" borderId="20" xfId="2" applyFont="1" applyFill="1" applyBorder="1" applyAlignment="1">
      <alignment horizontal="right"/>
    </xf>
    <xf numFmtId="38" fontId="6" fillId="0" borderId="18" xfId="2" applyFont="1" applyFill="1" applyBorder="1" applyAlignment="1">
      <alignment horizontal="right"/>
    </xf>
    <xf numFmtId="38" fontId="6" fillId="0" borderId="175" xfId="2" applyFont="1" applyFill="1" applyBorder="1" applyAlignment="1">
      <alignment horizontal="right"/>
    </xf>
    <xf numFmtId="38" fontId="6" fillId="0" borderId="177" xfId="2" applyFont="1" applyFill="1" applyBorder="1" applyAlignment="1">
      <alignment horizontal="right"/>
    </xf>
    <xf numFmtId="38" fontId="6" fillId="0" borderId="176" xfId="2" applyFont="1" applyFill="1" applyBorder="1" applyAlignment="1">
      <alignment horizontal="right"/>
    </xf>
    <xf numFmtId="38" fontId="6" fillId="0" borderId="82" xfId="2" applyFont="1" applyFill="1" applyBorder="1" applyAlignment="1">
      <alignment horizontal="right"/>
    </xf>
    <xf numFmtId="38" fontId="6" fillId="0" borderId="230" xfId="2" applyFont="1" applyFill="1" applyBorder="1" applyAlignment="1">
      <alignment horizontal="right"/>
    </xf>
    <xf numFmtId="38" fontId="6" fillId="0" borderId="239" xfId="2" applyFont="1" applyFill="1" applyBorder="1" applyAlignment="1">
      <alignment horizontal="right"/>
    </xf>
    <xf numFmtId="169" fontId="6" fillId="0" borderId="18" xfId="2" applyNumberFormat="1" applyFont="1" applyFill="1" applyBorder="1" applyAlignment="1">
      <alignment horizontal="right"/>
    </xf>
    <xf numFmtId="169" fontId="6" fillId="0" borderId="175" xfId="2" applyNumberFormat="1" applyFont="1" applyFill="1" applyBorder="1" applyAlignment="1">
      <alignment horizontal="right"/>
    </xf>
    <xf numFmtId="38" fontId="6" fillId="0" borderId="27" xfId="2" quotePrefix="1" applyFont="1" applyFill="1" applyBorder="1" applyAlignment="1">
      <alignment horizontal="right"/>
    </xf>
    <xf numFmtId="38" fontId="6" fillId="0" borderId="24" xfId="2" quotePrefix="1" applyFont="1" applyFill="1" applyBorder="1" applyAlignment="1">
      <alignment horizontal="right"/>
    </xf>
    <xf numFmtId="164" fontId="6" fillId="0" borderId="58" xfId="2" applyNumberFormat="1" applyFont="1" applyFill="1" applyBorder="1" applyAlignment="1">
      <alignment horizontal="right"/>
    </xf>
    <xf numFmtId="164" fontId="6" fillId="0" borderId="56" xfId="2" applyNumberFormat="1" applyFont="1" applyFill="1" applyBorder="1" applyAlignment="1">
      <alignment horizontal="right"/>
    </xf>
    <xf numFmtId="164" fontId="6" fillId="0" borderId="57" xfId="2" applyNumberFormat="1" applyFont="1" applyFill="1" applyBorder="1" applyAlignment="1">
      <alignment horizontal="right"/>
    </xf>
    <xf numFmtId="164" fontId="6" fillId="0" borderId="59" xfId="2" applyNumberFormat="1" applyFont="1" applyFill="1" applyBorder="1" applyAlignment="1">
      <alignment horizontal="right"/>
    </xf>
    <xf numFmtId="164" fontId="6" fillId="0" borderId="40" xfId="2" applyNumberFormat="1" applyFont="1" applyFill="1" applyBorder="1" applyAlignment="1">
      <alignment horizontal="right"/>
    </xf>
    <xf numFmtId="164" fontId="6" fillId="0" borderId="105" xfId="2" applyNumberFormat="1" applyFont="1" applyFill="1" applyBorder="1" applyAlignment="1">
      <alignment horizontal="right"/>
    </xf>
    <xf numFmtId="164" fontId="6" fillId="0" borderId="187" xfId="2" applyNumberFormat="1" applyFont="1" applyFill="1" applyBorder="1" applyAlignment="1">
      <alignment horizontal="right"/>
    </xf>
    <xf numFmtId="164" fontId="6" fillId="0" borderId="188" xfId="2" applyNumberFormat="1" applyFont="1" applyFill="1" applyBorder="1" applyAlignment="1">
      <alignment horizontal="right"/>
    </xf>
    <xf numFmtId="164" fontId="6" fillId="0" borderId="81" xfId="2" applyNumberFormat="1" applyFont="1" applyFill="1" applyBorder="1" applyAlignment="1">
      <alignment horizontal="right"/>
    </xf>
    <xf numFmtId="164" fontId="6" fillId="0" borderId="286" xfId="2" applyNumberFormat="1" applyFont="1" applyFill="1" applyBorder="1" applyAlignment="1">
      <alignment horizontal="right"/>
    </xf>
    <xf numFmtId="164" fontId="6" fillId="0" borderId="288" xfId="2" applyNumberFormat="1" applyFont="1" applyFill="1" applyBorder="1" applyAlignment="1">
      <alignment horizontal="right"/>
    </xf>
    <xf numFmtId="38" fontId="6" fillId="0" borderId="34" xfId="2" quotePrefix="1" applyFont="1" applyFill="1" applyBorder="1" applyAlignment="1">
      <alignment horizontal="right"/>
    </xf>
    <xf numFmtId="38" fontId="6" fillId="0" borderId="35" xfId="2" quotePrefix="1" applyFont="1" applyFill="1" applyBorder="1" applyAlignment="1">
      <alignment horizontal="right"/>
    </xf>
    <xf numFmtId="38" fontId="6" fillId="0" borderId="36" xfId="2" applyFont="1" applyFill="1" applyBorder="1" applyAlignment="1">
      <alignment horizontal="right"/>
    </xf>
    <xf numFmtId="38" fontId="6" fillId="0" borderId="37" xfId="2" applyFont="1" applyFill="1" applyBorder="1" applyAlignment="1">
      <alignment horizontal="right"/>
    </xf>
    <xf numFmtId="38" fontId="6" fillId="0" borderId="181" xfId="2" applyFont="1" applyFill="1" applyBorder="1" applyAlignment="1">
      <alignment horizontal="right"/>
    </xf>
    <xf numFmtId="38" fontId="6" fillId="0" borderId="182" xfId="2" applyFont="1" applyFill="1" applyBorder="1" applyAlignment="1">
      <alignment horizontal="right"/>
    </xf>
    <xf numFmtId="38" fontId="6" fillId="0" borderId="184" xfId="2" applyFont="1" applyFill="1" applyBorder="1" applyAlignment="1">
      <alignment horizontal="right"/>
    </xf>
    <xf numFmtId="38" fontId="6" fillId="0" borderId="183" xfId="2" applyFont="1" applyFill="1" applyBorder="1" applyAlignment="1">
      <alignment horizontal="right"/>
    </xf>
    <xf numFmtId="38" fontId="6" fillId="0" borderId="92" xfId="2" applyFont="1" applyFill="1" applyBorder="1" applyAlignment="1">
      <alignment horizontal="right"/>
    </xf>
    <xf numFmtId="38" fontId="6" fillId="0" borderId="232" xfId="2" applyFont="1" applyFill="1" applyBorder="1" applyAlignment="1">
      <alignment horizontal="right"/>
    </xf>
    <xf numFmtId="38" fontId="6" fillId="0" borderId="241" xfId="2" applyFont="1" applyFill="1" applyBorder="1" applyAlignment="1">
      <alignment horizontal="right"/>
    </xf>
    <xf numFmtId="38" fontId="6" fillId="0" borderId="33" xfId="2" quotePrefix="1" applyFont="1" applyFill="1" applyBorder="1" applyAlignment="1">
      <alignment horizontal="right"/>
    </xf>
    <xf numFmtId="38" fontId="6" fillId="0" borderId="30" xfId="2" quotePrefix="1" applyFont="1" applyFill="1" applyBorder="1" applyAlignment="1">
      <alignment horizontal="right"/>
    </xf>
    <xf numFmtId="38" fontId="6" fillId="0" borderId="38" xfId="2" applyFont="1" applyFill="1" applyBorder="1" applyAlignment="1">
      <alignment horizontal="right"/>
    </xf>
    <xf numFmtId="38" fontId="6" fillId="0" borderId="32" xfId="2" applyFont="1" applyFill="1" applyBorder="1" applyAlignment="1">
      <alignment horizontal="right"/>
    </xf>
    <xf numFmtId="38" fontId="6" fillId="0" borderId="186" xfId="2" applyFont="1" applyFill="1" applyBorder="1" applyAlignment="1">
      <alignment horizontal="right"/>
    </xf>
    <xf numFmtId="38" fontId="6" fillId="0" borderId="132" xfId="2" applyFont="1" applyFill="1" applyBorder="1" applyAlignment="1">
      <alignment horizontal="right"/>
    </xf>
    <xf numFmtId="38" fontId="6" fillId="0" borderId="87" xfId="2" applyFont="1" applyFill="1" applyBorder="1" applyAlignment="1">
      <alignment horizontal="right"/>
    </xf>
    <xf numFmtId="38" fontId="6" fillId="0" borderId="226" xfId="2" applyFont="1" applyFill="1" applyBorder="1" applyAlignment="1">
      <alignment horizontal="right"/>
    </xf>
    <xf numFmtId="38" fontId="6" fillId="0" borderId="242" xfId="2" applyFont="1" applyFill="1" applyBorder="1" applyAlignment="1">
      <alignment horizontal="right"/>
    </xf>
    <xf numFmtId="38" fontId="6" fillId="0" borderId="33" xfId="2" applyFont="1" applyFill="1" applyBorder="1" applyAlignment="1">
      <alignment horizontal="right"/>
    </xf>
    <xf numFmtId="38" fontId="6" fillId="0" borderId="30" xfId="2" applyFont="1" applyFill="1" applyBorder="1" applyAlignment="1">
      <alignment horizontal="right"/>
    </xf>
    <xf numFmtId="164" fontId="6" fillId="0" borderId="27" xfId="2" applyNumberFormat="1" applyFont="1" applyFill="1" applyBorder="1" applyAlignment="1">
      <alignment horizontal="right"/>
    </xf>
    <xf numFmtId="164" fontId="6" fillId="0" borderId="24" xfId="2" applyNumberFormat="1" applyFont="1" applyFill="1" applyBorder="1" applyAlignment="1">
      <alignment horizontal="right"/>
    </xf>
    <xf numFmtId="164" fontId="6" fillId="0" borderId="39" xfId="2" applyNumberFormat="1" applyFont="1" applyFill="1" applyBorder="1" applyAlignment="1">
      <alignment horizontal="right"/>
    </xf>
    <xf numFmtId="164" fontId="6" fillId="0" borderId="26" xfId="2" applyNumberFormat="1" applyFont="1" applyFill="1" applyBorder="1" applyAlignment="1">
      <alignment horizontal="right"/>
    </xf>
    <xf numFmtId="164" fontId="6" fillId="0" borderId="185" xfId="2" applyNumberFormat="1" applyFont="1" applyFill="1" applyBorder="1" applyAlignment="1">
      <alignment horizontal="right"/>
    </xf>
    <xf numFmtId="164" fontId="6" fillId="0" borderId="0" xfId="2" applyNumberFormat="1" applyFont="1" applyFill="1" applyBorder="1" applyAlignment="1">
      <alignment horizontal="right"/>
    </xf>
    <xf numFmtId="164" fontId="6" fillId="0" borderId="83" xfId="2" applyNumberFormat="1" applyFont="1" applyFill="1" applyBorder="1" applyAlignment="1">
      <alignment horizontal="right"/>
    </xf>
    <xf numFmtId="164" fontId="6" fillId="0" borderId="285" xfId="2" applyNumberFormat="1" applyFont="1" applyFill="1" applyBorder="1" applyAlignment="1">
      <alignment horizontal="right"/>
    </xf>
    <xf numFmtId="164" fontId="6" fillId="0" borderId="287" xfId="2" applyNumberFormat="1" applyFont="1" applyFill="1" applyBorder="1" applyAlignment="1">
      <alignment horizontal="right"/>
    </xf>
    <xf numFmtId="164" fontId="6" fillId="0" borderId="21" xfId="2" applyNumberFormat="1" applyFont="1" applyFill="1" applyBorder="1" applyAlignment="1">
      <alignment horizontal="right"/>
    </xf>
    <xf numFmtId="164" fontId="6" fillId="0" borderId="19" xfId="2" applyNumberFormat="1" applyFont="1" applyFill="1" applyBorder="1" applyAlignment="1">
      <alignment horizontal="right"/>
    </xf>
    <xf numFmtId="164" fontId="6" fillId="0" borderId="22" xfId="2" applyNumberFormat="1" applyFont="1" applyFill="1" applyBorder="1" applyAlignment="1">
      <alignment horizontal="right"/>
    </xf>
    <xf numFmtId="164" fontId="6" fillId="0" borderId="20" xfId="2" applyNumberFormat="1" applyFont="1" applyFill="1" applyBorder="1" applyAlignment="1">
      <alignment horizontal="right"/>
    </xf>
    <xf numFmtId="164" fontId="6" fillId="0" borderId="177" xfId="2" applyNumberFormat="1" applyFont="1" applyFill="1" applyBorder="1" applyAlignment="1">
      <alignment horizontal="right"/>
    </xf>
    <xf numFmtId="164" fontId="6" fillId="0" borderId="176" xfId="2" applyNumberFormat="1" applyFont="1" applyFill="1" applyBorder="1" applyAlignment="1">
      <alignment horizontal="right"/>
    </xf>
    <xf numFmtId="164" fontId="6" fillId="0" borderId="82" xfId="2" applyNumberFormat="1" applyFont="1" applyFill="1" applyBorder="1" applyAlignment="1">
      <alignment horizontal="right"/>
    </xf>
    <xf numFmtId="164" fontId="6" fillId="0" borderId="230" xfId="2" applyNumberFormat="1" applyFont="1" applyFill="1" applyBorder="1" applyAlignment="1">
      <alignment horizontal="right"/>
    </xf>
    <xf numFmtId="164" fontId="6" fillId="0" borderId="239" xfId="2" applyNumberFormat="1" applyFont="1" applyFill="1" applyBorder="1" applyAlignment="1">
      <alignment horizontal="right"/>
    </xf>
    <xf numFmtId="169" fontId="6" fillId="0" borderId="22" xfId="2" applyNumberFormat="1" applyFont="1" applyFill="1" applyBorder="1" applyAlignment="1">
      <alignment horizontal="left"/>
    </xf>
    <xf numFmtId="164" fontId="6" fillId="0" borderId="33" xfId="2" applyNumberFormat="1" applyFont="1" applyFill="1" applyBorder="1" applyAlignment="1">
      <alignment horizontal="right"/>
    </xf>
    <xf numFmtId="164" fontId="6" fillId="0" borderId="30" xfId="2" applyNumberFormat="1" applyFont="1" applyFill="1" applyBorder="1" applyAlignment="1">
      <alignment horizontal="right"/>
    </xf>
    <xf numFmtId="164" fontId="6" fillId="0" borderId="38" xfId="2" applyNumberFormat="1" applyFont="1" applyFill="1" applyBorder="1" applyAlignment="1">
      <alignment horizontal="right"/>
    </xf>
    <xf numFmtId="164" fontId="6" fillId="0" borderId="32" xfId="2" applyNumberFormat="1" applyFont="1" applyFill="1" applyBorder="1" applyAlignment="1">
      <alignment horizontal="right"/>
    </xf>
    <xf numFmtId="164" fontId="6" fillId="0" borderId="186" xfId="2" applyNumberFormat="1" applyFont="1" applyFill="1" applyBorder="1" applyAlignment="1">
      <alignment horizontal="right"/>
    </xf>
    <xf numFmtId="164" fontId="6" fillId="0" borderId="132" xfId="2" applyNumberFormat="1" applyFont="1" applyFill="1" applyBorder="1" applyAlignment="1">
      <alignment horizontal="right"/>
    </xf>
    <xf numFmtId="164" fontId="6" fillId="0" borderId="87" xfId="2" applyNumberFormat="1" applyFont="1" applyFill="1" applyBorder="1" applyAlignment="1">
      <alignment horizontal="right"/>
    </xf>
    <xf numFmtId="164" fontId="6" fillId="0" borderId="226" xfId="2" applyNumberFormat="1" applyFont="1" applyFill="1" applyBorder="1" applyAlignment="1">
      <alignment horizontal="right"/>
    </xf>
    <xf numFmtId="164" fontId="6" fillId="0" borderId="242" xfId="2" applyNumberFormat="1" applyFont="1" applyFill="1" applyBorder="1" applyAlignment="1">
      <alignment horizontal="right"/>
    </xf>
    <xf numFmtId="38" fontId="6" fillId="0" borderId="28" xfId="2" applyFont="1" applyFill="1" applyBorder="1" applyAlignment="1">
      <alignment horizontal="right"/>
    </xf>
    <xf numFmtId="38" fontId="6" fillId="0" borderId="29" xfId="2" applyFont="1" applyFill="1" applyBorder="1" applyAlignment="1">
      <alignment horizontal="right"/>
    </xf>
    <xf numFmtId="164" fontId="6" fillId="0" borderId="10" xfId="2" applyNumberFormat="1" applyFont="1" applyFill="1" applyBorder="1" applyAlignment="1">
      <alignment horizontal="right"/>
    </xf>
    <xf numFmtId="164" fontId="6" fillId="0" borderId="23" xfId="2" applyNumberFormat="1" applyFont="1" applyFill="1" applyBorder="1" applyAlignment="1">
      <alignment horizontal="right"/>
    </xf>
    <xf numFmtId="38" fontId="6" fillId="0" borderId="33" xfId="2" applyFont="1" applyBorder="1" applyAlignment="1">
      <alignment horizontal="right"/>
    </xf>
    <xf numFmtId="38" fontId="6" fillId="0" borderId="21" xfId="2" applyFont="1" applyBorder="1" applyAlignment="1">
      <alignment horizontal="center"/>
    </xf>
    <xf numFmtId="38" fontId="6" fillId="0" borderId="19" xfId="2" applyFont="1" applyBorder="1" applyAlignment="1">
      <alignment horizontal="center"/>
    </xf>
    <xf numFmtId="38" fontId="6" fillId="0" borderId="19" xfId="2" applyFont="1" applyBorder="1" applyAlignment="1">
      <alignment horizontal="right"/>
    </xf>
    <xf numFmtId="38" fontId="6" fillId="0" borderId="177" xfId="2" applyFont="1" applyBorder="1" applyAlignment="1">
      <alignment horizontal="right"/>
    </xf>
    <xf numFmtId="38" fontId="6" fillId="0" borderId="176" xfId="2" applyFont="1" applyBorder="1" applyAlignment="1">
      <alignment horizontal="right"/>
    </xf>
    <xf numFmtId="169" fontId="6" fillId="0" borderId="21" xfId="2" applyNumberFormat="1" applyFont="1" applyFill="1" applyBorder="1" applyAlignment="1">
      <alignment horizontal="center"/>
    </xf>
    <xf numFmtId="169" fontId="6" fillId="0" borderId="19" xfId="2" applyNumberFormat="1" applyFont="1" applyFill="1" applyBorder="1" applyAlignment="1">
      <alignment horizontal="center"/>
    </xf>
    <xf numFmtId="38" fontId="6" fillId="0" borderId="48" xfId="2" applyFont="1" applyFill="1" applyBorder="1" applyAlignment="1">
      <alignment horizontal="center"/>
    </xf>
    <xf numFmtId="38" fontId="6" fillId="0" borderId="46" xfId="2" applyFont="1" applyFill="1" applyBorder="1" applyAlignment="1">
      <alignment horizontal="center"/>
    </xf>
    <xf numFmtId="38" fontId="6" fillId="0" borderId="49" xfId="2" applyFont="1" applyFill="1" applyBorder="1" applyAlignment="1">
      <alignment horizontal="right"/>
    </xf>
    <xf numFmtId="38" fontId="6" fillId="0" borderId="47" xfId="2" applyFont="1" applyFill="1" applyBorder="1" applyAlignment="1">
      <alignment horizontal="right"/>
    </xf>
    <xf numFmtId="38" fontId="6" fillId="0" borderId="189" xfId="2" applyFont="1" applyFill="1" applyBorder="1" applyAlignment="1">
      <alignment horizontal="right"/>
    </xf>
    <xf numFmtId="38" fontId="6" fillId="0" borderId="128" xfId="2" applyFont="1" applyFill="1" applyBorder="1" applyAlignment="1">
      <alignment horizontal="right"/>
    </xf>
    <xf numFmtId="38" fontId="6" fillId="0" borderId="98" xfId="2" applyFont="1" applyFill="1" applyBorder="1" applyAlignment="1">
      <alignment horizontal="right"/>
    </xf>
    <xf numFmtId="38" fontId="6" fillId="0" borderId="235" xfId="2" applyFont="1" applyFill="1" applyBorder="1" applyAlignment="1">
      <alignment horizontal="right"/>
    </xf>
    <xf numFmtId="38" fontId="6" fillId="0" borderId="289" xfId="2" applyFont="1" applyFill="1" applyBorder="1" applyAlignment="1">
      <alignment horizontal="right"/>
    </xf>
    <xf numFmtId="0" fontId="46" fillId="4" borderId="10" xfId="12" applyFont="1" applyFill="1" applyBorder="1"/>
    <xf numFmtId="0" fontId="47" fillId="4" borderId="0" xfId="0" applyFont="1" applyFill="1"/>
    <xf numFmtId="0" fontId="48" fillId="5" borderId="112" xfId="0" applyFont="1" applyFill="1" applyBorder="1" applyAlignment="1">
      <alignment horizontal="center" vertical="center"/>
    </xf>
    <xf numFmtId="0" fontId="49" fillId="4" borderId="10" xfId="0" applyFont="1" applyFill="1" applyBorder="1"/>
    <xf numFmtId="0" fontId="48" fillId="5" borderId="10" xfId="0" applyFont="1" applyFill="1" applyBorder="1" applyAlignment="1">
      <alignment horizontal="center" vertical="center"/>
    </xf>
    <xf numFmtId="0" fontId="49" fillId="4" borderId="44" xfId="0" applyFont="1" applyFill="1" applyBorder="1"/>
    <xf numFmtId="0" fontId="46" fillId="0" borderId="10" xfId="12" applyFont="1" applyBorder="1"/>
    <xf numFmtId="0" fontId="6" fillId="0" borderId="0" xfId="1" applyFont="1" applyFill="1" applyAlignment="1">
      <alignment vertical="center"/>
    </xf>
    <xf numFmtId="0" fontId="51" fillId="0" borderId="0" xfId="1" applyFont="1" applyFill="1" applyAlignment="1">
      <alignment vertical="center"/>
    </xf>
    <xf numFmtId="0" fontId="24" fillId="0" borderId="0" xfId="1" applyFont="1" applyFill="1"/>
    <xf numFmtId="0" fontId="50" fillId="0" borderId="0" xfId="0" applyFont="1"/>
    <xf numFmtId="3" fontId="32" fillId="0" borderId="248" xfId="1" applyNumberFormat="1" applyFont="1" applyBorder="1"/>
    <xf numFmtId="3" fontId="32" fillId="0" borderId="268" xfId="1" applyNumberFormat="1" applyFont="1" applyBorder="1"/>
    <xf numFmtId="38" fontId="52" fillId="0" borderId="19" xfId="2" applyFont="1" applyFill="1" applyBorder="1"/>
    <xf numFmtId="9" fontId="52" fillId="0" borderId="1" xfId="0" applyNumberFormat="1" applyFont="1" applyBorder="1"/>
    <xf numFmtId="3" fontId="52" fillId="0" borderId="30" xfId="1" applyNumberFormat="1" applyFont="1" applyFill="1" applyBorder="1" applyAlignment="1">
      <alignment vertical="center"/>
    </xf>
    <xf numFmtId="38" fontId="52" fillId="0" borderId="36" xfId="2" applyFont="1" applyFill="1" applyBorder="1"/>
    <xf numFmtId="0" fontId="53" fillId="0" borderId="1" xfId="1" applyFont="1" applyFill="1" applyBorder="1" applyAlignment="1">
      <alignment horizontal="right"/>
    </xf>
    <xf numFmtId="9" fontId="52" fillId="0" borderId="1" xfId="1" applyNumberFormat="1" applyFont="1" applyFill="1" applyBorder="1" applyAlignment="1">
      <alignment horizontal="right"/>
    </xf>
    <xf numFmtId="0" fontId="52" fillId="0" borderId="1" xfId="0" applyFont="1" applyBorder="1"/>
    <xf numFmtId="0" fontId="21" fillId="0" borderId="0" xfId="1" applyFont="1" applyFill="1" applyAlignment="1">
      <alignment horizontal="left"/>
    </xf>
    <xf numFmtId="0" fontId="4" fillId="0" borderId="76" xfId="0" applyFont="1" applyBorder="1"/>
    <xf numFmtId="0" fontId="4" fillId="0" borderId="6" xfId="0" applyFont="1" applyBorder="1"/>
    <xf numFmtId="0" fontId="4" fillId="0" borderId="5" xfId="0" applyFont="1" applyBorder="1"/>
    <xf numFmtId="3" fontId="4" fillId="0" borderId="77" xfId="0" applyNumberFormat="1" applyFont="1" applyBorder="1"/>
    <xf numFmtId="9" fontId="4" fillId="0" borderId="43" xfId="0" applyNumberFormat="1" applyFont="1" applyBorder="1"/>
    <xf numFmtId="3" fontId="4" fillId="2" borderId="77" xfId="0" applyNumberFormat="1" applyFont="1" applyFill="1" applyBorder="1"/>
    <xf numFmtId="9" fontId="4" fillId="2" borderId="43" xfId="0" applyNumberFormat="1" applyFont="1" applyFill="1" applyBorder="1"/>
    <xf numFmtId="3" fontId="4" fillId="0" borderId="110" xfId="0" applyNumberFormat="1" applyFont="1" applyBorder="1"/>
    <xf numFmtId="9" fontId="4" fillId="0" borderId="281" xfId="0" applyNumberFormat="1" applyFont="1" applyBorder="1"/>
    <xf numFmtId="0" fontId="54" fillId="0" borderId="0" xfId="1" applyFont="1" applyFill="1" applyAlignment="1">
      <alignment horizontal="left"/>
    </xf>
    <xf numFmtId="0" fontId="55" fillId="0" borderId="0" xfId="1" applyFont="1" applyFill="1" applyAlignment="1">
      <alignment horizontal="left"/>
    </xf>
    <xf numFmtId="0" fontId="57" fillId="0" borderId="0" xfId="1" quotePrefix="1" applyFont="1" applyFill="1"/>
    <xf numFmtId="0" fontId="58" fillId="0" borderId="0" xfId="1" applyFont="1"/>
    <xf numFmtId="38" fontId="58" fillId="0" borderId="0" xfId="2" applyFont="1"/>
    <xf numFmtId="0" fontId="59" fillId="0" borderId="0" xfId="1" applyFont="1"/>
    <xf numFmtId="0" fontId="57" fillId="0" borderId="0" xfId="1" applyFont="1"/>
    <xf numFmtId="0" fontId="58" fillId="0" borderId="0" xfId="1" applyFont="1" applyAlignment="1">
      <alignment horizontal="left"/>
    </xf>
    <xf numFmtId="171" fontId="4" fillId="0" borderId="239" xfId="2" quotePrefix="1" applyNumberFormat="1" applyFont="1" applyFill="1" applyBorder="1" applyAlignment="1">
      <alignment horizontal="right"/>
    </xf>
    <xf numFmtId="0" fontId="60" fillId="9" borderId="290" xfId="0" applyFont="1" applyFill="1" applyBorder="1" applyAlignment="1">
      <alignment horizontal="center" vertical="center"/>
    </xf>
    <xf numFmtId="9" fontId="6" fillId="0" borderId="43" xfId="0" applyNumberFormat="1" applyFont="1" applyBorder="1"/>
    <xf numFmtId="0" fontId="61" fillId="0" borderId="0" xfId="1" applyFont="1" applyFill="1" applyAlignment="1">
      <alignment horizontal="left"/>
    </xf>
    <xf numFmtId="0" fontId="62" fillId="0" borderId="0" xfId="0" applyFont="1"/>
    <xf numFmtId="164" fontId="32" fillId="0" borderId="287" xfId="2" applyNumberFormat="1" applyFont="1" applyFill="1" applyBorder="1" applyAlignment="1">
      <alignment horizontal="right"/>
    </xf>
    <xf numFmtId="164" fontId="32" fillId="0" borderId="26" xfId="2" applyNumberFormat="1" applyFont="1" applyFill="1" applyBorder="1" applyAlignment="1">
      <alignment horizontal="right"/>
    </xf>
    <xf numFmtId="0" fontId="63" fillId="0" borderId="0" xfId="1" applyFont="1"/>
    <xf numFmtId="49" fontId="6" fillId="10" borderId="20" xfId="2" applyNumberFormat="1" applyFont="1" applyFill="1" applyBorder="1" applyAlignment="1">
      <alignment horizontal="right"/>
    </xf>
    <xf numFmtId="49" fontId="6" fillId="10" borderId="32" xfId="2" applyNumberFormat="1" applyFont="1" applyFill="1" applyBorder="1" applyAlignment="1">
      <alignment horizontal="right"/>
    </xf>
    <xf numFmtId="0" fontId="64" fillId="0" borderId="0" xfId="4" applyFont="1"/>
    <xf numFmtId="0" fontId="6" fillId="0" borderId="55" xfId="1" applyFont="1" applyFill="1" applyBorder="1" applyAlignment="1">
      <alignment horizontal="center" vertical="center"/>
    </xf>
    <xf numFmtId="0" fontId="6" fillId="0" borderId="25" xfId="1" applyFont="1" applyFill="1" applyBorder="1" applyAlignment="1">
      <alignment horizontal="center" vertical="center"/>
    </xf>
    <xf numFmtId="0" fontId="6" fillId="0" borderId="31"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44" xfId="1" applyFont="1" applyFill="1" applyBorder="1" applyAlignment="1">
      <alignment horizontal="center" vertical="center"/>
    </xf>
    <xf numFmtId="0" fontId="6" fillId="0" borderId="113" xfId="1" applyFont="1" applyFill="1" applyBorder="1" applyAlignment="1">
      <alignment horizontal="center" vertical="center"/>
    </xf>
    <xf numFmtId="0" fontId="6" fillId="0" borderId="23" xfId="1" applyFont="1" applyFill="1" applyBorder="1" applyAlignment="1">
      <alignment horizontal="center" vertical="center"/>
    </xf>
    <xf numFmtId="0" fontId="6" fillId="0" borderId="29" xfId="1" applyFont="1" applyFill="1" applyBorder="1" applyAlignment="1">
      <alignment horizontal="center" vertical="center"/>
    </xf>
    <xf numFmtId="0" fontId="6" fillId="0" borderId="40" xfId="1" applyFont="1" applyFill="1" applyBorder="1" applyAlignment="1">
      <alignment horizontal="center" vertical="center"/>
    </xf>
    <xf numFmtId="0" fontId="6" fillId="0" borderId="28" xfId="1" applyFont="1" applyFill="1" applyBorder="1" applyAlignment="1">
      <alignment horizontal="center" vertical="center"/>
    </xf>
    <xf numFmtId="0" fontId="6" fillId="0" borderId="105" xfId="1" applyFont="1" applyFill="1" applyBorder="1" applyAlignment="1">
      <alignment horizontal="center" vertical="center"/>
    </xf>
    <xf numFmtId="0" fontId="6" fillId="0" borderId="112" xfId="1" applyFont="1" applyFill="1" applyBorder="1" applyAlignment="1">
      <alignment horizontal="center" vertical="center"/>
    </xf>
    <xf numFmtId="0" fontId="6" fillId="0" borderId="40" xfId="1" applyFont="1" applyFill="1" applyBorder="1" applyAlignment="1">
      <alignment vertical="center"/>
    </xf>
    <xf numFmtId="0" fontId="6" fillId="0" borderId="10" xfId="1" applyFont="1" applyFill="1" applyBorder="1" applyAlignment="1">
      <alignment vertical="center"/>
    </xf>
    <xf numFmtId="0" fontId="6" fillId="0" borderId="44" xfId="1" applyFont="1" applyFill="1" applyBorder="1" applyAlignment="1">
      <alignment vertical="center"/>
    </xf>
    <xf numFmtId="0" fontId="6" fillId="0" borderId="28" xfId="1" applyFont="1" applyFill="1" applyBorder="1" applyAlignment="1">
      <alignment vertical="center"/>
    </xf>
    <xf numFmtId="0" fontId="6" fillId="0" borderId="10" xfId="1" applyFont="1" applyBorder="1" applyAlignment="1">
      <alignment horizontal="center" vertical="center"/>
    </xf>
    <xf numFmtId="0" fontId="9" fillId="0" borderId="10" xfId="1" applyFont="1" applyBorder="1" applyAlignment="1">
      <alignment horizontal="center" vertical="center"/>
    </xf>
    <xf numFmtId="0" fontId="9" fillId="0" borderId="28" xfId="1" applyFont="1" applyBorder="1" applyAlignment="1">
      <alignment horizontal="center" vertical="center"/>
    </xf>
    <xf numFmtId="0" fontId="6" fillId="0" borderId="40" xfId="1" applyFont="1" applyBorder="1" applyAlignment="1">
      <alignment horizontal="center" vertical="center"/>
    </xf>
    <xf numFmtId="0" fontId="6" fillId="0" borderId="28" xfId="1" applyFont="1" applyBorder="1" applyAlignment="1">
      <alignment horizontal="center" vertical="center"/>
    </xf>
    <xf numFmtId="0" fontId="6" fillId="0" borderId="40" xfId="1" applyFont="1" applyBorder="1" applyAlignment="1">
      <alignment vertical="center"/>
    </xf>
    <xf numFmtId="0" fontId="9" fillId="0" borderId="10" xfId="1" applyFont="1" applyBorder="1" applyAlignment="1">
      <alignment vertical="center"/>
    </xf>
    <xf numFmtId="0" fontId="9" fillId="0" borderId="28" xfId="1" applyFont="1" applyBorder="1" applyAlignment="1">
      <alignment vertical="center"/>
    </xf>
    <xf numFmtId="0" fontId="21" fillId="0" borderId="40" xfId="1" applyFont="1" applyBorder="1" applyAlignment="1">
      <alignment vertical="center"/>
    </xf>
    <xf numFmtId="0" fontId="21" fillId="0" borderId="10" xfId="1" applyFont="1" applyBorder="1" applyAlignment="1">
      <alignment vertical="center"/>
    </xf>
    <xf numFmtId="0" fontId="21" fillId="0" borderId="28" xfId="1" applyFont="1" applyBorder="1" applyAlignment="1">
      <alignment vertical="center"/>
    </xf>
    <xf numFmtId="0" fontId="9" fillId="0" borderId="44" xfId="1" applyFont="1" applyBorder="1" applyAlignment="1">
      <alignment vertical="center"/>
    </xf>
    <xf numFmtId="0" fontId="6" fillId="0" borderId="21" xfId="1" applyFont="1" applyBorder="1" applyAlignment="1">
      <alignment vertical="center"/>
    </xf>
    <xf numFmtId="0" fontId="9" fillId="0" borderId="21" xfId="1" applyFont="1" applyBorder="1" applyAlignment="1">
      <alignment vertical="center"/>
    </xf>
    <xf numFmtId="0" fontId="9" fillId="0" borderId="68" xfId="1" applyFont="1" applyBorder="1" applyAlignment="1">
      <alignment vertical="center"/>
    </xf>
    <xf numFmtId="0" fontId="6" fillId="0" borderId="13" xfId="1" applyFont="1" applyBorder="1" applyAlignment="1">
      <alignment vertical="center"/>
    </xf>
    <xf numFmtId="0" fontId="6" fillId="0" borderId="14" xfId="1" applyFont="1" applyBorder="1" applyAlignment="1">
      <alignment vertical="center"/>
    </xf>
    <xf numFmtId="0" fontId="9" fillId="0" borderId="34" xfId="1" applyFont="1" applyBorder="1" applyAlignment="1">
      <alignment vertical="center"/>
    </xf>
    <xf numFmtId="0" fontId="6" fillId="0" borderId="10" xfId="1" applyFont="1" applyBorder="1" applyAlignment="1">
      <alignment vertical="center"/>
    </xf>
  </cellXfs>
  <cellStyles count="13">
    <cellStyle name="Comma [0] 2" xfId="2"/>
    <cellStyle name="Comma 2" xfId="11"/>
    <cellStyle name="Hyperlink" xfId="12" builtinId="8"/>
    <cellStyle name="Normal" xfId="0" builtinId="0"/>
    <cellStyle name="Normal 2" xfId="1"/>
    <cellStyle name="Normal 2 2" xfId="7"/>
    <cellStyle name="Normal 2 3" xfId="5"/>
    <cellStyle name="Normal 3" xfId="9"/>
    <cellStyle name="Normal_anpfstab" xfId="4"/>
    <cellStyle name="Normal_triwebstat" xfId="3"/>
    <cellStyle name="백분율 2" xfId="8"/>
    <cellStyle name="백분율 3" xfId="10"/>
    <cellStyle name="標準_Sheet" xfId="6"/>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268941</xdr:colOff>
      <xdr:row>4</xdr:row>
      <xdr:rowOff>41168</xdr:rowOff>
    </xdr:from>
    <xdr:to>
      <xdr:col>25</xdr:col>
      <xdr:colOff>190150</xdr:colOff>
      <xdr:row>34</xdr:row>
      <xdr:rowOff>116541</xdr:rowOff>
    </xdr:to>
    <xdr:pic>
      <xdr:nvPicPr>
        <xdr:cNvPr id="3" name="Picture 2"/>
        <xdr:cNvPicPr>
          <a:picLocks noChangeAspect="1"/>
        </xdr:cNvPicPr>
      </xdr:nvPicPr>
      <xdr:blipFill>
        <a:blip xmlns:r="http://schemas.openxmlformats.org/officeDocument/2006/relationships" r:embed="rId1"/>
        <a:stretch>
          <a:fillRect/>
        </a:stretch>
      </xdr:blipFill>
      <xdr:spPr>
        <a:xfrm>
          <a:off x="268941" y="812133"/>
          <a:ext cx="14928127" cy="54541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53331</xdr:colOff>
      <xdr:row>4</xdr:row>
      <xdr:rowOff>44823</xdr:rowOff>
    </xdr:from>
    <xdr:to>
      <xdr:col>25</xdr:col>
      <xdr:colOff>567210</xdr:colOff>
      <xdr:row>21</xdr:row>
      <xdr:rowOff>98612</xdr:rowOff>
    </xdr:to>
    <xdr:pic>
      <xdr:nvPicPr>
        <xdr:cNvPr id="2" name="Picture 1"/>
        <xdr:cNvPicPr>
          <a:picLocks noChangeAspect="1"/>
        </xdr:cNvPicPr>
      </xdr:nvPicPr>
      <xdr:blipFill>
        <a:blip xmlns:r="http://schemas.openxmlformats.org/officeDocument/2006/relationships" r:embed="rId1"/>
        <a:stretch>
          <a:fillRect/>
        </a:stretch>
      </xdr:blipFill>
      <xdr:spPr>
        <a:xfrm>
          <a:off x="662931" y="779929"/>
          <a:ext cx="15144279" cy="3101789"/>
        </a:xfrm>
        <a:prstGeom prst="rect">
          <a:avLst/>
        </a:prstGeom>
      </xdr:spPr>
    </xdr:pic>
    <xdr:clientData/>
  </xdr:twoCellAnchor>
  <xdr:twoCellAnchor editAs="oneCell">
    <xdr:from>
      <xdr:col>1</xdr:col>
      <xdr:colOff>53789</xdr:colOff>
      <xdr:row>24</xdr:row>
      <xdr:rowOff>62266</xdr:rowOff>
    </xdr:from>
    <xdr:to>
      <xdr:col>25</xdr:col>
      <xdr:colOff>489196</xdr:colOff>
      <xdr:row>44</xdr:row>
      <xdr:rowOff>134470</xdr:rowOff>
    </xdr:to>
    <xdr:pic>
      <xdr:nvPicPr>
        <xdr:cNvPr id="3" name="Picture 2"/>
        <xdr:cNvPicPr>
          <a:picLocks noChangeAspect="1"/>
        </xdr:cNvPicPr>
      </xdr:nvPicPr>
      <xdr:blipFill>
        <a:blip xmlns:r="http://schemas.openxmlformats.org/officeDocument/2006/relationships" r:embed="rId2"/>
        <a:stretch>
          <a:fillRect/>
        </a:stretch>
      </xdr:blipFill>
      <xdr:spPr>
        <a:xfrm>
          <a:off x="663389" y="4383254"/>
          <a:ext cx="15065807" cy="3658087"/>
        </a:xfrm>
        <a:prstGeom prst="rect">
          <a:avLst/>
        </a:prstGeom>
      </xdr:spPr>
    </xdr:pic>
    <xdr:clientData/>
  </xdr:twoCellAnchor>
  <xdr:twoCellAnchor editAs="oneCell">
    <xdr:from>
      <xdr:col>1</xdr:col>
      <xdr:colOff>26894</xdr:colOff>
      <xdr:row>47</xdr:row>
      <xdr:rowOff>44823</xdr:rowOff>
    </xdr:from>
    <xdr:to>
      <xdr:col>25</xdr:col>
      <xdr:colOff>528918</xdr:colOff>
      <xdr:row>70</xdr:row>
      <xdr:rowOff>161363</xdr:rowOff>
    </xdr:to>
    <xdr:pic>
      <xdr:nvPicPr>
        <xdr:cNvPr id="4" name="Picture 3"/>
        <xdr:cNvPicPr>
          <a:picLocks noChangeAspect="1"/>
        </xdr:cNvPicPr>
      </xdr:nvPicPr>
      <xdr:blipFill>
        <a:blip xmlns:r="http://schemas.openxmlformats.org/officeDocument/2006/relationships" r:embed="rId3"/>
        <a:stretch>
          <a:fillRect/>
        </a:stretch>
      </xdr:blipFill>
      <xdr:spPr>
        <a:xfrm>
          <a:off x="636494" y="8489576"/>
          <a:ext cx="15132424" cy="42403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62753</xdr:colOff>
      <xdr:row>5</xdr:row>
      <xdr:rowOff>53790</xdr:rowOff>
    </xdr:from>
    <xdr:to>
      <xdr:col>10</xdr:col>
      <xdr:colOff>591671</xdr:colOff>
      <xdr:row>23</xdr:row>
      <xdr:rowOff>143436</xdr:rowOff>
    </xdr:to>
    <xdr:pic>
      <xdr:nvPicPr>
        <xdr:cNvPr id="2" name="Picture 1"/>
        <xdr:cNvPicPr>
          <a:picLocks noChangeAspect="1"/>
        </xdr:cNvPicPr>
      </xdr:nvPicPr>
      <xdr:blipFill>
        <a:blip xmlns:r="http://schemas.openxmlformats.org/officeDocument/2006/relationships" r:embed="rId1"/>
        <a:stretch>
          <a:fillRect/>
        </a:stretch>
      </xdr:blipFill>
      <xdr:spPr>
        <a:xfrm>
          <a:off x="672353" y="1021978"/>
          <a:ext cx="6015318" cy="3316940"/>
        </a:xfrm>
        <a:prstGeom prst="rect">
          <a:avLst/>
        </a:prstGeom>
      </xdr:spPr>
    </xdr:pic>
    <xdr:clientData/>
  </xdr:twoCellAnchor>
  <xdr:twoCellAnchor editAs="oneCell">
    <xdr:from>
      <xdr:col>12</xdr:col>
      <xdr:colOff>53788</xdr:colOff>
      <xdr:row>5</xdr:row>
      <xdr:rowOff>44824</xdr:rowOff>
    </xdr:from>
    <xdr:to>
      <xdr:col>21</xdr:col>
      <xdr:colOff>564776</xdr:colOff>
      <xdr:row>23</xdr:row>
      <xdr:rowOff>134471</xdr:rowOff>
    </xdr:to>
    <xdr:pic>
      <xdr:nvPicPr>
        <xdr:cNvPr id="4" name="Picture 3"/>
        <xdr:cNvPicPr>
          <a:picLocks noChangeAspect="1"/>
        </xdr:cNvPicPr>
      </xdr:nvPicPr>
      <xdr:blipFill>
        <a:blip xmlns:r="http://schemas.openxmlformats.org/officeDocument/2006/relationships" r:embed="rId2"/>
        <a:stretch>
          <a:fillRect/>
        </a:stretch>
      </xdr:blipFill>
      <xdr:spPr>
        <a:xfrm>
          <a:off x="7368988" y="1013012"/>
          <a:ext cx="5997388" cy="3316941"/>
        </a:xfrm>
        <a:prstGeom prst="rect">
          <a:avLst/>
        </a:prstGeom>
      </xdr:spPr>
    </xdr:pic>
    <xdr:clientData/>
  </xdr:twoCellAnchor>
  <xdr:twoCellAnchor editAs="oneCell">
    <xdr:from>
      <xdr:col>1</xdr:col>
      <xdr:colOff>53790</xdr:colOff>
      <xdr:row>25</xdr:row>
      <xdr:rowOff>71718</xdr:rowOff>
    </xdr:from>
    <xdr:to>
      <xdr:col>10</xdr:col>
      <xdr:colOff>573742</xdr:colOff>
      <xdr:row>43</xdr:row>
      <xdr:rowOff>143435</xdr:rowOff>
    </xdr:to>
    <xdr:pic>
      <xdr:nvPicPr>
        <xdr:cNvPr id="5" name="Picture 4"/>
        <xdr:cNvPicPr>
          <a:picLocks noChangeAspect="1"/>
        </xdr:cNvPicPr>
      </xdr:nvPicPr>
      <xdr:blipFill>
        <a:blip xmlns:r="http://schemas.openxmlformats.org/officeDocument/2006/relationships" r:embed="rId3"/>
        <a:stretch>
          <a:fillRect/>
        </a:stretch>
      </xdr:blipFill>
      <xdr:spPr>
        <a:xfrm>
          <a:off x="663390" y="4625789"/>
          <a:ext cx="6006352" cy="3299011"/>
        </a:xfrm>
        <a:prstGeom prst="rect">
          <a:avLst/>
        </a:prstGeom>
      </xdr:spPr>
    </xdr:pic>
    <xdr:clientData/>
  </xdr:twoCellAnchor>
  <xdr:twoCellAnchor editAs="oneCell">
    <xdr:from>
      <xdr:col>12</xdr:col>
      <xdr:colOff>62753</xdr:colOff>
      <xdr:row>25</xdr:row>
      <xdr:rowOff>71718</xdr:rowOff>
    </xdr:from>
    <xdr:to>
      <xdr:col>21</xdr:col>
      <xdr:colOff>564776</xdr:colOff>
      <xdr:row>43</xdr:row>
      <xdr:rowOff>130573</xdr:rowOff>
    </xdr:to>
    <xdr:pic>
      <xdr:nvPicPr>
        <xdr:cNvPr id="7" name="Picture 6"/>
        <xdr:cNvPicPr>
          <a:picLocks noChangeAspect="1"/>
        </xdr:cNvPicPr>
      </xdr:nvPicPr>
      <xdr:blipFill>
        <a:blip xmlns:r="http://schemas.openxmlformats.org/officeDocument/2006/relationships" r:embed="rId4"/>
        <a:stretch>
          <a:fillRect/>
        </a:stretch>
      </xdr:blipFill>
      <xdr:spPr>
        <a:xfrm>
          <a:off x="7377953" y="4625789"/>
          <a:ext cx="5988423" cy="3286149"/>
        </a:xfrm>
        <a:prstGeom prst="rect">
          <a:avLst/>
        </a:prstGeom>
      </xdr:spPr>
    </xdr:pic>
    <xdr:clientData/>
  </xdr:twoCellAnchor>
  <xdr:twoCellAnchor editAs="oneCell">
    <xdr:from>
      <xdr:col>1</xdr:col>
      <xdr:colOff>62753</xdr:colOff>
      <xdr:row>45</xdr:row>
      <xdr:rowOff>44823</xdr:rowOff>
    </xdr:from>
    <xdr:to>
      <xdr:col>10</xdr:col>
      <xdr:colOff>564777</xdr:colOff>
      <xdr:row>63</xdr:row>
      <xdr:rowOff>116541</xdr:rowOff>
    </xdr:to>
    <xdr:pic>
      <xdr:nvPicPr>
        <xdr:cNvPr id="8" name="Picture 7"/>
        <xdr:cNvPicPr>
          <a:picLocks noChangeAspect="1"/>
        </xdr:cNvPicPr>
      </xdr:nvPicPr>
      <xdr:blipFill>
        <a:blip xmlns:r="http://schemas.openxmlformats.org/officeDocument/2006/relationships" r:embed="rId5"/>
        <a:stretch>
          <a:fillRect/>
        </a:stretch>
      </xdr:blipFill>
      <xdr:spPr>
        <a:xfrm>
          <a:off x="672353" y="8184776"/>
          <a:ext cx="5988424" cy="32990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62753</xdr:colOff>
      <xdr:row>9</xdr:row>
      <xdr:rowOff>53788</xdr:rowOff>
    </xdr:from>
    <xdr:to>
      <xdr:col>12</xdr:col>
      <xdr:colOff>582706</xdr:colOff>
      <xdr:row>30</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72353" y="1667435"/>
          <a:ext cx="7225553" cy="3863789"/>
        </a:xfrm>
        <a:prstGeom prst="rect">
          <a:avLst/>
        </a:prstGeom>
      </xdr:spPr>
    </xdr:pic>
    <xdr:clientData/>
  </xdr:twoCellAnchor>
  <xdr:twoCellAnchor editAs="oneCell">
    <xdr:from>
      <xdr:col>1</xdr:col>
      <xdr:colOff>53788</xdr:colOff>
      <xdr:row>33</xdr:row>
      <xdr:rowOff>62754</xdr:rowOff>
    </xdr:from>
    <xdr:to>
      <xdr:col>12</xdr:col>
      <xdr:colOff>591671</xdr:colOff>
      <xdr:row>54</xdr:row>
      <xdr:rowOff>161366</xdr:rowOff>
    </xdr:to>
    <xdr:pic>
      <xdr:nvPicPr>
        <xdr:cNvPr id="3" name="Picture 2"/>
        <xdr:cNvPicPr>
          <a:picLocks noChangeAspect="1"/>
        </xdr:cNvPicPr>
      </xdr:nvPicPr>
      <xdr:blipFill>
        <a:blip xmlns:r="http://schemas.openxmlformats.org/officeDocument/2006/relationships" r:embed="rId2"/>
        <a:stretch>
          <a:fillRect/>
        </a:stretch>
      </xdr:blipFill>
      <xdr:spPr>
        <a:xfrm>
          <a:off x="663388" y="5979460"/>
          <a:ext cx="7243483" cy="3863788"/>
        </a:xfrm>
        <a:prstGeom prst="rect">
          <a:avLst/>
        </a:prstGeom>
      </xdr:spPr>
    </xdr:pic>
    <xdr:clientData/>
  </xdr:twoCellAnchor>
  <xdr:twoCellAnchor editAs="oneCell">
    <xdr:from>
      <xdr:col>1</xdr:col>
      <xdr:colOff>35859</xdr:colOff>
      <xdr:row>81</xdr:row>
      <xdr:rowOff>62753</xdr:rowOff>
    </xdr:from>
    <xdr:to>
      <xdr:col>12</xdr:col>
      <xdr:colOff>582706</xdr:colOff>
      <xdr:row>102</xdr:row>
      <xdr:rowOff>161365</xdr:rowOff>
    </xdr:to>
    <xdr:pic>
      <xdr:nvPicPr>
        <xdr:cNvPr id="5" name="Picture 4"/>
        <xdr:cNvPicPr>
          <a:picLocks noChangeAspect="1"/>
        </xdr:cNvPicPr>
      </xdr:nvPicPr>
      <xdr:blipFill>
        <a:blip xmlns:r="http://schemas.openxmlformats.org/officeDocument/2006/relationships" r:embed="rId3"/>
        <a:stretch>
          <a:fillRect/>
        </a:stretch>
      </xdr:blipFill>
      <xdr:spPr>
        <a:xfrm>
          <a:off x="645459" y="14585577"/>
          <a:ext cx="7252447" cy="3863788"/>
        </a:xfrm>
        <a:prstGeom prst="rect">
          <a:avLst/>
        </a:prstGeom>
      </xdr:spPr>
    </xdr:pic>
    <xdr:clientData/>
  </xdr:twoCellAnchor>
  <xdr:twoCellAnchor editAs="oneCell">
    <xdr:from>
      <xdr:col>1</xdr:col>
      <xdr:colOff>26894</xdr:colOff>
      <xdr:row>105</xdr:row>
      <xdr:rowOff>35860</xdr:rowOff>
    </xdr:from>
    <xdr:to>
      <xdr:col>12</xdr:col>
      <xdr:colOff>582706</xdr:colOff>
      <xdr:row>126</xdr:row>
      <xdr:rowOff>161365</xdr:rowOff>
    </xdr:to>
    <xdr:pic>
      <xdr:nvPicPr>
        <xdr:cNvPr id="6" name="Picture 5"/>
        <xdr:cNvPicPr>
          <a:picLocks noChangeAspect="1"/>
        </xdr:cNvPicPr>
      </xdr:nvPicPr>
      <xdr:blipFill>
        <a:blip xmlns:r="http://schemas.openxmlformats.org/officeDocument/2006/relationships" r:embed="rId4"/>
        <a:stretch>
          <a:fillRect/>
        </a:stretch>
      </xdr:blipFill>
      <xdr:spPr>
        <a:xfrm>
          <a:off x="636494" y="18861742"/>
          <a:ext cx="7261412" cy="3890682"/>
        </a:xfrm>
        <a:prstGeom prst="rect">
          <a:avLst/>
        </a:prstGeom>
      </xdr:spPr>
    </xdr:pic>
    <xdr:clientData/>
  </xdr:twoCellAnchor>
  <xdr:twoCellAnchor editAs="oneCell">
    <xdr:from>
      <xdr:col>1</xdr:col>
      <xdr:colOff>17929</xdr:colOff>
      <xdr:row>56</xdr:row>
      <xdr:rowOff>53787</xdr:rowOff>
    </xdr:from>
    <xdr:to>
      <xdr:col>12</xdr:col>
      <xdr:colOff>582706</xdr:colOff>
      <xdr:row>77</xdr:row>
      <xdr:rowOff>134470</xdr:rowOff>
    </xdr:to>
    <xdr:pic>
      <xdr:nvPicPr>
        <xdr:cNvPr id="7" name="Picture 6"/>
        <xdr:cNvPicPr>
          <a:picLocks noChangeAspect="1"/>
        </xdr:cNvPicPr>
      </xdr:nvPicPr>
      <xdr:blipFill>
        <a:blip xmlns:r="http://schemas.openxmlformats.org/officeDocument/2006/relationships" r:embed="rId5"/>
        <a:stretch>
          <a:fillRect/>
        </a:stretch>
      </xdr:blipFill>
      <xdr:spPr>
        <a:xfrm>
          <a:off x="627529" y="10094258"/>
          <a:ext cx="7270377" cy="38458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62754</xdr:colOff>
      <xdr:row>4</xdr:row>
      <xdr:rowOff>35859</xdr:rowOff>
    </xdr:from>
    <xdr:to>
      <xdr:col>15</xdr:col>
      <xdr:colOff>143434</xdr:colOff>
      <xdr:row>21</xdr:row>
      <xdr:rowOff>143435</xdr:rowOff>
    </xdr:to>
    <xdr:pic>
      <xdr:nvPicPr>
        <xdr:cNvPr id="2" name="Picture 1"/>
        <xdr:cNvPicPr>
          <a:picLocks noChangeAspect="1"/>
        </xdr:cNvPicPr>
      </xdr:nvPicPr>
      <xdr:blipFill>
        <a:blip xmlns:r="http://schemas.openxmlformats.org/officeDocument/2006/relationships" r:embed="rId1"/>
        <a:stretch>
          <a:fillRect/>
        </a:stretch>
      </xdr:blipFill>
      <xdr:spPr>
        <a:xfrm>
          <a:off x="672354" y="770965"/>
          <a:ext cx="9036421" cy="3155576"/>
        </a:xfrm>
        <a:prstGeom prst="rect">
          <a:avLst/>
        </a:prstGeom>
      </xdr:spPr>
    </xdr:pic>
    <xdr:clientData/>
  </xdr:twoCellAnchor>
  <xdr:twoCellAnchor editAs="oneCell">
    <xdr:from>
      <xdr:col>1</xdr:col>
      <xdr:colOff>44823</xdr:colOff>
      <xdr:row>24</xdr:row>
      <xdr:rowOff>26894</xdr:rowOff>
    </xdr:from>
    <xdr:to>
      <xdr:col>15</xdr:col>
      <xdr:colOff>161365</xdr:colOff>
      <xdr:row>41</xdr:row>
      <xdr:rowOff>143436</xdr:rowOff>
    </xdr:to>
    <xdr:pic>
      <xdr:nvPicPr>
        <xdr:cNvPr id="3" name="Picture 2"/>
        <xdr:cNvPicPr>
          <a:picLocks noChangeAspect="1"/>
        </xdr:cNvPicPr>
      </xdr:nvPicPr>
      <xdr:blipFill>
        <a:blip xmlns:r="http://schemas.openxmlformats.org/officeDocument/2006/relationships" r:embed="rId2"/>
        <a:stretch>
          <a:fillRect/>
        </a:stretch>
      </xdr:blipFill>
      <xdr:spPr>
        <a:xfrm>
          <a:off x="654423" y="4347882"/>
          <a:ext cx="9072283" cy="3164542"/>
        </a:xfrm>
        <a:prstGeom prst="rect">
          <a:avLst/>
        </a:prstGeom>
      </xdr:spPr>
    </xdr:pic>
    <xdr:clientData/>
  </xdr:twoCellAnchor>
  <xdr:twoCellAnchor editAs="oneCell">
    <xdr:from>
      <xdr:col>1</xdr:col>
      <xdr:colOff>35858</xdr:colOff>
      <xdr:row>44</xdr:row>
      <xdr:rowOff>26894</xdr:rowOff>
    </xdr:from>
    <xdr:to>
      <xdr:col>15</xdr:col>
      <xdr:colOff>152400</xdr:colOff>
      <xdr:row>61</xdr:row>
      <xdr:rowOff>143435</xdr:rowOff>
    </xdr:to>
    <xdr:pic>
      <xdr:nvPicPr>
        <xdr:cNvPr id="4" name="Picture 3"/>
        <xdr:cNvPicPr>
          <a:picLocks noChangeAspect="1"/>
        </xdr:cNvPicPr>
      </xdr:nvPicPr>
      <xdr:blipFill>
        <a:blip xmlns:r="http://schemas.openxmlformats.org/officeDocument/2006/relationships" r:embed="rId3"/>
        <a:stretch>
          <a:fillRect/>
        </a:stretch>
      </xdr:blipFill>
      <xdr:spPr>
        <a:xfrm>
          <a:off x="645458" y="7933765"/>
          <a:ext cx="9072283" cy="3164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45720</xdr:colOff>
      <xdr:row>4</xdr:row>
      <xdr:rowOff>17929</xdr:rowOff>
    </xdr:from>
    <xdr:to>
      <xdr:col>17</xdr:col>
      <xdr:colOff>385482</xdr:colOff>
      <xdr:row>23</xdr:row>
      <xdr:rowOff>1</xdr:rowOff>
    </xdr:to>
    <xdr:pic>
      <xdr:nvPicPr>
        <xdr:cNvPr id="2" name="Picture 1"/>
        <xdr:cNvPicPr>
          <a:picLocks noChangeAspect="1"/>
        </xdr:cNvPicPr>
      </xdr:nvPicPr>
      <xdr:blipFill>
        <a:blip xmlns:r="http://schemas.openxmlformats.org/officeDocument/2006/relationships" r:embed="rId1"/>
        <a:stretch>
          <a:fillRect/>
        </a:stretch>
      </xdr:blipFill>
      <xdr:spPr>
        <a:xfrm>
          <a:off x="655320" y="788894"/>
          <a:ext cx="10245762" cy="3388660"/>
        </a:xfrm>
        <a:prstGeom prst="rect">
          <a:avLst/>
        </a:prstGeom>
      </xdr:spPr>
    </xdr:pic>
    <xdr:clientData/>
  </xdr:twoCellAnchor>
  <xdr:twoCellAnchor editAs="oneCell">
    <xdr:from>
      <xdr:col>1</xdr:col>
      <xdr:colOff>62754</xdr:colOff>
      <xdr:row>25</xdr:row>
      <xdr:rowOff>26896</xdr:rowOff>
    </xdr:from>
    <xdr:to>
      <xdr:col>17</xdr:col>
      <xdr:colOff>394448</xdr:colOff>
      <xdr:row>43</xdr:row>
      <xdr:rowOff>152401</xdr:rowOff>
    </xdr:to>
    <xdr:pic>
      <xdr:nvPicPr>
        <xdr:cNvPr id="3" name="Picture 2"/>
        <xdr:cNvPicPr>
          <a:picLocks noChangeAspect="1"/>
        </xdr:cNvPicPr>
      </xdr:nvPicPr>
      <xdr:blipFill>
        <a:blip xmlns:r="http://schemas.openxmlformats.org/officeDocument/2006/relationships" r:embed="rId2"/>
        <a:stretch>
          <a:fillRect/>
        </a:stretch>
      </xdr:blipFill>
      <xdr:spPr>
        <a:xfrm>
          <a:off x="672354" y="4563037"/>
          <a:ext cx="10237694" cy="3352799"/>
        </a:xfrm>
        <a:prstGeom prst="rect">
          <a:avLst/>
        </a:prstGeom>
      </xdr:spPr>
    </xdr:pic>
    <xdr:clientData/>
  </xdr:twoCellAnchor>
  <xdr:twoCellAnchor editAs="oneCell">
    <xdr:from>
      <xdr:col>1</xdr:col>
      <xdr:colOff>35858</xdr:colOff>
      <xdr:row>46</xdr:row>
      <xdr:rowOff>17930</xdr:rowOff>
    </xdr:from>
    <xdr:to>
      <xdr:col>17</xdr:col>
      <xdr:colOff>421341</xdr:colOff>
      <xdr:row>67</xdr:row>
      <xdr:rowOff>152400</xdr:rowOff>
    </xdr:to>
    <xdr:pic>
      <xdr:nvPicPr>
        <xdr:cNvPr id="4" name="Picture 3"/>
        <xdr:cNvPicPr>
          <a:picLocks noChangeAspect="1"/>
        </xdr:cNvPicPr>
      </xdr:nvPicPr>
      <xdr:blipFill>
        <a:blip xmlns:r="http://schemas.openxmlformats.org/officeDocument/2006/relationships" r:embed="rId3"/>
        <a:stretch>
          <a:fillRect/>
        </a:stretch>
      </xdr:blipFill>
      <xdr:spPr>
        <a:xfrm>
          <a:off x="645458" y="8319248"/>
          <a:ext cx="10291483" cy="38996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35859</xdr:colOff>
      <xdr:row>4</xdr:row>
      <xdr:rowOff>62753</xdr:rowOff>
    </xdr:from>
    <xdr:to>
      <xdr:col>16</xdr:col>
      <xdr:colOff>286870</xdr:colOff>
      <xdr:row>26</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45459" y="833718"/>
          <a:ext cx="9672917" cy="4034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44824</xdr:colOff>
      <xdr:row>4</xdr:row>
      <xdr:rowOff>53789</xdr:rowOff>
    </xdr:from>
    <xdr:to>
      <xdr:col>16</xdr:col>
      <xdr:colOff>475128</xdr:colOff>
      <xdr:row>21</xdr:row>
      <xdr:rowOff>134470</xdr:rowOff>
    </xdr:to>
    <xdr:pic>
      <xdr:nvPicPr>
        <xdr:cNvPr id="2" name="Picture 1"/>
        <xdr:cNvPicPr>
          <a:picLocks noChangeAspect="1"/>
        </xdr:cNvPicPr>
      </xdr:nvPicPr>
      <xdr:blipFill>
        <a:blip xmlns:r="http://schemas.openxmlformats.org/officeDocument/2006/relationships" r:embed="rId1"/>
        <a:stretch>
          <a:fillRect/>
        </a:stretch>
      </xdr:blipFill>
      <xdr:spPr>
        <a:xfrm>
          <a:off x="654424" y="824754"/>
          <a:ext cx="9663951" cy="3128681"/>
        </a:xfrm>
        <a:prstGeom prst="rect">
          <a:avLst/>
        </a:prstGeom>
      </xdr:spPr>
    </xdr:pic>
    <xdr:clientData/>
  </xdr:twoCellAnchor>
  <xdr:twoCellAnchor editAs="oneCell">
    <xdr:from>
      <xdr:col>1</xdr:col>
      <xdr:colOff>71717</xdr:colOff>
      <xdr:row>24</xdr:row>
      <xdr:rowOff>53789</xdr:rowOff>
    </xdr:from>
    <xdr:to>
      <xdr:col>16</xdr:col>
      <xdr:colOff>448235</xdr:colOff>
      <xdr:row>41</xdr:row>
      <xdr:rowOff>143435</xdr:rowOff>
    </xdr:to>
    <xdr:pic>
      <xdr:nvPicPr>
        <xdr:cNvPr id="3" name="Picture 2"/>
        <xdr:cNvPicPr>
          <a:picLocks noChangeAspect="1"/>
        </xdr:cNvPicPr>
      </xdr:nvPicPr>
      <xdr:blipFill>
        <a:blip xmlns:r="http://schemas.openxmlformats.org/officeDocument/2006/relationships" r:embed="rId2"/>
        <a:stretch>
          <a:fillRect/>
        </a:stretch>
      </xdr:blipFill>
      <xdr:spPr>
        <a:xfrm>
          <a:off x="681317" y="4410636"/>
          <a:ext cx="9610165" cy="31376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71718</xdr:colOff>
      <xdr:row>4</xdr:row>
      <xdr:rowOff>26896</xdr:rowOff>
    </xdr:from>
    <xdr:to>
      <xdr:col>14</xdr:col>
      <xdr:colOff>493058</xdr:colOff>
      <xdr:row>22</xdr:row>
      <xdr:rowOff>8965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1318" y="797861"/>
          <a:ext cx="9619128" cy="3209363"/>
        </a:xfrm>
        <a:prstGeom prst="rect">
          <a:avLst/>
        </a:prstGeom>
      </xdr:spPr>
    </xdr:pic>
    <xdr:clientData/>
  </xdr:twoCellAnchor>
  <xdr:twoCellAnchor editAs="oneCell">
    <xdr:from>
      <xdr:col>1</xdr:col>
      <xdr:colOff>71718</xdr:colOff>
      <xdr:row>24</xdr:row>
      <xdr:rowOff>71718</xdr:rowOff>
    </xdr:from>
    <xdr:to>
      <xdr:col>14</xdr:col>
      <xdr:colOff>528918</xdr:colOff>
      <xdr:row>43</xdr:row>
      <xdr:rowOff>134472</xdr:rowOff>
    </xdr:to>
    <xdr:pic>
      <xdr:nvPicPr>
        <xdr:cNvPr id="3" name="Picture 2"/>
        <xdr:cNvPicPr>
          <a:picLocks noChangeAspect="1"/>
        </xdr:cNvPicPr>
      </xdr:nvPicPr>
      <xdr:blipFill>
        <a:blip xmlns:r="http://schemas.openxmlformats.org/officeDocument/2006/relationships" r:embed="rId2"/>
        <a:stretch>
          <a:fillRect/>
        </a:stretch>
      </xdr:blipFill>
      <xdr:spPr>
        <a:xfrm>
          <a:off x="681318" y="4428565"/>
          <a:ext cx="9654988" cy="3469342"/>
        </a:xfrm>
        <a:prstGeom prst="rect">
          <a:avLst/>
        </a:prstGeom>
      </xdr:spPr>
    </xdr:pic>
    <xdr:clientData/>
  </xdr:twoCellAnchor>
  <xdr:twoCellAnchor editAs="oneCell">
    <xdr:from>
      <xdr:col>1</xdr:col>
      <xdr:colOff>80684</xdr:colOff>
      <xdr:row>46</xdr:row>
      <xdr:rowOff>80683</xdr:rowOff>
    </xdr:from>
    <xdr:to>
      <xdr:col>14</xdr:col>
      <xdr:colOff>537884</xdr:colOff>
      <xdr:row>68</xdr:row>
      <xdr:rowOff>143436</xdr:rowOff>
    </xdr:to>
    <xdr:pic>
      <xdr:nvPicPr>
        <xdr:cNvPr id="4" name="Picture 3"/>
        <xdr:cNvPicPr>
          <a:picLocks noChangeAspect="1"/>
        </xdr:cNvPicPr>
      </xdr:nvPicPr>
      <xdr:blipFill>
        <a:blip xmlns:r="http://schemas.openxmlformats.org/officeDocument/2006/relationships" r:embed="rId3"/>
        <a:stretch>
          <a:fillRect/>
        </a:stretch>
      </xdr:blipFill>
      <xdr:spPr>
        <a:xfrm>
          <a:off x="690284" y="8382001"/>
          <a:ext cx="9654988" cy="40072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35858</xdr:colOff>
      <xdr:row>4</xdr:row>
      <xdr:rowOff>35858</xdr:rowOff>
    </xdr:from>
    <xdr:to>
      <xdr:col>14</xdr:col>
      <xdr:colOff>439271</xdr:colOff>
      <xdr:row>23</xdr:row>
      <xdr:rowOff>134471</xdr:rowOff>
    </xdr:to>
    <xdr:pic>
      <xdr:nvPicPr>
        <xdr:cNvPr id="2" name="Picture 1"/>
        <xdr:cNvPicPr>
          <a:picLocks noChangeAspect="1"/>
        </xdr:cNvPicPr>
      </xdr:nvPicPr>
      <xdr:blipFill>
        <a:blip xmlns:r="http://schemas.openxmlformats.org/officeDocument/2006/relationships" r:embed="rId1"/>
        <a:stretch>
          <a:fillRect/>
        </a:stretch>
      </xdr:blipFill>
      <xdr:spPr>
        <a:xfrm>
          <a:off x="645458" y="806823"/>
          <a:ext cx="9045389" cy="3505201"/>
        </a:xfrm>
        <a:prstGeom prst="rect">
          <a:avLst/>
        </a:prstGeom>
      </xdr:spPr>
    </xdr:pic>
    <xdr:clientData/>
  </xdr:twoCellAnchor>
  <xdr:twoCellAnchor editAs="oneCell">
    <xdr:from>
      <xdr:col>1</xdr:col>
      <xdr:colOff>71719</xdr:colOff>
      <xdr:row>26</xdr:row>
      <xdr:rowOff>53789</xdr:rowOff>
    </xdr:from>
    <xdr:to>
      <xdr:col>14</xdr:col>
      <xdr:colOff>457200</xdr:colOff>
      <xdr:row>46</xdr:row>
      <xdr:rowOff>161364</xdr:rowOff>
    </xdr:to>
    <xdr:pic>
      <xdr:nvPicPr>
        <xdr:cNvPr id="3" name="Picture 2"/>
        <xdr:cNvPicPr>
          <a:picLocks noChangeAspect="1"/>
        </xdr:cNvPicPr>
      </xdr:nvPicPr>
      <xdr:blipFill>
        <a:blip xmlns:r="http://schemas.openxmlformats.org/officeDocument/2006/relationships" r:embed="rId2"/>
        <a:stretch>
          <a:fillRect/>
        </a:stretch>
      </xdr:blipFill>
      <xdr:spPr>
        <a:xfrm>
          <a:off x="681319" y="4769224"/>
          <a:ext cx="9027457" cy="36934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35859</xdr:colOff>
      <xdr:row>4</xdr:row>
      <xdr:rowOff>35859</xdr:rowOff>
    </xdr:from>
    <xdr:to>
      <xdr:col>15</xdr:col>
      <xdr:colOff>537882</xdr:colOff>
      <xdr:row>24</xdr:row>
      <xdr:rowOff>134471</xdr:rowOff>
    </xdr:to>
    <xdr:pic>
      <xdr:nvPicPr>
        <xdr:cNvPr id="3" name="Picture 2"/>
        <xdr:cNvPicPr>
          <a:picLocks noChangeAspect="1"/>
        </xdr:cNvPicPr>
      </xdr:nvPicPr>
      <xdr:blipFill>
        <a:blip xmlns:r="http://schemas.openxmlformats.org/officeDocument/2006/relationships" r:embed="rId1"/>
        <a:stretch>
          <a:fillRect/>
        </a:stretch>
      </xdr:blipFill>
      <xdr:spPr>
        <a:xfrm>
          <a:off x="645459" y="770965"/>
          <a:ext cx="9036423" cy="36844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137160</xdr:colOff>
      <xdr:row>22</xdr:row>
      <xdr:rowOff>60960</xdr:rowOff>
    </xdr:from>
    <xdr:to>
      <xdr:col>23</xdr:col>
      <xdr:colOff>91439</xdr:colOff>
      <xdr:row>37</xdr:row>
      <xdr:rowOff>160020</xdr:rowOff>
    </xdr:to>
    <xdr:pic>
      <xdr:nvPicPr>
        <xdr:cNvPr id="3" name="Picture 2"/>
        <xdr:cNvPicPr>
          <a:picLocks noChangeAspect="1"/>
        </xdr:cNvPicPr>
      </xdr:nvPicPr>
      <xdr:blipFill>
        <a:blip xmlns:r="http://schemas.openxmlformats.org/officeDocument/2006/relationships" r:embed="rId1"/>
        <a:stretch>
          <a:fillRect/>
        </a:stretch>
      </xdr:blipFill>
      <xdr:spPr>
        <a:xfrm>
          <a:off x="137160" y="4084320"/>
          <a:ext cx="14157959" cy="2842260"/>
        </a:xfrm>
        <a:prstGeom prst="rect">
          <a:avLst/>
        </a:prstGeom>
      </xdr:spPr>
    </xdr:pic>
    <xdr:clientData/>
  </xdr:twoCellAnchor>
  <xdr:twoCellAnchor editAs="oneCell">
    <xdr:from>
      <xdr:col>0</xdr:col>
      <xdr:colOff>152401</xdr:colOff>
      <xdr:row>4</xdr:row>
      <xdr:rowOff>69697</xdr:rowOff>
    </xdr:from>
    <xdr:to>
      <xdr:col>23</xdr:col>
      <xdr:colOff>99061</xdr:colOff>
      <xdr:row>19</xdr:row>
      <xdr:rowOff>175261</xdr:rowOff>
    </xdr:to>
    <xdr:pic>
      <xdr:nvPicPr>
        <xdr:cNvPr id="4" name="Picture 3"/>
        <xdr:cNvPicPr>
          <a:picLocks noChangeAspect="1"/>
        </xdr:cNvPicPr>
      </xdr:nvPicPr>
      <xdr:blipFill>
        <a:blip xmlns:r="http://schemas.openxmlformats.org/officeDocument/2006/relationships" r:embed="rId2"/>
        <a:stretch>
          <a:fillRect/>
        </a:stretch>
      </xdr:blipFill>
      <xdr:spPr>
        <a:xfrm>
          <a:off x="152401" y="801217"/>
          <a:ext cx="14150340" cy="28487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80682</xdr:colOff>
      <xdr:row>4</xdr:row>
      <xdr:rowOff>62752</xdr:rowOff>
    </xdr:from>
    <xdr:to>
      <xdr:col>19</xdr:col>
      <xdr:colOff>286871</xdr:colOff>
      <xdr:row>28</xdr:row>
      <xdr:rowOff>107575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90282" y="1021976"/>
          <a:ext cx="11438965" cy="43478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sheetPr>
  <dimension ref="B1:E44"/>
  <sheetViews>
    <sheetView tabSelected="1" zoomScaleNormal="100" workbookViewId="0">
      <selection activeCell="H8" sqref="H8"/>
    </sheetView>
  </sheetViews>
  <sheetFormatPr defaultColWidth="8.88671875" defaultRowHeight="17.399999999999999"/>
  <cols>
    <col min="1" max="1" width="4.88671875" style="1091" customWidth="1"/>
    <col min="2" max="2" width="86" style="1091" customWidth="1"/>
    <col min="3" max="16384" width="8.88671875" style="1091"/>
  </cols>
  <sheetData>
    <row r="1" spans="2:5" ht="7.8" customHeight="1" thickBot="1"/>
    <row r="2" spans="2:5" ht="25.8" customHeight="1" thickBot="1">
      <c r="B2" s="1129" t="s">
        <v>416</v>
      </c>
    </row>
    <row r="3" spans="2:5" ht="22.8" customHeight="1">
      <c r="B3" s="1092" t="s">
        <v>322</v>
      </c>
    </row>
    <row r="4" spans="2:5">
      <c r="B4" s="1093"/>
    </row>
    <row r="5" spans="2:5" ht="18">
      <c r="B5" s="1090" t="s">
        <v>415</v>
      </c>
    </row>
    <row r="6" spans="2:5">
      <c r="B6" s="1093"/>
    </row>
    <row r="7" spans="2:5" ht="18">
      <c r="B7" s="1096" t="s">
        <v>323</v>
      </c>
      <c r="E7" s="1091" t="s">
        <v>398</v>
      </c>
    </row>
    <row r="8" spans="2:5" ht="18">
      <c r="B8" s="1090" t="s">
        <v>324</v>
      </c>
    </row>
    <row r="9" spans="2:5" ht="18">
      <c r="B9" s="1090" t="s">
        <v>325</v>
      </c>
    </row>
    <row r="10" spans="2:5" ht="18">
      <c r="B10" s="1090" t="s">
        <v>326</v>
      </c>
    </row>
    <row r="11" spans="2:5" ht="18">
      <c r="B11" s="1090" t="s">
        <v>327</v>
      </c>
    </row>
    <row r="12" spans="2:5" ht="18">
      <c r="B12" s="1090" t="s">
        <v>328</v>
      </c>
    </row>
    <row r="13" spans="2:5" ht="18">
      <c r="B13" s="1090" t="s">
        <v>329</v>
      </c>
    </row>
    <row r="14" spans="2:5" ht="18">
      <c r="B14" s="1090" t="s">
        <v>330</v>
      </c>
    </row>
    <row r="15" spans="2:5" ht="18">
      <c r="B15" s="1090" t="s">
        <v>331</v>
      </c>
    </row>
    <row r="16" spans="2:5" ht="18">
      <c r="B16" s="1090" t="s">
        <v>332</v>
      </c>
    </row>
    <row r="17" spans="2:2" ht="18">
      <c r="B17" s="1090" t="s">
        <v>333</v>
      </c>
    </row>
    <row r="18" spans="2:2" ht="18">
      <c r="B18" s="1090" t="s">
        <v>334</v>
      </c>
    </row>
    <row r="19" spans="2:2">
      <c r="B19" s="1093"/>
    </row>
    <row r="20" spans="2:2" ht="18">
      <c r="B20" s="1090" t="s">
        <v>335</v>
      </c>
    </row>
    <row r="21" spans="2:2" ht="18">
      <c r="B21" s="1090" t="s">
        <v>336</v>
      </c>
    </row>
    <row r="22" spans="2:2" ht="18">
      <c r="B22" s="1090" t="s">
        <v>337</v>
      </c>
    </row>
    <row r="23" spans="2:2" ht="18">
      <c r="B23" s="1090" t="s">
        <v>338</v>
      </c>
    </row>
    <row r="24" spans="2:2" ht="18">
      <c r="B24" s="1090" t="s">
        <v>339</v>
      </c>
    </row>
    <row r="25" spans="2:2" ht="18">
      <c r="B25" s="1090" t="s">
        <v>340</v>
      </c>
    </row>
    <row r="26" spans="2:2" ht="18">
      <c r="B26" s="1090" t="s">
        <v>341</v>
      </c>
    </row>
    <row r="27" spans="2:2">
      <c r="B27" s="1093"/>
    </row>
    <row r="28" spans="2:2" ht="18">
      <c r="B28" s="1090" t="s">
        <v>342</v>
      </c>
    </row>
    <row r="29" spans="2:2" ht="18">
      <c r="B29" s="1090" t="s">
        <v>343</v>
      </c>
    </row>
    <row r="30" spans="2:2" ht="18">
      <c r="B30" s="1090" t="s">
        <v>344</v>
      </c>
    </row>
    <row r="31" spans="2:2" ht="18">
      <c r="B31" s="1090" t="s">
        <v>345</v>
      </c>
    </row>
    <row r="32" spans="2:2" ht="18">
      <c r="B32" s="1090" t="s">
        <v>346</v>
      </c>
    </row>
    <row r="33" spans="2:2" ht="18">
      <c r="B33" s="1090" t="s">
        <v>347</v>
      </c>
    </row>
    <row r="34" spans="2:2" ht="18">
      <c r="B34" s="1090" t="s">
        <v>348</v>
      </c>
    </row>
    <row r="35" spans="2:2" ht="18">
      <c r="B35" s="1090" t="s">
        <v>349</v>
      </c>
    </row>
    <row r="36" spans="2:2">
      <c r="B36" s="1093"/>
    </row>
    <row r="37" spans="2:2" ht="25.2" customHeight="1">
      <c r="B37" s="1094" t="s">
        <v>350</v>
      </c>
    </row>
    <row r="38" spans="2:2" ht="18">
      <c r="B38" s="1090" t="s">
        <v>351</v>
      </c>
    </row>
    <row r="39" spans="2:2" ht="18">
      <c r="B39" s="1090" t="s">
        <v>352</v>
      </c>
    </row>
    <row r="40" spans="2:2" ht="18">
      <c r="B40" s="1090" t="s">
        <v>353</v>
      </c>
    </row>
    <row r="41" spans="2:2" ht="18">
      <c r="B41" s="1090" t="s">
        <v>421</v>
      </c>
    </row>
    <row r="42" spans="2:2" ht="18">
      <c r="B42" s="1090" t="s">
        <v>354</v>
      </c>
    </row>
    <row r="43" spans="2:2" ht="18">
      <c r="B43" s="1090" t="s">
        <v>313</v>
      </c>
    </row>
    <row r="44" spans="2:2" ht="18" thickBot="1">
      <c r="B44" s="1095"/>
    </row>
  </sheetData>
  <hyperlinks>
    <hyperlink ref="B5" location="'Patents-in-Force'!A3" display="Fig. 2.1   Trends in Patents in Force "/>
    <hyperlink ref="B38" location="Budget!A3" display="Budget"/>
    <hyperlink ref="B39" location="Staff!A3" display="Staff"/>
    <hyperlink ref="B40" location="'Production figures'!A3" display="Production figures"/>
    <hyperlink ref="B7" location="'Patent applications filing by'!A3" display="Fig. 3.1   Worldwide patent filings - filing procedures "/>
    <hyperlink ref="B8" location="'Patent applications filing by'!A26" display="Fig. 3.2   Worldwide patent filings - origin"/>
    <hyperlink ref="B9" location="'Patent applications filing by'!A47" display="Fig. 3.3   Worldwide patent filings - percentage filed at home"/>
    <hyperlink ref="B10" location="'First filing by bloc of origin'!A3" display="Fig. 3.4   Worldwide patent first filings - origin"/>
    <hyperlink ref="B11" location="'Patent applications filed'!A3" display="Fig. 3.5   Worldwide patent applications - filing procedures"/>
    <hyperlink ref="B12" location="'Patent applications filed'!A25" display="Fig. 3.6   Worldwide patent applications - origin"/>
    <hyperlink ref="B13" location="'Demand for patent rights'!A3" display="Fig. 3.8   Worldwide demand for patent rights - procedures"/>
    <hyperlink ref="B14" location="'Demand for patent rights'!A26" display="Fig. 3.9   Worldwide demand for patent rights - origin"/>
    <hyperlink ref="B15" location="'Demand for patent rights'!A49" display="Fig. 3.10 Worldwide demand for patent rights - filing bloc  "/>
    <hyperlink ref="B16" location="'Granted patent rights'!A3" display="Fig. 3.11 Worldwide patents granted - filing bloc"/>
    <hyperlink ref="B17" location="'Granted patent rights'!A27" display="Fig. 3.12 National patent rights granted - filing bloc"/>
    <hyperlink ref="B18" location="'IP5 Patent Families'!A3" display="Fig. 3.16 IP5 patent families - origin"/>
    <hyperlink ref="B20" location="'Patent Applications'!A3" display="Fig. 4.1   Applications filed - domestics and foreign origin"/>
    <hyperlink ref="B21" location="'Patent Applications'!A23" display="Fig. 4.2   Applications filed - origin distribution"/>
    <hyperlink ref="B22" location="'Sector of Technology'!A3" display="Fig. 4.3   Applications filed - sector of technology"/>
    <hyperlink ref="B41" location="'Leading Technology'!A3" display="Additional data:   Top 10 leading technology"/>
    <hyperlink ref="B23" location="'Granted Patents'!A3" display="Fig. 4.5   Patents granted - domestic and foreign origin"/>
    <hyperlink ref="B24" location="'Granted Patents'!A25" display="Fig. 4.6   Patents granted - origin distribution"/>
    <hyperlink ref="B25" location="'Granted Patents'!A48" display="Fig. 4.7   Patents granted - patentees distribution"/>
    <hyperlink ref="B26" location="'Patents Maintenance'!A3" display="Fig. 4.8   Patents granted - maintenance from filing date"/>
    <hyperlink ref="B28" location="'PCT applications filed'!A3" display="Fig. 5.1   Proportions of applications filed via the PCT - origin"/>
    <hyperlink ref="B29" location="'PCT applications filed'!A35" display="Fig. 5.2   Proportions of PCT applications entering the nationa/regional phase"/>
    <hyperlink ref="B30" location="'PCT applications filed'!A59" display="Fig. 5.3   Proportions of PCT applications in the grant procedure"/>
    <hyperlink ref="B31" location="'PCT applications filed'!A83" display="Fig. 5.4   Proportions of PCT in the patents granted"/>
    <hyperlink ref="B32" location="'PCT applications filed'!A107" display="Fig. 5.6   Proportions of PCT - IP5 patent families per origin"/>
    <hyperlink ref="B33" location="'PCT Activities'!A3" display="Fig. 5.7   PCT activity - receiving offices"/>
    <hyperlink ref="B34" location="'PCT Activities'!A26" display="Fig. 5.8   PCT activity - international searching authorities"/>
    <hyperlink ref="B35" location="'PCT Activities'!A45" display="Fig. 5.9   PCT activity - international preliminary examination authorities"/>
    <hyperlink ref="B42" location="Procedures!A3" display="Statistics on procedure"/>
    <hyperlink ref="B43" location="'Other Work'!A3" display="Other work"/>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5"/>
  <sheetViews>
    <sheetView zoomScale="85" zoomScaleNormal="85" workbookViewId="0">
      <selection activeCell="P56" sqref="P56"/>
    </sheetView>
  </sheetViews>
  <sheetFormatPr defaultRowHeight="14.4"/>
  <cols>
    <col min="3" max="12" width="9.88671875" bestFit="1" customWidth="1"/>
  </cols>
  <sheetData>
    <row r="1" spans="1:1" ht="15.6">
      <c r="A1" s="1" t="s">
        <v>0</v>
      </c>
    </row>
    <row r="2" spans="1:1" ht="15.6">
      <c r="A2" s="292" t="s">
        <v>187</v>
      </c>
    </row>
    <row r="3" spans="1:1" ht="15.6">
      <c r="A3" s="293" t="s">
        <v>191</v>
      </c>
    </row>
    <row r="49" spans="1:27" ht="15" thickBot="1">
      <c r="W49" s="577"/>
      <c r="X49" s="577"/>
      <c r="Y49" s="577"/>
      <c r="Z49" s="577"/>
      <c r="AA49" s="577"/>
    </row>
    <row r="50" spans="1:27" s="598" customFormat="1" ht="13.2">
      <c r="A50" s="592" t="s">
        <v>370</v>
      </c>
      <c r="B50" s="593" t="s">
        <v>371</v>
      </c>
      <c r="C50" s="597">
        <v>2006</v>
      </c>
      <c r="D50" s="595">
        <v>2007</v>
      </c>
      <c r="E50" s="9">
        <v>2008</v>
      </c>
      <c r="F50" s="12">
        <v>2009</v>
      </c>
      <c r="G50" s="12">
        <v>2010</v>
      </c>
      <c r="H50" s="12">
        <v>2011</v>
      </c>
      <c r="I50" s="442">
        <v>2012</v>
      </c>
      <c r="J50" s="442">
        <v>2013</v>
      </c>
      <c r="K50" s="442">
        <v>2014</v>
      </c>
      <c r="L50" s="10">
        <v>2015</v>
      </c>
      <c r="W50" s="15"/>
      <c r="X50" s="15"/>
      <c r="Y50" s="15"/>
      <c r="Z50" s="15"/>
      <c r="AA50" s="15"/>
    </row>
    <row r="51" spans="1:27" s="397" customFormat="1" ht="13.2">
      <c r="A51" s="1158" t="s">
        <v>357</v>
      </c>
      <c r="B51" s="599" t="s">
        <v>358</v>
      </c>
      <c r="C51" s="600">
        <v>62358</v>
      </c>
      <c r="D51" s="21">
        <v>66793</v>
      </c>
      <c r="E51" s="20">
        <v>55795</v>
      </c>
      <c r="F51" s="21">
        <v>70455</v>
      </c>
      <c r="G51" s="21">
        <v>46102</v>
      </c>
      <c r="H51" s="21">
        <v>53545</v>
      </c>
      <c r="I51" s="21">
        <v>54110</v>
      </c>
      <c r="J51" s="21">
        <v>57662</v>
      </c>
      <c r="K51" s="21">
        <v>56738</v>
      </c>
      <c r="L51" s="22">
        <v>57285</v>
      </c>
      <c r="W51" s="6"/>
      <c r="X51" s="6"/>
      <c r="Y51" s="6"/>
      <c r="Z51" s="6"/>
      <c r="AA51" s="6"/>
    </row>
    <row r="52" spans="1:27" s="397" customFormat="1" ht="13.2">
      <c r="A52" s="1156"/>
      <c r="B52" s="603" t="s">
        <v>359</v>
      </c>
      <c r="C52" s="605">
        <v>645726.89867424336</v>
      </c>
      <c r="D52" s="604">
        <v>688115.01827165775</v>
      </c>
      <c r="E52" s="775">
        <v>813062.40000000014</v>
      </c>
      <c r="F52" s="604">
        <v>811023.2</v>
      </c>
      <c r="G52" s="604">
        <v>819088</v>
      </c>
      <c r="H52" s="604">
        <v>873434.4</v>
      </c>
      <c r="I52" s="604">
        <v>905237</v>
      </c>
      <c r="J52" s="604">
        <v>930762</v>
      </c>
      <c r="K52" s="604">
        <v>871739</v>
      </c>
      <c r="L52" s="17">
        <v>1032765</v>
      </c>
      <c r="W52" s="6"/>
      <c r="X52" s="6"/>
      <c r="Y52" s="6"/>
      <c r="Z52" s="6"/>
      <c r="AA52" s="6"/>
    </row>
    <row r="53" spans="1:27" s="397" customFormat="1" ht="13.2">
      <c r="A53" s="1156"/>
      <c r="B53" s="603" t="s">
        <v>372</v>
      </c>
      <c r="C53" s="605"/>
      <c r="D53" s="604"/>
      <c r="E53" s="775"/>
      <c r="F53" s="604"/>
      <c r="G53" s="604"/>
      <c r="H53" s="604"/>
      <c r="I53" s="604"/>
      <c r="J53" s="604"/>
      <c r="K53" s="604"/>
      <c r="L53" s="17"/>
      <c r="W53" s="6"/>
      <c r="X53" s="6"/>
      <c r="Y53" s="6"/>
      <c r="Z53" s="6"/>
      <c r="AA53" s="6"/>
    </row>
    <row r="54" spans="1:27" s="397" customFormat="1" ht="13.2">
      <c r="A54" s="1157"/>
      <c r="B54" s="608" t="s">
        <v>163</v>
      </c>
      <c r="C54" s="609">
        <f t="shared" ref="C54:H54" si="0">C51+C52</f>
        <v>708084.89867424336</v>
      </c>
      <c r="D54" s="41">
        <f t="shared" si="0"/>
        <v>754908.01827165775</v>
      </c>
      <c r="E54" s="40">
        <f t="shared" si="0"/>
        <v>868857.40000000014</v>
      </c>
      <c r="F54" s="40">
        <f t="shared" si="0"/>
        <v>881478.2</v>
      </c>
      <c r="G54" s="40">
        <f t="shared" si="0"/>
        <v>865190</v>
      </c>
      <c r="H54" s="41">
        <f t="shared" si="0"/>
        <v>926979.4</v>
      </c>
      <c r="I54" s="41">
        <f>SUM(I51:I53)</f>
        <v>959347</v>
      </c>
      <c r="J54" s="41">
        <f>SUM(J51:J53)</f>
        <v>988424</v>
      </c>
      <c r="K54" s="1106">
        <v>928477</v>
      </c>
      <c r="L54" s="42">
        <f>SUM(L51:L53)</f>
        <v>1090050</v>
      </c>
      <c r="W54" s="6"/>
      <c r="X54" s="6"/>
      <c r="Y54" s="6"/>
      <c r="Z54" s="6"/>
      <c r="AA54" s="6"/>
    </row>
    <row r="55" spans="1:27" s="397" customFormat="1" ht="13.2">
      <c r="A55" s="1158" t="s">
        <v>6</v>
      </c>
      <c r="B55" s="599" t="s">
        <v>373</v>
      </c>
      <c r="C55" s="600">
        <v>134201</v>
      </c>
      <c r="D55" s="21">
        <v>151659</v>
      </c>
      <c r="E55" s="20">
        <v>158107</v>
      </c>
      <c r="F55" s="21">
        <v>169765</v>
      </c>
      <c r="G55" s="21">
        <v>191725</v>
      </c>
      <c r="H55" s="21">
        <v>200754</v>
      </c>
      <c r="I55" s="21">
        <v>225997</v>
      </c>
      <c r="J55" s="21">
        <f>J57-J56</f>
        <v>222778</v>
      </c>
      <c r="K55" s="21">
        <v>176870</v>
      </c>
      <c r="L55" s="22">
        <v>144482</v>
      </c>
      <c r="W55" s="6"/>
      <c r="X55" s="6"/>
      <c r="Y55" s="6"/>
      <c r="Z55" s="6"/>
      <c r="AA55" s="6"/>
    </row>
    <row r="56" spans="1:27" s="397" customFormat="1" ht="13.2">
      <c r="A56" s="1156"/>
      <c r="B56" s="603" t="s">
        <v>372</v>
      </c>
      <c r="C56" s="605">
        <v>7198</v>
      </c>
      <c r="D56" s="604">
        <v>13295</v>
      </c>
      <c r="E56" s="775">
        <v>18843</v>
      </c>
      <c r="F56" s="604">
        <v>23584</v>
      </c>
      <c r="G56" s="604">
        <v>30968</v>
      </c>
      <c r="H56" s="604">
        <v>37569</v>
      </c>
      <c r="I56" s="604">
        <v>48794</v>
      </c>
      <c r="J56" s="604">
        <v>54301</v>
      </c>
      <c r="K56" s="604">
        <v>50272</v>
      </c>
      <c r="L56" s="17">
        <v>44876</v>
      </c>
      <c r="W56" s="6"/>
      <c r="X56" s="6"/>
      <c r="Y56" s="6"/>
      <c r="Z56" s="6"/>
      <c r="AA56" s="6"/>
    </row>
    <row r="57" spans="1:27" s="397" customFormat="1" ht="13.2">
      <c r="A57" s="1157"/>
      <c r="B57" s="608" t="s">
        <v>163</v>
      </c>
      <c r="C57" s="611">
        <f>C55+C56</f>
        <v>141399</v>
      </c>
      <c r="D57" s="41">
        <f>D55+D56</f>
        <v>164954</v>
      </c>
      <c r="E57" s="40">
        <f>E55+E56</f>
        <v>176950</v>
      </c>
      <c r="F57" s="41">
        <v>193349</v>
      </c>
      <c r="G57" s="41">
        <f>SUM(G55:G56)</f>
        <v>222693</v>
      </c>
      <c r="H57" s="41">
        <f>SUM(H55:H56)</f>
        <v>238323</v>
      </c>
      <c r="I57" s="41">
        <v>274791</v>
      </c>
      <c r="J57" s="41">
        <v>277079</v>
      </c>
      <c r="K57" s="41">
        <v>227142</v>
      </c>
      <c r="L57" s="42">
        <f>SUM(L55:L56)</f>
        <v>189358</v>
      </c>
      <c r="W57" s="6"/>
      <c r="X57" s="6"/>
      <c r="Y57" s="6"/>
      <c r="Z57" s="6"/>
      <c r="AA57" s="6"/>
    </row>
    <row r="58" spans="1:27" s="397" customFormat="1" ht="13.2">
      <c r="A58" s="1158" t="s">
        <v>362</v>
      </c>
      <c r="B58" s="599" t="s">
        <v>373</v>
      </c>
      <c r="C58" s="600">
        <v>104713</v>
      </c>
      <c r="D58" s="21">
        <v>106327</v>
      </c>
      <c r="E58" s="20">
        <v>69742</v>
      </c>
      <c r="F58" s="21">
        <v>47079</v>
      </c>
      <c r="G58" s="21">
        <v>56957</v>
      </c>
      <c r="H58" s="21">
        <v>79078</v>
      </c>
      <c r="I58" s="21">
        <v>92243</v>
      </c>
      <c r="J58" s="21">
        <f>J60-J59</f>
        <v>103521</v>
      </c>
      <c r="K58" s="21">
        <v>105356</v>
      </c>
      <c r="L58" s="22">
        <v>81815</v>
      </c>
      <c r="W58" s="6"/>
      <c r="X58" s="6"/>
      <c r="Y58" s="6"/>
      <c r="Z58" s="6"/>
      <c r="AA58" s="6"/>
    </row>
    <row r="59" spans="1:27" s="397" customFormat="1" ht="13.2">
      <c r="A59" s="1155"/>
      <c r="B59" s="603" t="s">
        <v>372</v>
      </c>
      <c r="C59" s="605">
        <v>16077</v>
      </c>
      <c r="D59" s="604">
        <v>17378</v>
      </c>
      <c r="E59" s="775">
        <v>13781</v>
      </c>
      <c r="F59" s="604">
        <v>9653</v>
      </c>
      <c r="G59" s="604">
        <v>11886</v>
      </c>
      <c r="H59" s="604">
        <v>15642</v>
      </c>
      <c r="I59" s="604">
        <v>21224</v>
      </c>
      <c r="J59" s="604">
        <v>23809</v>
      </c>
      <c r="K59" s="604">
        <v>24430</v>
      </c>
      <c r="L59" s="17">
        <v>20058</v>
      </c>
      <c r="W59" s="6"/>
      <c r="X59" s="6"/>
      <c r="Y59" s="6"/>
      <c r="Z59" s="6"/>
      <c r="AA59" s="6"/>
    </row>
    <row r="60" spans="1:27" s="397" customFormat="1" ht="13.2">
      <c r="A60" s="1159"/>
      <c r="B60" s="608" t="s">
        <v>163</v>
      </c>
      <c r="C60" s="611">
        <f>C58+C59</f>
        <v>120790</v>
      </c>
      <c r="D60" s="41">
        <f>D58+D59</f>
        <v>123705</v>
      </c>
      <c r="E60" s="40">
        <f>E58+E59</f>
        <v>83523</v>
      </c>
      <c r="F60" s="41">
        <v>56732</v>
      </c>
      <c r="G60" s="41">
        <f>SUM(G58:G59)</f>
        <v>68843</v>
      </c>
      <c r="H60" s="41">
        <f>SUM(H58:H59)</f>
        <v>94720</v>
      </c>
      <c r="I60" s="41">
        <v>113467</v>
      </c>
      <c r="J60" s="41">
        <v>127330</v>
      </c>
      <c r="K60" s="41">
        <v>129786</v>
      </c>
      <c r="L60" s="42">
        <f>SUM(L58:L59)</f>
        <v>101873</v>
      </c>
      <c r="W60" s="6"/>
      <c r="X60" s="6"/>
      <c r="Y60" s="6"/>
      <c r="Z60" s="6"/>
      <c r="AA60" s="6"/>
    </row>
    <row r="61" spans="1:27" s="397" customFormat="1" ht="13.2">
      <c r="A61" s="1158" t="s">
        <v>8</v>
      </c>
      <c r="B61" s="599" t="s">
        <v>373</v>
      </c>
      <c r="C61" s="600"/>
      <c r="D61" s="21">
        <v>49777</v>
      </c>
      <c r="E61" s="20">
        <v>75249</v>
      </c>
      <c r="F61" s="21">
        <v>96693</v>
      </c>
      <c r="G61" s="21">
        <v>105758</v>
      </c>
      <c r="H61" s="21">
        <v>138024</v>
      </c>
      <c r="I61" s="21">
        <v>172961</v>
      </c>
      <c r="J61" s="21">
        <f>J63-J62</f>
        <v>165188</v>
      </c>
      <c r="K61" s="21">
        <v>186488</v>
      </c>
      <c r="L61" s="22">
        <v>297389</v>
      </c>
      <c r="W61" s="6"/>
      <c r="X61" s="6"/>
      <c r="Y61" s="6"/>
      <c r="Z61" s="6"/>
      <c r="AA61" s="6"/>
    </row>
    <row r="62" spans="1:27" s="397" customFormat="1" ht="13.2">
      <c r="A62" s="1156"/>
      <c r="B62" s="603" t="s">
        <v>372</v>
      </c>
      <c r="C62" s="605"/>
      <c r="D62" s="604">
        <v>18171</v>
      </c>
      <c r="E62" s="775">
        <v>18457</v>
      </c>
      <c r="F62" s="604">
        <v>31796</v>
      </c>
      <c r="G62" s="604">
        <v>29352</v>
      </c>
      <c r="H62" s="604">
        <v>34089</v>
      </c>
      <c r="I62" s="604">
        <v>44144</v>
      </c>
      <c r="J62" s="604">
        <v>42500</v>
      </c>
      <c r="K62" s="604">
        <v>46740</v>
      </c>
      <c r="L62" s="17">
        <v>61927</v>
      </c>
      <c r="W62" s="6"/>
      <c r="X62" s="6"/>
      <c r="Y62" s="6"/>
      <c r="Z62" s="6"/>
      <c r="AA62" s="6"/>
    </row>
    <row r="63" spans="1:27" s="397" customFormat="1" ht="13.2">
      <c r="A63" s="1157"/>
      <c r="B63" s="608" t="s">
        <v>163</v>
      </c>
      <c r="C63" s="611">
        <v>57786</v>
      </c>
      <c r="D63" s="41">
        <f>SUM(D61:D62)</f>
        <v>67948</v>
      </c>
      <c r="E63" s="40">
        <f>SUM(E61:E62)</f>
        <v>93706</v>
      </c>
      <c r="F63" s="41">
        <f>SUM(F61:F62)</f>
        <v>128489</v>
      </c>
      <c r="G63" s="41">
        <f>SUM(G61:G62)</f>
        <v>135110</v>
      </c>
      <c r="H63" s="41">
        <f>SUM(H61:H62)</f>
        <v>172113</v>
      </c>
      <c r="I63" s="41">
        <v>217105</v>
      </c>
      <c r="J63" s="41">
        <v>207688</v>
      </c>
      <c r="K63" s="41">
        <v>233228</v>
      </c>
      <c r="L63" s="42">
        <f>SUM(L61:L62)</f>
        <v>359316</v>
      </c>
      <c r="W63" s="6"/>
      <c r="X63" s="6"/>
      <c r="Y63" s="6"/>
      <c r="Z63" s="6"/>
      <c r="AA63" s="6"/>
    </row>
    <row r="64" spans="1:27" s="397" customFormat="1" ht="13.2">
      <c r="A64" s="1158" t="s">
        <v>375</v>
      </c>
      <c r="B64" s="599" t="s">
        <v>373</v>
      </c>
      <c r="C64" s="600">
        <v>158527</v>
      </c>
      <c r="D64" s="21">
        <v>142935</v>
      </c>
      <c r="E64" s="20">
        <v>141237</v>
      </c>
      <c r="F64" s="21">
        <v>149360</v>
      </c>
      <c r="G64" s="21">
        <v>192114</v>
      </c>
      <c r="H64" s="21">
        <v>192970</v>
      </c>
      <c r="I64" s="21">
        <v>213186</v>
      </c>
      <c r="J64" s="21">
        <f>J66-J65</f>
        <v>230706</v>
      </c>
      <c r="K64" s="21">
        <v>246656</v>
      </c>
      <c r="L64" s="22">
        <v>241552</v>
      </c>
      <c r="W64" s="6"/>
      <c r="X64" s="6"/>
      <c r="Y64" s="6"/>
      <c r="Z64" s="6"/>
      <c r="AA64" s="6"/>
    </row>
    <row r="65" spans="1:32" s="397" customFormat="1" ht="13.2">
      <c r="A65" s="1155"/>
      <c r="B65" s="603" t="s">
        <v>372</v>
      </c>
      <c r="C65" s="605">
        <v>16912</v>
      </c>
      <c r="D65" s="604">
        <v>15903</v>
      </c>
      <c r="E65" s="775">
        <v>16535</v>
      </c>
      <c r="F65" s="604">
        <v>17989</v>
      </c>
      <c r="G65" s="604">
        <v>27500</v>
      </c>
      <c r="H65" s="604">
        <v>31535</v>
      </c>
      <c r="I65" s="604">
        <v>39969</v>
      </c>
      <c r="J65" s="604">
        <v>47129</v>
      </c>
      <c r="K65" s="604">
        <v>54022</v>
      </c>
      <c r="L65" s="17">
        <v>56852</v>
      </c>
      <c r="W65" s="6"/>
      <c r="X65" s="6"/>
      <c r="Y65" s="6"/>
      <c r="Z65" s="6"/>
      <c r="AA65" s="6"/>
    </row>
    <row r="66" spans="1:32" s="397" customFormat="1" ht="13.2">
      <c r="A66" s="1159"/>
      <c r="B66" s="608" t="s">
        <v>163</v>
      </c>
      <c r="C66" s="609">
        <f>C64+C65</f>
        <v>175439</v>
      </c>
      <c r="D66" s="41">
        <f>D64+D65</f>
        <v>158838</v>
      </c>
      <c r="E66" s="40">
        <f>E64+E65</f>
        <v>157772</v>
      </c>
      <c r="F66" s="40">
        <f>F64+F65</f>
        <v>167349</v>
      </c>
      <c r="G66" s="40">
        <f>SUM(G64:G65)</f>
        <v>219614</v>
      </c>
      <c r="H66" s="41">
        <f>SUM(H64:H65)</f>
        <v>224505</v>
      </c>
      <c r="I66" s="41">
        <v>253155</v>
      </c>
      <c r="J66" s="41">
        <v>277835</v>
      </c>
      <c r="K66" s="41">
        <v>300678</v>
      </c>
      <c r="L66" s="42">
        <f>SUM(L64:L65)</f>
        <v>298404</v>
      </c>
      <c r="W66" s="6"/>
      <c r="X66" s="6"/>
      <c r="Y66" s="6"/>
      <c r="Z66" s="6"/>
      <c r="AA66" s="6"/>
    </row>
    <row r="67" spans="1:32" s="397" customFormat="1" ht="13.2">
      <c r="A67" s="1155" t="s">
        <v>10</v>
      </c>
      <c r="B67" s="603" t="s">
        <v>358</v>
      </c>
      <c r="C67" s="605">
        <v>96621</v>
      </c>
      <c r="D67" s="604">
        <v>97113</v>
      </c>
      <c r="E67" s="775">
        <v>129713</v>
      </c>
      <c r="F67" s="604">
        <v>124247</v>
      </c>
      <c r="G67" s="604">
        <v>121518.39999999999</v>
      </c>
      <c r="H67" s="604">
        <v>136245</v>
      </c>
      <c r="I67" s="604">
        <v>144719</v>
      </c>
      <c r="J67" s="604">
        <v>144856</v>
      </c>
      <c r="K67" s="604">
        <v>152109</v>
      </c>
      <c r="L67" s="17">
        <v>152180</v>
      </c>
      <c r="W67" s="6"/>
      <c r="X67" s="6"/>
      <c r="Y67" s="6"/>
      <c r="Z67" s="6"/>
      <c r="AA67" s="6"/>
    </row>
    <row r="68" spans="1:32" s="397" customFormat="1" ht="13.2">
      <c r="A68" s="1156"/>
      <c r="B68" s="431" t="s">
        <v>359</v>
      </c>
      <c r="C68" s="605">
        <v>5441.85</v>
      </c>
      <c r="D68" s="604">
        <v>7992</v>
      </c>
      <c r="E68" s="775">
        <v>5298</v>
      </c>
      <c r="F68" s="604">
        <v>5594</v>
      </c>
      <c r="G68" s="604">
        <v>5946.6</v>
      </c>
      <c r="H68" s="604">
        <v>6436.6</v>
      </c>
      <c r="I68" s="604">
        <v>18328</v>
      </c>
      <c r="J68" s="604">
        <v>31074</v>
      </c>
      <c r="K68" s="604">
        <v>31594</v>
      </c>
      <c r="L68" s="17">
        <v>37144</v>
      </c>
      <c r="W68" s="6"/>
      <c r="X68" s="6"/>
      <c r="Y68" s="6"/>
      <c r="Z68" s="6"/>
      <c r="AA68" s="6"/>
    </row>
    <row r="69" spans="1:32" s="397" customFormat="1" ht="13.2">
      <c r="A69" s="1156"/>
      <c r="B69" s="431" t="s">
        <v>372</v>
      </c>
      <c r="C69" s="612"/>
      <c r="D69" s="28"/>
      <c r="E69" s="24"/>
      <c r="F69" s="28"/>
      <c r="G69" s="28"/>
      <c r="H69" s="28"/>
      <c r="I69" s="28"/>
      <c r="J69" s="28"/>
      <c r="K69" s="28"/>
      <c r="L69" s="26"/>
      <c r="W69" s="6"/>
      <c r="X69" s="6"/>
      <c r="Y69" s="6"/>
      <c r="Z69" s="6"/>
      <c r="AA69" s="6"/>
    </row>
    <row r="70" spans="1:32" s="397" customFormat="1" ht="13.2">
      <c r="A70" s="1157"/>
      <c r="B70" s="608" t="s">
        <v>163</v>
      </c>
      <c r="C70" s="611">
        <f>SUM(C67:C69)</f>
        <v>102062.85</v>
      </c>
      <c r="D70" s="41">
        <f>SUM(D67:D69)</f>
        <v>105105</v>
      </c>
      <c r="E70" s="40">
        <f>SUM(E67:E69)</f>
        <v>135011</v>
      </c>
      <c r="F70" s="40">
        <f>F67+F68</f>
        <v>129841</v>
      </c>
      <c r="G70" s="40">
        <f>G67+G68</f>
        <v>127465</v>
      </c>
      <c r="H70" s="41">
        <f>H67+H68</f>
        <v>142681.60000000001</v>
      </c>
      <c r="I70" s="41">
        <f>SUM(I67:I69)</f>
        <v>163047</v>
      </c>
      <c r="J70" s="41">
        <f>SUM(J67:J69)</f>
        <v>175930</v>
      </c>
      <c r="K70" s="41">
        <f>SUM(K67:K69)</f>
        <v>183703</v>
      </c>
      <c r="L70" s="42">
        <f>SUM(L67:L69)</f>
        <v>189324</v>
      </c>
      <c r="W70" s="6"/>
      <c r="X70" s="566"/>
      <c r="Y70" s="6"/>
      <c r="Z70" s="6"/>
      <c r="AA70" s="6"/>
    </row>
    <row r="71" spans="1:32" s="397" customFormat="1" ht="13.8" thickBot="1">
      <c r="A71" s="434" t="s">
        <v>163</v>
      </c>
      <c r="B71" s="435"/>
      <c r="C71" s="614">
        <f t="shared" ref="C71:H71" si="1">C54+C57+C60+C63+C66+C70</f>
        <v>1305561.7486742435</v>
      </c>
      <c r="D71" s="61">
        <f t="shared" si="1"/>
        <v>1375458.0182716576</v>
      </c>
      <c r="E71" s="56">
        <f t="shared" si="1"/>
        <v>1515819.4000000001</v>
      </c>
      <c r="F71" s="61">
        <f t="shared" si="1"/>
        <v>1557238.2</v>
      </c>
      <c r="G71" s="61">
        <f t="shared" si="1"/>
        <v>1638915</v>
      </c>
      <c r="H71" s="61">
        <f t="shared" si="1"/>
        <v>1799322</v>
      </c>
      <c r="I71" s="449">
        <f>SUM(I54+I57+I60+I63+I66+I70)</f>
        <v>1980912</v>
      </c>
      <c r="J71" s="450">
        <f>J54+J57+J60+J63+J66+J70</f>
        <v>2054286</v>
      </c>
      <c r="K71" s="615">
        <f>K54+K57+K60+K63+K66+K70</f>
        <v>2003014</v>
      </c>
      <c r="L71" s="890">
        <f>L54+L57+L60+L63+L66+L70</f>
        <v>2228325</v>
      </c>
      <c r="W71" s="6"/>
      <c r="X71" s="6"/>
      <c r="Y71" s="6"/>
      <c r="Z71" s="6"/>
      <c r="AA71" s="6"/>
    </row>
    <row r="72" spans="1:32" s="397" customFormat="1" ht="13.2">
      <c r="P72" s="6"/>
      <c r="Q72" s="6"/>
      <c r="V72" s="616"/>
      <c r="W72" s="6"/>
      <c r="X72" s="620"/>
      <c r="Y72" s="620"/>
      <c r="Z72" s="6"/>
      <c r="AA72" s="6"/>
      <c r="AC72" s="400">
        <v>1757</v>
      </c>
      <c r="AD72" s="400" t="s">
        <v>376</v>
      </c>
      <c r="AE72" s="618">
        <v>3388</v>
      </c>
      <c r="AF72" s="618" t="s">
        <v>377</v>
      </c>
    </row>
    <row r="73" spans="1:32" s="397" customFormat="1" ht="13.2">
      <c r="A73" s="6"/>
      <c r="B73" s="6"/>
      <c r="C73" s="6"/>
      <c r="D73" s="6"/>
      <c r="E73" s="6"/>
      <c r="F73" s="6"/>
      <c r="G73" s="6"/>
      <c r="H73" s="6"/>
      <c r="I73" s="6"/>
      <c r="J73" s="6"/>
      <c r="K73" s="6"/>
      <c r="P73" s="6"/>
      <c r="Q73" s="6"/>
      <c r="W73" s="6"/>
      <c r="X73" s="623"/>
      <c r="Y73" s="620"/>
      <c r="Z73" s="6"/>
      <c r="AA73" s="6"/>
    </row>
    <row r="74" spans="1:32" s="397" customFormat="1" ht="13.2">
      <c r="A74" s="619"/>
      <c r="H74" s="617"/>
      <c r="I74" s="617"/>
      <c r="J74" s="620"/>
      <c r="K74" s="620"/>
      <c r="L74" s="620"/>
      <c r="M74" s="620"/>
      <c r="N74" s="620"/>
      <c r="O74" s="620"/>
      <c r="P74" s="620"/>
      <c r="Q74" s="620"/>
      <c r="X74" s="617"/>
      <c r="AE74" s="621"/>
      <c r="AF74" s="621"/>
    </row>
    <row r="75" spans="1:32" s="397" customFormat="1" ht="13.2">
      <c r="J75" s="6"/>
      <c r="K75" s="622"/>
      <c r="P75" s="6"/>
      <c r="Q75" s="6"/>
    </row>
  </sheetData>
  <mergeCells count="6">
    <mergeCell ref="A67:A70"/>
    <mergeCell ref="A51:A54"/>
    <mergeCell ref="A55:A57"/>
    <mergeCell ref="A58:A60"/>
    <mergeCell ref="A61:A63"/>
    <mergeCell ref="A64:A6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1"/>
  <sheetViews>
    <sheetView topLeftCell="A100" zoomScale="85" zoomScaleNormal="85" workbookViewId="0">
      <selection activeCell="F362" sqref="F362"/>
    </sheetView>
  </sheetViews>
  <sheetFormatPr defaultColWidth="9.21875" defaultRowHeight="13.2"/>
  <cols>
    <col min="1" max="12" width="15.88671875" style="299" customWidth="1"/>
    <col min="13" max="16" width="25.44140625" style="299" customWidth="1"/>
    <col min="17" max="17" width="6.77734375" style="299" customWidth="1"/>
    <col min="18" max="18" width="18.33203125" style="299" customWidth="1"/>
    <col min="19" max="29" width="15.88671875" style="299" customWidth="1"/>
    <col min="30" max="32" width="25.44140625" style="299" customWidth="1"/>
    <col min="33" max="34" width="18.33203125" style="299" customWidth="1"/>
    <col min="35" max="256" width="9.21875" style="299"/>
    <col min="257" max="268" width="15.88671875" style="299" customWidth="1"/>
    <col min="269" max="272" width="25.44140625" style="299" customWidth="1"/>
    <col min="273" max="273" width="6.77734375" style="299" customWidth="1"/>
    <col min="274" max="274" width="18.33203125" style="299" customWidth="1"/>
    <col min="275" max="285" width="15.88671875" style="299" customWidth="1"/>
    <col min="286" max="288" width="25.44140625" style="299" customWidth="1"/>
    <col min="289" max="290" width="18.33203125" style="299" customWidth="1"/>
    <col min="291" max="512" width="9.21875" style="299"/>
    <col min="513" max="524" width="15.88671875" style="299" customWidth="1"/>
    <col min="525" max="528" width="25.44140625" style="299" customWidth="1"/>
    <col min="529" max="529" width="6.77734375" style="299" customWidth="1"/>
    <col min="530" max="530" width="18.33203125" style="299" customWidth="1"/>
    <col min="531" max="541" width="15.88671875" style="299" customWidth="1"/>
    <col min="542" max="544" width="25.44140625" style="299" customWidth="1"/>
    <col min="545" max="546" width="18.33203125" style="299" customWidth="1"/>
    <col min="547" max="768" width="9.21875" style="299"/>
    <col min="769" max="780" width="15.88671875" style="299" customWidth="1"/>
    <col min="781" max="784" width="25.44140625" style="299" customWidth="1"/>
    <col min="785" max="785" width="6.77734375" style="299" customWidth="1"/>
    <col min="786" max="786" width="18.33203125" style="299" customWidth="1"/>
    <col min="787" max="797" width="15.88671875" style="299" customWidth="1"/>
    <col min="798" max="800" width="25.44140625" style="299" customWidth="1"/>
    <col min="801" max="802" width="18.33203125" style="299" customWidth="1"/>
    <col min="803" max="1024" width="9.21875" style="299"/>
    <col min="1025" max="1036" width="15.88671875" style="299" customWidth="1"/>
    <col min="1037" max="1040" width="25.44140625" style="299" customWidth="1"/>
    <col min="1041" max="1041" width="6.77734375" style="299" customWidth="1"/>
    <col min="1042" max="1042" width="18.33203125" style="299" customWidth="1"/>
    <col min="1043" max="1053" width="15.88671875" style="299" customWidth="1"/>
    <col min="1054" max="1056" width="25.44140625" style="299" customWidth="1"/>
    <col min="1057" max="1058" width="18.33203125" style="299" customWidth="1"/>
    <col min="1059" max="1280" width="9.21875" style="299"/>
    <col min="1281" max="1292" width="15.88671875" style="299" customWidth="1"/>
    <col min="1293" max="1296" width="25.44140625" style="299" customWidth="1"/>
    <col min="1297" max="1297" width="6.77734375" style="299" customWidth="1"/>
    <col min="1298" max="1298" width="18.33203125" style="299" customWidth="1"/>
    <col min="1299" max="1309" width="15.88671875" style="299" customWidth="1"/>
    <col min="1310" max="1312" width="25.44140625" style="299" customWidth="1"/>
    <col min="1313" max="1314" width="18.33203125" style="299" customWidth="1"/>
    <col min="1315" max="1536" width="9.21875" style="299"/>
    <col min="1537" max="1548" width="15.88671875" style="299" customWidth="1"/>
    <col min="1549" max="1552" width="25.44140625" style="299" customWidth="1"/>
    <col min="1553" max="1553" width="6.77734375" style="299" customWidth="1"/>
    <col min="1554" max="1554" width="18.33203125" style="299" customWidth="1"/>
    <col min="1555" max="1565" width="15.88671875" style="299" customWidth="1"/>
    <col min="1566" max="1568" width="25.44140625" style="299" customWidth="1"/>
    <col min="1569" max="1570" width="18.33203125" style="299" customWidth="1"/>
    <col min="1571" max="1792" width="9.21875" style="299"/>
    <col min="1793" max="1804" width="15.88671875" style="299" customWidth="1"/>
    <col min="1805" max="1808" width="25.44140625" style="299" customWidth="1"/>
    <col min="1809" max="1809" width="6.77734375" style="299" customWidth="1"/>
    <col min="1810" max="1810" width="18.33203125" style="299" customWidth="1"/>
    <col min="1811" max="1821" width="15.88671875" style="299" customWidth="1"/>
    <col min="1822" max="1824" width="25.44140625" style="299" customWidth="1"/>
    <col min="1825" max="1826" width="18.33203125" style="299" customWidth="1"/>
    <col min="1827" max="2048" width="9.21875" style="299"/>
    <col min="2049" max="2060" width="15.88671875" style="299" customWidth="1"/>
    <col min="2061" max="2064" width="25.44140625" style="299" customWidth="1"/>
    <col min="2065" max="2065" width="6.77734375" style="299" customWidth="1"/>
    <col min="2066" max="2066" width="18.33203125" style="299" customWidth="1"/>
    <col min="2067" max="2077" width="15.88671875" style="299" customWidth="1"/>
    <col min="2078" max="2080" width="25.44140625" style="299" customWidth="1"/>
    <col min="2081" max="2082" width="18.33203125" style="299" customWidth="1"/>
    <col min="2083" max="2304" width="9.21875" style="299"/>
    <col min="2305" max="2316" width="15.88671875" style="299" customWidth="1"/>
    <col min="2317" max="2320" width="25.44140625" style="299" customWidth="1"/>
    <col min="2321" max="2321" width="6.77734375" style="299" customWidth="1"/>
    <col min="2322" max="2322" width="18.33203125" style="299" customWidth="1"/>
    <col min="2323" max="2333" width="15.88671875" style="299" customWidth="1"/>
    <col min="2334" max="2336" width="25.44140625" style="299" customWidth="1"/>
    <col min="2337" max="2338" width="18.33203125" style="299" customWidth="1"/>
    <col min="2339" max="2560" width="9.21875" style="299"/>
    <col min="2561" max="2572" width="15.88671875" style="299" customWidth="1"/>
    <col min="2573" max="2576" width="25.44140625" style="299" customWidth="1"/>
    <col min="2577" max="2577" width="6.77734375" style="299" customWidth="1"/>
    <col min="2578" max="2578" width="18.33203125" style="299" customWidth="1"/>
    <col min="2579" max="2589" width="15.88671875" style="299" customWidth="1"/>
    <col min="2590" max="2592" width="25.44140625" style="299" customWidth="1"/>
    <col min="2593" max="2594" width="18.33203125" style="299" customWidth="1"/>
    <col min="2595" max="2816" width="9.21875" style="299"/>
    <col min="2817" max="2828" width="15.88671875" style="299" customWidth="1"/>
    <col min="2829" max="2832" width="25.44140625" style="299" customWidth="1"/>
    <col min="2833" max="2833" width="6.77734375" style="299" customWidth="1"/>
    <col min="2834" max="2834" width="18.33203125" style="299" customWidth="1"/>
    <col min="2835" max="2845" width="15.88671875" style="299" customWidth="1"/>
    <col min="2846" max="2848" width="25.44140625" style="299" customWidth="1"/>
    <col min="2849" max="2850" width="18.33203125" style="299" customWidth="1"/>
    <col min="2851" max="3072" width="9.21875" style="299"/>
    <col min="3073" max="3084" width="15.88671875" style="299" customWidth="1"/>
    <col min="3085" max="3088" width="25.44140625" style="299" customWidth="1"/>
    <col min="3089" max="3089" width="6.77734375" style="299" customWidth="1"/>
    <col min="3090" max="3090" width="18.33203125" style="299" customWidth="1"/>
    <col min="3091" max="3101" width="15.88671875" style="299" customWidth="1"/>
    <col min="3102" max="3104" width="25.44140625" style="299" customWidth="1"/>
    <col min="3105" max="3106" width="18.33203125" style="299" customWidth="1"/>
    <col min="3107" max="3328" width="9.21875" style="299"/>
    <col min="3329" max="3340" width="15.88671875" style="299" customWidth="1"/>
    <col min="3341" max="3344" width="25.44140625" style="299" customWidth="1"/>
    <col min="3345" max="3345" width="6.77734375" style="299" customWidth="1"/>
    <col min="3346" max="3346" width="18.33203125" style="299" customWidth="1"/>
    <col min="3347" max="3357" width="15.88671875" style="299" customWidth="1"/>
    <col min="3358" max="3360" width="25.44140625" style="299" customWidth="1"/>
    <col min="3361" max="3362" width="18.33203125" style="299" customWidth="1"/>
    <col min="3363" max="3584" width="9.21875" style="299"/>
    <col min="3585" max="3596" width="15.88671875" style="299" customWidth="1"/>
    <col min="3597" max="3600" width="25.44140625" style="299" customWidth="1"/>
    <col min="3601" max="3601" width="6.77734375" style="299" customWidth="1"/>
    <col min="3602" max="3602" width="18.33203125" style="299" customWidth="1"/>
    <col min="3603" max="3613" width="15.88671875" style="299" customWidth="1"/>
    <col min="3614" max="3616" width="25.44140625" style="299" customWidth="1"/>
    <col min="3617" max="3618" width="18.33203125" style="299" customWidth="1"/>
    <col min="3619" max="3840" width="9.21875" style="299"/>
    <col min="3841" max="3852" width="15.88671875" style="299" customWidth="1"/>
    <col min="3853" max="3856" width="25.44140625" style="299" customWidth="1"/>
    <col min="3857" max="3857" width="6.77734375" style="299" customWidth="1"/>
    <col min="3858" max="3858" width="18.33203125" style="299" customWidth="1"/>
    <col min="3859" max="3869" width="15.88671875" style="299" customWidth="1"/>
    <col min="3870" max="3872" width="25.44140625" style="299" customWidth="1"/>
    <col min="3873" max="3874" width="18.33203125" style="299" customWidth="1"/>
    <col min="3875" max="4096" width="9.21875" style="299"/>
    <col min="4097" max="4108" width="15.88671875" style="299" customWidth="1"/>
    <col min="4109" max="4112" width="25.44140625" style="299" customWidth="1"/>
    <col min="4113" max="4113" width="6.77734375" style="299" customWidth="1"/>
    <col min="4114" max="4114" width="18.33203125" style="299" customWidth="1"/>
    <col min="4115" max="4125" width="15.88671875" style="299" customWidth="1"/>
    <col min="4126" max="4128" width="25.44140625" style="299" customWidth="1"/>
    <col min="4129" max="4130" width="18.33203125" style="299" customWidth="1"/>
    <col min="4131" max="4352" width="9.21875" style="299"/>
    <col min="4353" max="4364" width="15.88671875" style="299" customWidth="1"/>
    <col min="4365" max="4368" width="25.44140625" style="299" customWidth="1"/>
    <col min="4369" max="4369" width="6.77734375" style="299" customWidth="1"/>
    <col min="4370" max="4370" width="18.33203125" style="299" customWidth="1"/>
    <col min="4371" max="4381" width="15.88671875" style="299" customWidth="1"/>
    <col min="4382" max="4384" width="25.44140625" style="299" customWidth="1"/>
    <col min="4385" max="4386" width="18.33203125" style="299" customWidth="1"/>
    <col min="4387" max="4608" width="9.21875" style="299"/>
    <col min="4609" max="4620" width="15.88671875" style="299" customWidth="1"/>
    <col min="4621" max="4624" width="25.44140625" style="299" customWidth="1"/>
    <col min="4625" max="4625" width="6.77734375" style="299" customWidth="1"/>
    <col min="4626" max="4626" width="18.33203125" style="299" customWidth="1"/>
    <col min="4627" max="4637" width="15.88671875" style="299" customWidth="1"/>
    <col min="4638" max="4640" width="25.44140625" style="299" customWidth="1"/>
    <col min="4641" max="4642" width="18.33203125" style="299" customWidth="1"/>
    <col min="4643" max="4864" width="9.21875" style="299"/>
    <col min="4865" max="4876" width="15.88671875" style="299" customWidth="1"/>
    <col min="4877" max="4880" width="25.44140625" style="299" customWidth="1"/>
    <col min="4881" max="4881" width="6.77734375" style="299" customWidth="1"/>
    <col min="4882" max="4882" width="18.33203125" style="299" customWidth="1"/>
    <col min="4883" max="4893" width="15.88671875" style="299" customWidth="1"/>
    <col min="4894" max="4896" width="25.44140625" style="299" customWidth="1"/>
    <col min="4897" max="4898" width="18.33203125" style="299" customWidth="1"/>
    <col min="4899" max="5120" width="9.21875" style="299"/>
    <col min="5121" max="5132" width="15.88671875" style="299" customWidth="1"/>
    <col min="5133" max="5136" width="25.44140625" style="299" customWidth="1"/>
    <col min="5137" max="5137" width="6.77734375" style="299" customWidth="1"/>
    <col min="5138" max="5138" width="18.33203125" style="299" customWidth="1"/>
    <col min="5139" max="5149" width="15.88671875" style="299" customWidth="1"/>
    <col min="5150" max="5152" width="25.44140625" style="299" customWidth="1"/>
    <col min="5153" max="5154" width="18.33203125" style="299" customWidth="1"/>
    <col min="5155" max="5376" width="9.21875" style="299"/>
    <col min="5377" max="5388" width="15.88671875" style="299" customWidth="1"/>
    <col min="5389" max="5392" width="25.44140625" style="299" customWidth="1"/>
    <col min="5393" max="5393" width="6.77734375" style="299" customWidth="1"/>
    <col min="5394" max="5394" width="18.33203125" style="299" customWidth="1"/>
    <col min="5395" max="5405" width="15.88671875" style="299" customWidth="1"/>
    <col min="5406" max="5408" width="25.44140625" style="299" customWidth="1"/>
    <col min="5409" max="5410" width="18.33203125" style="299" customWidth="1"/>
    <col min="5411" max="5632" width="9.21875" style="299"/>
    <col min="5633" max="5644" width="15.88671875" style="299" customWidth="1"/>
    <col min="5645" max="5648" width="25.44140625" style="299" customWidth="1"/>
    <col min="5649" max="5649" width="6.77734375" style="299" customWidth="1"/>
    <col min="5650" max="5650" width="18.33203125" style="299" customWidth="1"/>
    <col min="5651" max="5661" width="15.88671875" style="299" customWidth="1"/>
    <col min="5662" max="5664" width="25.44140625" style="299" customWidth="1"/>
    <col min="5665" max="5666" width="18.33203125" style="299" customWidth="1"/>
    <col min="5667" max="5888" width="9.21875" style="299"/>
    <col min="5889" max="5900" width="15.88671875" style="299" customWidth="1"/>
    <col min="5901" max="5904" width="25.44140625" style="299" customWidth="1"/>
    <col min="5905" max="5905" width="6.77734375" style="299" customWidth="1"/>
    <col min="5906" max="5906" width="18.33203125" style="299" customWidth="1"/>
    <col min="5907" max="5917" width="15.88671875" style="299" customWidth="1"/>
    <col min="5918" max="5920" width="25.44140625" style="299" customWidth="1"/>
    <col min="5921" max="5922" width="18.33203125" style="299" customWidth="1"/>
    <col min="5923" max="6144" width="9.21875" style="299"/>
    <col min="6145" max="6156" width="15.88671875" style="299" customWidth="1"/>
    <col min="6157" max="6160" width="25.44140625" style="299" customWidth="1"/>
    <col min="6161" max="6161" width="6.77734375" style="299" customWidth="1"/>
    <col min="6162" max="6162" width="18.33203125" style="299" customWidth="1"/>
    <col min="6163" max="6173" width="15.88671875" style="299" customWidth="1"/>
    <col min="6174" max="6176" width="25.44140625" style="299" customWidth="1"/>
    <col min="6177" max="6178" width="18.33203125" style="299" customWidth="1"/>
    <col min="6179" max="6400" width="9.21875" style="299"/>
    <col min="6401" max="6412" width="15.88671875" style="299" customWidth="1"/>
    <col min="6413" max="6416" width="25.44140625" style="299" customWidth="1"/>
    <col min="6417" max="6417" width="6.77734375" style="299" customWidth="1"/>
    <col min="6418" max="6418" width="18.33203125" style="299" customWidth="1"/>
    <col min="6419" max="6429" width="15.88671875" style="299" customWidth="1"/>
    <col min="6430" max="6432" width="25.44140625" style="299" customWidth="1"/>
    <col min="6433" max="6434" width="18.33203125" style="299" customWidth="1"/>
    <col min="6435" max="6656" width="9.21875" style="299"/>
    <col min="6657" max="6668" width="15.88671875" style="299" customWidth="1"/>
    <col min="6669" max="6672" width="25.44140625" style="299" customWidth="1"/>
    <col min="6673" max="6673" width="6.77734375" style="299" customWidth="1"/>
    <col min="6674" max="6674" width="18.33203125" style="299" customWidth="1"/>
    <col min="6675" max="6685" width="15.88671875" style="299" customWidth="1"/>
    <col min="6686" max="6688" width="25.44140625" style="299" customWidth="1"/>
    <col min="6689" max="6690" width="18.33203125" style="299" customWidth="1"/>
    <col min="6691" max="6912" width="9.21875" style="299"/>
    <col min="6913" max="6924" width="15.88671875" style="299" customWidth="1"/>
    <col min="6925" max="6928" width="25.44140625" style="299" customWidth="1"/>
    <col min="6929" max="6929" width="6.77734375" style="299" customWidth="1"/>
    <col min="6930" max="6930" width="18.33203125" style="299" customWidth="1"/>
    <col min="6931" max="6941" width="15.88671875" style="299" customWidth="1"/>
    <col min="6942" max="6944" width="25.44140625" style="299" customWidth="1"/>
    <col min="6945" max="6946" width="18.33203125" style="299" customWidth="1"/>
    <col min="6947" max="7168" width="9.21875" style="299"/>
    <col min="7169" max="7180" width="15.88671875" style="299" customWidth="1"/>
    <col min="7181" max="7184" width="25.44140625" style="299" customWidth="1"/>
    <col min="7185" max="7185" width="6.77734375" style="299" customWidth="1"/>
    <col min="7186" max="7186" width="18.33203125" style="299" customWidth="1"/>
    <col min="7187" max="7197" width="15.88671875" style="299" customWidth="1"/>
    <col min="7198" max="7200" width="25.44140625" style="299" customWidth="1"/>
    <col min="7201" max="7202" width="18.33203125" style="299" customWidth="1"/>
    <col min="7203" max="7424" width="9.21875" style="299"/>
    <col min="7425" max="7436" width="15.88671875" style="299" customWidth="1"/>
    <col min="7437" max="7440" width="25.44140625" style="299" customWidth="1"/>
    <col min="7441" max="7441" width="6.77734375" style="299" customWidth="1"/>
    <col min="7442" max="7442" width="18.33203125" style="299" customWidth="1"/>
    <col min="7443" max="7453" width="15.88671875" style="299" customWidth="1"/>
    <col min="7454" max="7456" width="25.44140625" style="299" customWidth="1"/>
    <col min="7457" max="7458" width="18.33203125" style="299" customWidth="1"/>
    <col min="7459" max="7680" width="9.21875" style="299"/>
    <col min="7681" max="7692" width="15.88671875" style="299" customWidth="1"/>
    <col min="7693" max="7696" width="25.44140625" style="299" customWidth="1"/>
    <col min="7697" max="7697" width="6.77734375" style="299" customWidth="1"/>
    <col min="7698" max="7698" width="18.33203125" style="299" customWidth="1"/>
    <col min="7699" max="7709" width="15.88671875" style="299" customWidth="1"/>
    <col min="7710" max="7712" width="25.44140625" style="299" customWidth="1"/>
    <col min="7713" max="7714" width="18.33203125" style="299" customWidth="1"/>
    <col min="7715" max="7936" width="9.21875" style="299"/>
    <col min="7937" max="7948" width="15.88671875" style="299" customWidth="1"/>
    <col min="7949" max="7952" width="25.44140625" style="299" customWidth="1"/>
    <col min="7953" max="7953" width="6.77734375" style="299" customWidth="1"/>
    <col min="7954" max="7954" width="18.33203125" style="299" customWidth="1"/>
    <col min="7955" max="7965" width="15.88671875" style="299" customWidth="1"/>
    <col min="7966" max="7968" width="25.44140625" style="299" customWidth="1"/>
    <col min="7969" max="7970" width="18.33203125" style="299" customWidth="1"/>
    <col min="7971" max="8192" width="9.21875" style="299"/>
    <col min="8193" max="8204" width="15.88671875" style="299" customWidth="1"/>
    <col min="8205" max="8208" width="25.44140625" style="299" customWidth="1"/>
    <col min="8209" max="8209" width="6.77734375" style="299" customWidth="1"/>
    <col min="8210" max="8210" width="18.33203125" style="299" customWidth="1"/>
    <col min="8211" max="8221" width="15.88671875" style="299" customWidth="1"/>
    <col min="8222" max="8224" width="25.44140625" style="299" customWidth="1"/>
    <col min="8225" max="8226" width="18.33203125" style="299" customWidth="1"/>
    <col min="8227" max="8448" width="9.21875" style="299"/>
    <col min="8449" max="8460" width="15.88671875" style="299" customWidth="1"/>
    <col min="8461" max="8464" width="25.44140625" style="299" customWidth="1"/>
    <col min="8465" max="8465" width="6.77734375" style="299" customWidth="1"/>
    <col min="8466" max="8466" width="18.33203125" style="299" customWidth="1"/>
    <col min="8467" max="8477" width="15.88671875" style="299" customWidth="1"/>
    <col min="8478" max="8480" width="25.44140625" style="299" customWidth="1"/>
    <col min="8481" max="8482" width="18.33203125" style="299" customWidth="1"/>
    <col min="8483" max="8704" width="9.21875" style="299"/>
    <col min="8705" max="8716" width="15.88671875" style="299" customWidth="1"/>
    <col min="8717" max="8720" width="25.44140625" style="299" customWidth="1"/>
    <col min="8721" max="8721" width="6.77734375" style="299" customWidth="1"/>
    <col min="8722" max="8722" width="18.33203125" style="299" customWidth="1"/>
    <col min="8723" max="8733" width="15.88671875" style="299" customWidth="1"/>
    <col min="8734" max="8736" width="25.44140625" style="299" customWidth="1"/>
    <col min="8737" max="8738" width="18.33203125" style="299" customWidth="1"/>
    <col min="8739" max="8960" width="9.21875" style="299"/>
    <col min="8961" max="8972" width="15.88671875" style="299" customWidth="1"/>
    <col min="8973" max="8976" width="25.44140625" style="299" customWidth="1"/>
    <col min="8977" max="8977" width="6.77734375" style="299" customWidth="1"/>
    <col min="8978" max="8978" width="18.33203125" style="299" customWidth="1"/>
    <col min="8979" max="8989" width="15.88671875" style="299" customWidth="1"/>
    <col min="8990" max="8992" width="25.44140625" style="299" customWidth="1"/>
    <col min="8993" max="8994" width="18.33203125" style="299" customWidth="1"/>
    <col min="8995" max="9216" width="9.21875" style="299"/>
    <col min="9217" max="9228" width="15.88671875" style="299" customWidth="1"/>
    <col min="9229" max="9232" width="25.44140625" style="299" customWidth="1"/>
    <col min="9233" max="9233" width="6.77734375" style="299" customWidth="1"/>
    <col min="9234" max="9234" width="18.33203125" style="299" customWidth="1"/>
    <col min="9235" max="9245" width="15.88671875" style="299" customWidth="1"/>
    <col min="9246" max="9248" width="25.44140625" style="299" customWidth="1"/>
    <col min="9249" max="9250" width="18.33203125" style="299" customWidth="1"/>
    <col min="9251" max="9472" width="9.21875" style="299"/>
    <col min="9473" max="9484" width="15.88671875" style="299" customWidth="1"/>
    <col min="9485" max="9488" width="25.44140625" style="299" customWidth="1"/>
    <col min="9489" max="9489" width="6.77734375" style="299" customWidth="1"/>
    <col min="9490" max="9490" width="18.33203125" style="299" customWidth="1"/>
    <col min="9491" max="9501" width="15.88671875" style="299" customWidth="1"/>
    <col min="9502" max="9504" width="25.44140625" style="299" customWidth="1"/>
    <col min="9505" max="9506" width="18.33203125" style="299" customWidth="1"/>
    <col min="9507" max="9728" width="9.21875" style="299"/>
    <col min="9729" max="9740" width="15.88671875" style="299" customWidth="1"/>
    <col min="9741" max="9744" width="25.44140625" style="299" customWidth="1"/>
    <col min="9745" max="9745" width="6.77734375" style="299" customWidth="1"/>
    <col min="9746" max="9746" width="18.33203125" style="299" customWidth="1"/>
    <col min="9747" max="9757" width="15.88671875" style="299" customWidth="1"/>
    <col min="9758" max="9760" width="25.44140625" style="299" customWidth="1"/>
    <col min="9761" max="9762" width="18.33203125" style="299" customWidth="1"/>
    <col min="9763" max="9984" width="9.21875" style="299"/>
    <col min="9985" max="9996" width="15.88671875" style="299" customWidth="1"/>
    <col min="9997" max="10000" width="25.44140625" style="299" customWidth="1"/>
    <col min="10001" max="10001" width="6.77734375" style="299" customWidth="1"/>
    <col min="10002" max="10002" width="18.33203125" style="299" customWidth="1"/>
    <col min="10003" max="10013" width="15.88671875" style="299" customWidth="1"/>
    <col min="10014" max="10016" width="25.44140625" style="299" customWidth="1"/>
    <col min="10017" max="10018" width="18.33203125" style="299" customWidth="1"/>
    <col min="10019" max="10240" width="9.21875" style="299"/>
    <col min="10241" max="10252" width="15.88671875" style="299" customWidth="1"/>
    <col min="10253" max="10256" width="25.44140625" style="299" customWidth="1"/>
    <col min="10257" max="10257" width="6.77734375" style="299" customWidth="1"/>
    <col min="10258" max="10258" width="18.33203125" style="299" customWidth="1"/>
    <col min="10259" max="10269" width="15.88671875" style="299" customWidth="1"/>
    <col min="10270" max="10272" width="25.44140625" style="299" customWidth="1"/>
    <col min="10273" max="10274" width="18.33203125" style="299" customWidth="1"/>
    <col min="10275" max="10496" width="9.21875" style="299"/>
    <col min="10497" max="10508" width="15.88671875" style="299" customWidth="1"/>
    <col min="10509" max="10512" width="25.44140625" style="299" customWidth="1"/>
    <col min="10513" max="10513" width="6.77734375" style="299" customWidth="1"/>
    <col min="10514" max="10514" width="18.33203125" style="299" customWidth="1"/>
    <col min="10515" max="10525" width="15.88671875" style="299" customWidth="1"/>
    <col min="10526" max="10528" width="25.44140625" style="299" customWidth="1"/>
    <col min="10529" max="10530" width="18.33203125" style="299" customWidth="1"/>
    <col min="10531" max="10752" width="9.21875" style="299"/>
    <col min="10753" max="10764" width="15.88671875" style="299" customWidth="1"/>
    <col min="10765" max="10768" width="25.44140625" style="299" customWidth="1"/>
    <col min="10769" max="10769" width="6.77734375" style="299" customWidth="1"/>
    <col min="10770" max="10770" width="18.33203125" style="299" customWidth="1"/>
    <col min="10771" max="10781" width="15.88671875" style="299" customWidth="1"/>
    <col min="10782" max="10784" width="25.44140625" style="299" customWidth="1"/>
    <col min="10785" max="10786" width="18.33203125" style="299" customWidth="1"/>
    <col min="10787" max="11008" width="9.21875" style="299"/>
    <col min="11009" max="11020" width="15.88671875" style="299" customWidth="1"/>
    <col min="11021" max="11024" width="25.44140625" style="299" customWidth="1"/>
    <col min="11025" max="11025" width="6.77734375" style="299" customWidth="1"/>
    <col min="11026" max="11026" width="18.33203125" style="299" customWidth="1"/>
    <col min="11027" max="11037" width="15.88671875" style="299" customWidth="1"/>
    <col min="11038" max="11040" width="25.44140625" style="299" customWidth="1"/>
    <col min="11041" max="11042" width="18.33203125" style="299" customWidth="1"/>
    <col min="11043" max="11264" width="9.21875" style="299"/>
    <col min="11265" max="11276" width="15.88671875" style="299" customWidth="1"/>
    <col min="11277" max="11280" width="25.44140625" style="299" customWidth="1"/>
    <col min="11281" max="11281" width="6.77734375" style="299" customWidth="1"/>
    <col min="11282" max="11282" width="18.33203125" style="299" customWidth="1"/>
    <col min="11283" max="11293" width="15.88671875" style="299" customWidth="1"/>
    <col min="11294" max="11296" width="25.44140625" style="299" customWidth="1"/>
    <col min="11297" max="11298" width="18.33203125" style="299" customWidth="1"/>
    <col min="11299" max="11520" width="9.21875" style="299"/>
    <col min="11521" max="11532" width="15.88671875" style="299" customWidth="1"/>
    <col min="11533" max="11536" width="25.44140625" style="299" customWidth="1"/>
    <col min="11537" max="11537" width="6.77734375" style="299" customWidth="1"/>
    <col min="11538" max="11538" width="18.33203125" style="299" customWidth="1"/>
    <col min="11539" max="11549" width="15.88671875" style="299" customWidth="1"/>
    <col min="11550" max="11552" width="25.44140625" style="299" customWidth="1"/>
    <col min="11553" max="11554" width="18.33203125" style="299" customWidth="1"/>
    <col min="11555" max="11776" width="9.21875" style="299"/>
    <col min="11777" max="11788" width="15.88671875" style="299" customWidth="1"/>
    <col min="11789" max="11792" width="25.44140625" style="299" customWidth="1"/>
    <col min="11793" max="11793" width="6.77734375" style="299" customWidth="1"/>
    <col min="11794" max="11794" width="18.33203125" style="299" customWidth="1"/>
    <col min="11795" max="11805" width="15.88671875" style="299" customWidth="1"/>
    <col min="11806" max="11808" width="25.44140625" style="299" customWidth="1"/>
    <col min="11809" max="11810" width="18.33203125" style="299" customWidth="1"/>
    <col min="11811" max="12032" width="9.21875" style="299"/>
    <col min="12033" max="12044" width="15.88671875" style="299" customWidth="1"/>
    <col min="12045" max="12048" width="25.44140625" style="299" customWidth="1"/>
    <col min="12049" max="12049" width="6.77734375" style="299" customWidth="1"/>
    <col min="12050" max="12050" width="18.33203125" style="299" customWidth="1"/>
    <col min="12051" max="12061" width="15.88671875" style="299" customWidth="1"/>
    <col min="12062" max="12064" width="25.44140625" style="299" customWidth="1"/>
    <col min="12065" max="12066" width="18.33203125" style="299" customWidth="1"/>
    <col min="12067" max="12288" width="9.21875" style="299"/>
    <col min="12289" max="12300" width="15.88671875" style="299" customWidth="1"/>
    <col min="12301" max="12304" width="25.44140625" style="299" customWidth="1"/>
    <col min="12305" max="12305" width="6.77734375" style="299" customWidth="1"/>
    <col min="12306" max="12306" width="18.33203125" style="299" customWidth="1"/>
    <col min="12307" max="12317" width="15.88671875" style="299" customWidth="1"/>
    <col min="12318" max="12320" width="25.44140625" style="299" customWidth="1"/>
    <col min="12321" max="12322" width="18.33203125" style="299" customWidth="1"/>
    <col min="12323" max="12544" width="9.21875" style="299"/>
    <col min="12545" max="12556" width="15.88671875" style="299" customWidth="1"/>
    <col min="12557" max="12560" width="25.44140625" style="299" customWidth="1"/>
    <col min="12561" max="12561" width="6.77734375" style="299" customWidth="1"/>
    <col min="12562" max="12562" width="18.33203125" style="299" customWidth="1"/>
    <col min="12563" max="12573" width="15.88671875" style="299" customWidth="1"/>
    <col min="12574" max="12576" width="25.44140625" style="299" customWidth="1"/>
    <col min="12577" max="12578" width="18.33203125" style="299" customWidth="1"/>
    <col min="12579" max="12800" width="9.21875" style="299"/>
    <col min="12801" max="12812" width="15.88671875" style="299" customWidth="1"/>
    <col min="12813" max="12816" width="25.44140625" style="299" customWidth="1"/>
    <col min="12817" max="12817" width="6.77734375" style="299" customWidth="1"/>
    <col min="12818" max="12818" width="18.33203125" style="299" customWidth="1"/>
    <col min="12819" max="12829" width="15.88671875" style="299" customWidth="1"/>
    <col min="12830" max="12832" width="25.44140625" style="299" customWidth="1"/>
    <col min="12833" max="12834" width="18.33203125" style="299" customWidth="1"/>
    <col min="12835" max="13056" width="9.21875" style="299"/>
    <col min="13057" max="13068" width="15.88671875" style="299" customWidth="1"/>
    <col min="13069" max="13072" width="25.44140625" style="299" customWidth="1"/>
    <col min="13073" max="13073" width="6.77734375" style="299" customWidth="1"/>
    <col min="13074" max="13074" width="18.33203125" style="299" customWidth="1"/>
    <col min="13075" max="13085" width="15.88671875" style="299" customWidth="1"/>
    <col min="13086" max="13088" width="25.44140625" style="299" customWidth="1"/>
    <col min="13089" max="13090" width="18.33203125" style="299" customWidth="1"/>
    <col min="13091" max="13312" width="9.21875" style="299"/>
    <col min="13313" max="13324" width="15.88671875" style="299" customWidth="1"/>
    <col min="13325" max="13328" width="25.44140625" style="299" customWidth="1"/>
    <col min="13329" max="13329" width="6.77734375" style="299" customWidth="1"/>
    <col min="13330" max="13330" width="18.33203125" style="299" customWidth="1"/>
    <col min="13331" max="13341" width="15.88671875" style="299" customWidth="1"/>
    <col min="13342" max="13344" width="25.44140625" style="299" customWidth="1"/>
    <col min="13345" max="13346" width="18.33203125" style="299" customWidth="1"/>
    <col min="13347" max="13568" width="9.21875" style="299"/>
    <col min="13569" max="13580" width="15.88671875" style="299" customWidth="1"/>
    <col min="13581" max="13584" width="25.44140625" style="299" customWidth="1"/>
    <col min="13585" max="13585" width="6.77734375" style="299" customWidth="1"/>
    <col min="13586" max="13586" width="18.33203125" style="299" customWidth="1"/>
    <col min="13587" max="13597" width="15.88671875" style="299" customWidth="1"/>
    <col min="13598" max="13600" width="25.44140625" style="299" customWidth="1"/>
    <col min="13601" max="13602" width="18.33203125" style="299" customWidth="1"/>
    <col min="13603" max="13824" width="9.21875" style="299"/>
    <col min="13825" max="13836" width="15.88671875" style="299" customWidth="1"/>
    <col min="13837" max="13840" width="25.44140625" style="299" customWidth="1"/>
    <col min="13841" max="13841" width="6.77734375" style="299" customWidth="1"/>
    <col min="13842" max="13842" width="18.33203125" style="299" customWidth="1"/>
    <col min="13843" max="13853" width="15.88671875" style="299" customWidth="1"/>
    <col min="13854" max="13856" width="25.44140625" style="299" customWidth="1"/>
    <col min="13857" max="13858" width="18.33203125" style="299" customWidth="1"/>
    <col min="13859" max="14080" width="9.21875" style="299"/>
    <col min="14081" max="14092" width="15.88671875" style="299" customWidth="1"/>
    <col min="14093" max="14096" width="25.44140625" style="299" customWidth="1"/>
    <col min="14097" max="14097" width="6.77734375" style="299" customWidth="1"/>
    <col min="14098" max="14098" width="18.33203125" style="299" customWidth="1"/>
    <col min="14099" max="14109" width="15.88671875" style="299" customWidth="1"/>
    <col min="14110" max="14112" width="25.44140625" style="299" customWidth="1"/>
    <col min="14113" max="14114" width="18.33203125" style="299" customWidth="1"/>
    <col min="14115" max="14336" width="9.21875" style="299"/>
    <col min="14337" max="14348" width="15.88671875" style="299" customWidth="1"/>
    <col min="14349" max="14352" width="25.44140625" style="299" customWidth="1"/>
    <col min="14353" max="14353" width="6.77734375" style="299" customWidth="1"/>
    <col min="14354" max="14354" width="18.33203125" style="299" customWidth="1"/>
    <col min="14355" max="14365" width="15.88671875" style="299" customWidth="1"/>
    <col min="14366" max="14368" width="25.44140625" style="299" customWidth="1"/>
    <col min="14369" max="14370" width="18.33203125" style="299" customWidth="1"/>
    <col min="14371" max="14592" width="9.21875" style="299"/>
    <col min="14593" max="14604" width="15.88671875" style="299" customWidth="1"/>
    <col min="14605" max="14608" width="25.44140625" style="299" customWidth="1"/>
    <col min="14609" max="14609" width="6.77734375" style="299" customWidth="1"/>
    <col min="14610" max="14610" width="18.33203125" style="299" customWidth="1"/>
    <col min="14611" max="14621" width="15.88671875" style="299" customWidth="1"/>
    <col min="14622" max="14624" width="25.44140625" style="299" customWidth="1"/>
    <col min="14625" max="14626" width="18.33203125" style="299" customWidth="1"/>
    <col min="14627" max="14848" width="9.21875" style="299"/>
    <col min="14849" max="14860" width="15.88671875" style="299" customWidth="1"/>
    <col min="14861" max="14864" width="25.44140625" style="299" customWidth="1"/>
    <col min="14865" max="14865" width="6.77734375" style="299" customWidth="1"/>
    <col min="14866" max="14866" width="18.33203125" style="299" customWidth="1"/>
    <col min="14867" max="14877" width="15.88671875" style="299" customWidth="1"/>
    <col min="14878" max="14880" width="25.44140625" style="299" customWidth="1"/>
    <col min="14881" max="14882" width="18.33203125" style="299" customWidth="1"/>
    <col min="14883" max="15104" width="9.21875" style="299"/>
    <col min="15105" max="15116" width="15.88671875" style="299" customWidth="1"/>
    <col min="15117" max="15120" width="25.44140625" style="299" customWidth="1"/>
    <col min="15121" max="15121" width="6.77734375" style="299" customWidth="1"/>
    <col min="15122" max="15122" width="18.33203125" style="299" customWidth="1"/>
    <col min="15123" max="15133" width="15.88671875" style="299" customWidth="1"/>
    <col min="15134" max="15136" width="25.44140625" style="299" customWidth="1"/>
    <col min="15137" max="15138" width="18.33203125" style="299" customWidth="1"/>
    <col min="15139" max="15360" width="9.21875" style="299"/>
    <col min="15361" max="15372" width="15.88671875" style="299" customWidth="1"/>
    <col min="15373" max="15376" width="25.44140625" style="299" customWidth="1"/>
    <col min="15377" max="15377" width="6.77734375" style="299" customWidth="1"/>
    <col min="15378" max="15378" width="18.33203125" style="299" customWidth="1"/>
    <col min="15379" max="15389" width="15.88671875" style="299" customWidth="1"/>
    <col min="15390" max="15392" width="25.44140625" style="299" customWidth="1"/>
    <col min="15393" max="15394" width="18.33203125" style="299" customWidth="1"/>
    <col min="15395" max="15616" width="9.21875" style="299"/>
    <col min="15617" max="15628" width="15.88671875" style="299" customWidth="1"/>
    <col min="15629" max="15632" width="25.44140625" style="299" customWidth="1"/>
    <col min="15633" max="15633" width="6.77734375" style="299" customWidth="1"/>
    <col min="15634" max="15634" width="18.33203125" style="299" customWidth="1"/>
    <col min="15635" max="15645" width="15.88671875" style="299" customWidth="1"/>
    <col min="15646" max="15648" width="25.44140625" style="299" customWidth="1"/>
    <col min="15649" max="15650" width="18.33203125" style="299" customWidth="1"/>
    <col min="15651" max="15872" width="9.21875" style="299"/>
    <col min="15873" max="15884" width="15.88671875" style="299" customWidth="1"/>
    <col min="15885" max="15888" width="25.44140625" style="299" customWidth="1"/>
    <col min="15889" max="15889" width="6.77734375" style="299" customWidth="1"/>
    <col min="15890" max="15890" width="18.33203125" style="299" customWidth="1"/>
    <col min="15891" max="15901" width="15.88671875" style="299" customWidth="1"/>
    <col min="15902" max="15904" width="25.44140625" style="299" customWidth="1"/>
    <col min="15905" max="15906" width="18.33203125" style="299" customWidth="1"/>
    <col min="15907" max="16128" width="9.21875" style="299"/>
    <col min="16129" max="16140" width="15.88671875" style="299" customWidth="1"/>
    <col min="16141" max="16144" width="25.44140625" style="299" customWidth="1"/>
    <col min="16145" max="16145" width="6.77734375" style="299" customWidth="1"/>
    <col min="16146" max="16146" width="18.33203125" style="299" customWidth="1"/>
    <col min="16147" max="16157" width="15.88671875" style="299" customWidth="1"/>
    <col min="16158" max="16160" width="25.44140625" style="299" customWidth="1"/>
    <col min="16161" max="16162" width="18.33203125" style="299" customWidth="1"/>
    <col min="16163" max="16384" width="9.21875" style="299"/>
  </cols>
  <sheetData>
    <row r="1" spans="1:34" s="296" customFormat="1" ht="15.6">
      <c r="A1" s="294" t="s">
        <v>0</v>
      </c>
      <c r="B1" s="295"/>
      <c r="C1" s="295"/>
      <c r="D1" s="295"/>
      <c r="E1" s="295"/>
      <c r="F1" s="295"/>
      <c r="G1" s="295"/>
      <c r="H1" s="295"/>
      <c r="I1" s="294"/>
      <c r="J1" s="295"/>
      <c r="K1" s="295"/>
      <c r="L1" s="295"/>
      <c r="M1" s="295"/>
      <c r="N1" s="295"/>
      <c r="O1" s="295"/>
      <c r="P1" s="295"/>
      <c r="Q1" s="295"/>
      <c r="R1" s="294" t="s">
        <v>0</v>
      </c>
      <c r="S1" s="295"/>
      <c r="T1" s="294"/>
      <c r="U1" s="295"/>
      <c r="V1" s="295"/>
      <c r="W1" s="295"/>
      <c r="X1" s="295"/>
      <c r="Y1" s="295"/>
      <c r="Z1" s="295"/>
      <c r="AA1" s="295"/>
      <c r="AB1" s="295"/>
      <c r="AC1" s="295"/>
      <c r="AD1" s="295"/>
      <c r="AE1" s="295"/>
      <c r="AF1" s="295"/>
      <c r="AG1" s="295"/>
      <c r="AH1" s="295"/>
    </row>
    <row r="2" spans="1:34" s="296" customFormat="1" ht="15">
      <c r="A2" s="295"/>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row>
    <row r="3" spans="1:34" s="296" customFormat="1" ht="15">
      <c r="A3" s="295" t="s">
        <v>192</v>
      </c>
      <c r="B3" s="295"/>
      <c r="C3" s="295"/>
      <c r="D3" s="295"/>
      <c r="E3" s="295"/>
      <c r="F3" s="295"/>
      <c r="G3" s="295"/>
      <c r="H3" s="295"/>
      <c r="I3" s="295"/>
      <c r="J3" s="295"/>
      <c r="K3" s="295"/>
      <c r="L3" s="295"/>
      <c r="M3" s="295"/>
      <c r="N3" s="295"/>
      <c r="O3" s="295"/>
      <c r="P3" s="295"/>
      <c r="Q3" s="295"/>
      <c r="R3" s="295" t="s">
        <v>193</v>
      </c>
      <c r="S3" s="295"/>
      <c r="T3" s="295"/>
      <c r="U3" s="295"/>
      <c r="V3" s="295"/>
      <c r="W3" s="295"/>
      <c r="X3" s="295"/>
      <c r="Y3" s="295"/>
      <c r="Z3" s="295"/>
      <c r="AA3" s="295"/>
      <c r="AB3" s="295"/>
      <c r="AC3" s="295"/>
      <c r="AD3" s="295"/>
      <c r="AE3" s="295"/>
      <c r="AF3" s="295"/>
      <c r="AG3" s="295"/>
      <c r="AH3" s="295"/>
    </row>
    <row r="4" spans="1:34">
      <c r="A4" s="297"/>
      <c r="B4" s="297"/>
      <c r="C4" s="297"/>
      <c r="D4" s="297"/>
      <c r="E4" s="297"/>
      <c r="F4" s="297"/>
      <c r="G4" s="297"/>
      <c r="H4" s="297"/>
      <c r="I4" s="297"/>
      <c r="J4" s="297"/>
      <c r="K4" s="297"/>
      <c r="L4" s="297"/>
      <c r="M4" s="297"/>
      <c r="N4" s="297"/>
      <c r="O4" s="297"/>
      <c r="P4" s="297"/>
      <c r="Q4" s="297"/>
      <c r="R4" s="297"/>
      <c r="S4" s="297"/>
      <c r="T4" s="297"/>
      <c r="U4" s="297"/>
      <c r="V4" s="298"/>
      <c r="W4" s="298"/>
      <c r="X4" s="298"/>
      <c r="Y4" s="298"/>
      <c r="Z4" s="297"/>
      <c r="AA4" s="297"/>
      <c r="AB4" s="297"/>
      <c r="AC4" s="297"/>
      <c r="AD4" s="297"/>
      <c r="AE4" s="297"/>
      <c r="AF4" s="297"/>
      <c r="AG4" s="297"/>
      <c r="AH4" s="297"/>
    </row>
    <row r="5" spans="1:34">
      <c r="A5" s="300" t="s">
        <v>194</v>
      </c>
      <c r="B5" s="297"/>
      <c r="C5" s="297"/>
      <c r="D5" s="297"/>
      <c r="E5" s="297"/>
      <c r="F5" s="297"/>
      <c r="G5" s="297"/>
      <c r="H5" s="297"/>
      <c r="I5" s="300"/>
      <c r="J5" s="297"/>
      <c r="K5" s="297"/>
      <c r="L5" s="297"/>
      <c r="M5" s="297"/>
      <c r="N5" s="297"/>
      <c r="O5" s="297"/>
      <c r="P5" s="297"/>
      <c r="Q5" s="297"/>
      <c r="R5" s="300" t="s">
        <v>195</v>
      </c>
      <c r="S5" s="297"/>
      <c r="T5" s="300"/>
      <c r="U5" s="297"/>
      <c r="V5" s="297"/>
      <c r="W5" s="297"/>
      <c r="X5" s="297"/>
      <c r="Y5" s="297"/>
      <c r="Z5" s="297"/>
      <c r="AA5" s="297"/>
      <c r="AB5" s="297"/>
      <c r="AC5" s="297"/>
      <c r="AD5" s="297"/>
      <c r="AE5" s="297"/>
      <c r="AF5" s="297"/>
      <c r="AG5" s="297"/>
      <c r="AH5" s="297"/>
    </row>
    <row r="6" spans="1:34" s="303" customFormat="1" ht="15.6">
      <c r="A6" s="301" t="s">
        <v>196</v>
      </c>
      <c r="B6" s="302"/>
      <c r="C6" s="302"/>
      <c r="D6" s="302"/>
      <c r="E6" s="302"/>
      <c r="F6" s="302"/>
      <c r="G6" s="302"/>
      <c r="H6" s="302"/>
      <c r="I6" s="302"/>
      <c r="J6" s="302"/>
      <c r="K6" s="302"/>
      <c r="L6" s="302"/>
      <c r="M6" s="302"/>
      <c r="N6" s="302"/>
      <c r="O6" s="302"/>
      <c r="P6" s="302"/>
      <c r="Q6" s="302"/>
      <c r="R6" s="299" t="s">
        <v>197</v>
      </c>
      <c r="Z6" s="304"/>
      <c r="AA6" s="304"/>
      <c r="AB6" s="304"/>
      <c r="AC6" s="304"/>
      <c r="AD6" s="304"/>
    </row>
    <row r="7" spans="1:34">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row>
    <row r="8" spans="1:34" ht="15">
      <c r="A8" s="305" t="s">
        <v>198</v>
      </c>
      <c r="B8" s="305"/>
      <c r="C8" s="305"/>
      <c r="D8" s="305"/>
      <c r="E8" s="305"/>
      <c r="F8" s="305"/>
      <c r="G8" s="305"/>
      <c r="H8" s="305"/>
      <c r="I8" s="305"/>
      <c r="J8" s="305"/>
      <c r="K8" s="305"/>
      <c r="L8" s="305"/>
      <c r="M8" s="305"/>
      <c r="N8" s="305"/>
      <c r="O8" s="305"/>
      <c r="P8" s="306"/>
      <c r="Q8" s="297"/>
      <c r="R8" s="305" t="s">
        <v>199</v>
      </c>
      <c r="S8" s="305"/>
      <c r="T8" s="305"/>
      <c r="U8" s="305"/>
      <c r="V8" s="305"/>
      <c r="W8" s="305"/>
      <c r="X8" s="305"/>
      <c r="Y8" s="305"/>
      <c r="Z8" s="305"/>
      <c r="AA8" s="305"/>
      <c r="AB8" s="305"/>
      <c r="AC8" s="305"/>
      <c r="AD8" s="305"/>
      <c r="AE8" s="305"/>
      <c r="AF8" s="305"/>
    </row>
    <row r="9" spans="1:34" ht="15">
      <c r="A9" s="299" t="s">
        <v>200</v>
      </c>
      <c r="B9" s="299" t="s">
        <v>201</v>
      </c>
      <c r="J9" s="305"/>
      <c r="K9" s="305"/>
      <c r="L9" s="305"/>
      <c r="M9" s="305"/>
      <c r="N9" s="305"/>
      <c r="O9" s="305"/>
      <c r="P9" s="306"/>
      <c r="Q9" s="297"/>
      <c r="R9" s="299" t="s">
        <v>200</v>
      </c>
      <c r="S9" s="299" t="s">
        <v>201</v>
      </c>
      <c r="AA9" s="305"/>
      <c r="AB9" s="305"/>
      <c r="AC9" s="305"/>
      <c r="AD9" s="305"/>
      <c r="AE9" s="305"/>
      <c r="AF9" s="305"/>
    </row>
    <row r="10" spans="1:34" ht="15">
      <c r="A10" s="307" t="s">
        <v>202</v>
      </c>
      <c r="B10" s="307"/>
      <c r="C10" s="307">
        <v>2000</v>
      </c>
      <c r="J10" s="305"/>
      <c r="K10" s="305"/>
      <c r="L10" s="305"/>
      <c r="M10" s="305"/>
      <c r="N10" s="305"/>
      <c r="O10" s="305"/>
      <c r="P10" s="306"/>
      <c r="Q10" s="297"/>
      <c r="R10" s="307" t="s">
        <v>202</v>
      </c>
      <c r="S10" s="307"/>
      <c r="T10" s="307">
        <v>2000</v>
      </c>
      <c r="AA10" s="305"/>
      <c r="AB10" s="305"/>
      <c r="AC10" s="305"/>
      <c r="AD10" s="305"/>
      <c r="AE10" s="305"/>
      <c r="AF10" s="305"/>
    </row>
    <row r="11" spans="1:34" ht="15.6" thickBot="1">
      <c r="J11" s="305"/>
      <c r="K11" s="305"/>
      <c r="L11" s="305"/>
      <c r="M11" s="305"/>
      <c r="N11" s="305"/>
      <c r="O11" s="305"/>
      <c r="P11" s="306"/>
      <c r="Q11" s="297"/>
      <c r="AA11" s="305"/>
      <c r="AB11" s="305"/>
      <c r="AC11" s="305"/>
      <c r="AD11" s="305"/>
      <c r="AE11" s="305"/>
      <c r="AF11" s="305"/>
    </row>
    <row r="12" spans="1:34">
      <c r="A12" s="308" t="s">
        <v>203</v>
      </c>
      <c r="B12" s="309" t="s">
        <v>204</v>
      </c>
      <c r="C12" s="310"/>
      <c r="D12" s="310"/>
      <c r="E12" s="310"/>
      <c r="F12" s="310"/>
      <c r="G12" s="310" t="s">
        <v>205</v>
      </c>
      <c r="H12" s="310"/>
      <c r="I12" s="310"/>
      <c r="J12" s="310"/>
      <c r="K12" s="310"/>
      <c r="L12" s="310"/>
      <c r="M12" s="308" t="s">
        <v>206</v>
      </c>
      <c r="N12" s="308" t="s">
        <v>207</v>
      </c>
      <c r="O12" s="308" t="s">
        <v>208</v>
      </c>
      <c r="P12" s="311"/>
      <c r="Q12" s="297"/>
      <c r="R12" s="308" t="s">
        <v>203</v>
      </c>
      <c r="S12" s="309" t="s">
        <v>204</v>
      </c>
      <c r="T12" s="310"/>
      <c r="U12" s="310"/>
      <c r="V12" s="310"/>
      <c r="W12" s="310"/>
      <c r="X12" s="310" t="s">
        <v>209</v>
      </c>
      <c r="Y12" s="310"/>
      <c r="Z12" s="310"/>
      <c r="AA12" s="310"/>
      <c r="AB12" s="310"/>
      <c r="AC12" s="310"/>
      <c r="AD12" s="308" t="s">
        <v>206</v>
      </c>
      <c r="AE12" s="308" t="s">
        <v>207</v>
      </c>
      <c r="AF12" s="308" t="s">
        <v>208</v>
      </c>
    </row>
    <row r="13" spans="1:34">
      <c r="A13" s="312" t="s">
        <v>210</v>
      </c>
      <c r="B13" s="313" t="s">
        <v>211</v>
      </c>
      <c r="C13" s="314"/>
      <c r="D13" s="314"/>
      <c r="E13" s="314"/>
      <c r="F13" s="314"/>
      <c r="G13" s="314" t="s">
        <v>212</v>
      </c>
      <c r="H13" s="314"/>
      <c r="I13" s="314"/>
      <c r="J13" s="314"/>
      <c r="K13" s="314"/>
      <c r="L13" s="314"/>
      <c r="M13" s="315" t="s">
        <v>213</v>
      </c>
      <c r="N13" s="315" t="s">
        <v>213</v>
      </c>
      <c r="O13" s="315" t="s">
        <v>213</v>
      </c>
      <c r="P13" s="311"/>
      <c r="Q13" s="297"/>
      <c r="R13" s="312" t="s">
        <v>210</v>
      </c>
      <c r="S13" s="313" t="s">
        <v>211</v>
      </c>
      <c r="T13" s="314"/>
      <c r="U13" s="314"/>
      <c r="V13" s="314"/>
      <c r="W13" s="314"/>
      <c r="X13" s="314" t="s">
        <v>214</v>
      </c>
      <c r="Y13" s="314"/>
      <c r="Z13" s="314"/>
      <c r="AA13" s="314"/>
      <c r="AB13" s="314"/>
      <c r="AC13" s="314"/>
      <c r="AD13" s="315" t="s">
        <v>213</v>
      </c>
      <c r="AE13" s="315" t="s">
        <v>213</v>
      </c>
      <c r="AF13" s="315" t="s">
        <v>213</v>
      </c>
    </row>
    <row r="14" spans="1:34">
      <c r="A14" s="312" t="s">
        <v>215</v>
      </c>
      <c r="B14" s="313" t="s">
        <v>216</v>
      </c>
      <c r="C14" s="316" t="s">
        <v>217</v>
      </c>
      <c r="D14" s="316" t="s">
        <v>218</v>
      </c>
      <c r="E14" s="316" t="s">
        <v>219</v>
      </c>
      <c r="F14" s="316" t="s">
        <v>220</v>
      </c>
      <c r="G14" s="316"/>
      <c r="H14" s="316"/>
      <c r="I14" s="316"/>
      <c r="J14" s="316"/>
      <c r="K14" s="316"/>
      <c r="L14" s="317" t="s">
        <v>44</v>
      </c>
      <c r="M14" s="312" t="s">
        <v>221</v>
      </c>
      <c r="N14" s="312" t="s">
        <v>222</v>
      </c>
      <c r="O14" s="312" t="s">
        <v>222</v>
      </c>
      <c r="P14" s="318"/>
      <c r="Q14" s="297"/>
      <c r="R14" s="312" t="s">
        <v>215</v>
      </c>
      <c r="S14" s="313" t="s">
        <v>216</v>
      </c>
      <c r="T14" s="316" t="s">
        <v>217</v>
      </c>
      <c r="U14" s="316" t="s">
        <v>218</v>
      </c>
      <c r="V14" s="316" t="s">
        <v>219</v>
      </c>
      <c r="W14" s="316" t="s">
        <v>220</v>
      </c>
      <c r="X14" s="316"/>
      <c r="Y14" s="316"/>
      <c r="Z14" s="316"/>
      <c r="AA14" s="316"/>
      <c r="AB14" s="316"/>
      <c r="AC14" s="317" t="s">
        <v>44</v>
      </c>
      <c r="AD14" s="312" t="s">
        <v>221</v>
      </c>
      <c r="AE14" s="312" t="s">
        <v>222</v>
      </c>
      <c r="AF14" s="312" t="s">
        <v>222</v>
      </c>
    </row>
    <row r="15" spans="1:34">
      <c r="A15" s="319"/>
      <c r="B15" s="320"/>
      <c r="C15" s="321" t="s">
        <v>223</v>
      </c>
      <c r="D15" s="321" t="s">
        <v>224</v>
      </c>
      <c r="E15" s="321" t="s">
        <v>225</v>
      </c>
      <c r="F15" s="321" t="s">
        <v>225</v>
      </c>
      <c r="G15" s="321" t="s">
        <v>5</v>
      </c>
      <c r="H15" s="321" t="s">
        <v>6</v>
      </c>
      <c r="I15" s="321" t="s">
        <v>226</v>
      </c>
      <c r="J15" s="321" t="s">
        <v>227</v>
      </c>
      <c r="K15" s="321" t="s">
        <v>228</v>
      </c>
      <c r="L15" s="314" t="s">
        <v>229</v>
      </c>
      <c r="M15" s="322" t="s">
        <v>230</v>
      </c>
      <c r="N15" s="322" t="s">
        <v>231</v>
      </c>
      <c r="O15" s="322" t="s">
        <v>232</v>
      </c>
      <c r="P15" s="323"/>
      <c r="Q15" s="297"/>
      <c r="R15" s="319"/>
      <c r="S15" s="320"/>
      <c r="T15" s="321" t="s">
        <v>223</v>
      </c>
      <c r="U15" s="321" t="s">
        <v>224</v>
      </c>
      <c r="V15" s="321" t="s">
        <v>225</v>
      </c>
      <c r="W15" s="321" t="s">
        <v>225</v>
      </c>
      <c r="X15" s="321" t="s">
        <v>5</v>
      </c>
      <c r="Y15" s="321" t="s">
        <v>6</v>
      </c>
      <c r="Z15" s="321" t="s">
        <v>226</v>
      </c>
      <c r="AA15" s="321" t="s">
        <v>228</v>
      </c>
      <c r="AB15" s="321" t="s">
        <v>227</v>
      </c>
      <c r="AC15" s="314" t="s">
        <v>229</v>
      </c>
      <c r="AD15" s="322" t="s">
        <v>230</v>
      </c>
      <c r="AE15" s="322" t="s">
        <v>231</v>
      </c>
      <c r="AF15" s="322" t="s">
        <v>232</v>
      </c>
    </row>
    <row r="16" spans="1:34">
      <c r="A16" s="324" t="s">
        <v>5</v>
      </c>
      <c r="B16" s="325">
        <v>130928</v>
      </c>
      <c r="C16" s="326">
        <v>58400</v>
      </c>
      <c r="D16" s="326">
        <v>46661</v>
      </c>
      <c r="E16" s="326">
        <v>87330</v>
      </c>
      <c r="F16" s="326">
        <v>47382</v>
      </c>
      <c r="G16" s="327" t="s">
        <v>115</v>
      </c>
      <c r="H16" s="326">
        <v>23916</v>
      </c>
      <c r="I16" s="326">
        <v>5643</v>
      </c>
      <c r="J16" s="326">
        <v>12139</v>
      </c>
      <c r="K16" s="326">
        <v>45059</v>
      </c>
      <c r="L16" s="328">
        <v>37231</v>
      </c>
      <c r="M16" s="329">
        <v>22314</v>
      </c>
      <c r="N16" s="329">
        <v>4982</v>
      </c>
      <c r="O16" s="329">
        <v>3718</v>
      </c>
      <c r="P16" s="328"/>
      <c r="Q16" s="297"/>
      <c r="R16" s="324" t="s">
        <v>5</v>
      </c>
      <c r="S16" s="330">
        <v>0.30945362669754711</v>
      </c>
      <c r="T16" s="331">
        <v>0.64941780821917805</v>
      </c>
      <c r="U16" s="331">
        <v>1.3801675917790017E-2</v>
      </c>
      <c r="V16" s="331">
        <v>7.3857780831329441E-3</v>
      </c>
      <c r="W16" s="331">
        <v>0.58197205689924447</v>
      </c>
      <c r="X16" s="327" t="s">
        <v>115</v>
      </c>
      <c r="Y16" s="331">
        <v>0.68912025422311418</v>
      </c>
      <c r="Z16" s="331">
        <v>0.76555023923444976</v>
      </c>
      <c r="AA16" s="331">
        <v>0.5825251337135755</v>
      </c>
      <c r="AB16" s="331">
        <v>0.79289892083367663</v>
      </c>
      <c r="AC16" s="332">
        <v>0.8659987644704682</v>
      </c>
      <c r="AD16" s="333">
        <v>0.69664784440261718</v>
      </c>
      <c r="AE16" s="333">
        <v>0.77739863508631069</v>
      </c>
      <c r="AF16" s="333">
        <v>0.82490586336740179</v>
      </c>
    </row>
    <row r="17" spans="1:32">
      <c r="A17" s="334"/>
      <c r="B17" s="335"/>
      <c r="C17" s="336">
        <v>0.44604668214591225</v>
      </c>
      <c r="D17" s="336">
        <v>0.35638671636319197</v>
      </c>
      <c r="E17" s="336">
        <v>0.66700782109250889</v>
      </c>
      <c r="F17" s="336">
        <v>0.36189355981913723</v>
      </c>
      <c r="G17" s="336"/>
      <c r="H17" s="336">
        <v>0.1826652816815349</v>
      </c>
      <c r="I17" s="336">
        <v>4.3100024440914091E-2</v>
      </c>
      <c r="J17" s="336">
        <v>9.2715080043993647E-2</v>
      </c>
      <c r="K17" s="336">
        <v>0.34415098374679215</v>
      </c>
      <c r="L17" s="337">
        <v>0.28436239765367227</v>
      </c>
      <c r="M17" s="337">
        <v>0.17042954906513505</v>
      </c>
      <c r="N17" s="337">
        <v>3.8051448124159844E-2</v>
      </c>
      <c r="O17" s="337">
        <v>2.8397287058535989E-2</v>
      </c>
      <c r="P17" s="338"/>
      <c r="Q17" s="297"/>
      <c r="R17" s="334"/>
      <c r="S17" s="335"/>
      <c r="T17" s="336"/>
      <c r="U17" s="336"/>
      <c r="V17" s="336"/>
      <c r="W17" s="336"/>
      <c r="X17" s="336"/>
      <c r="Y17" s="336"/>
      <c r="Z17" s="336"/>
      <c r="AA17" s="336"/>
      <c r="AB17" s="336"/>
      <c r="AC17" s="339"/>
      <c r="AD17" s="340"/>
      <c r="AE17" s="340"/>
      <c r="AF17" s="340"/>
    </row>
    <row r="18" spans="1:32">
      <c r="A18" s="324" t="s">
        <v>6</v>
      </c>
      <c r="B18" s="329">
        <v>384201</v>
      </c>
      <c r="C18" s="326">
        <v>65442</v>
      </c>
      <c r="D18" s="326">
        <v>33461</v>
      </c>
      <c r="E18" s="326">
        <v>94045</v>
      </c>
      <c r="F18" s="326">
        <v>63382</v>
      </c>
      <c r="G18" s="326">
        <v>33461</v>
      </c>
      <c r="H18" s="327" t="s">
        <v>115</v>
      </c>
      <c r="I18" s="326">
        <v>14857</v>
      </c>
      <c r="J18" s="326">
        <v>17220</v>
      </c>
      <c r="K18" s="326">
        <v>59104</v>
      </c>
      <c r="L18" s="328">
        <v>21158</v>
      </c>
      <c r="M18" s="329">
        <v>31446</v>
      </c>
      <c r="N18" s="329">
        <v>9042</v>
      </c>
      <c r="O18" s="329">
        <v>6121</v>
      </c>
      <c r="P18" s="328"/>
      <c r="Q18" s="297"/>
      <c r="R18" s="324" t="s">
        <v>6</v>
      </c>
      <c r="S18" s="333">
        <v>4.3324192876729548E-2</v>
      </c>
      <c r="T18" s="331">
        <v>0.23287796827725313</v>
      </c>
      <c r="U18" s="331">
        <v>6.7840172140701113E-3</v>
      </c>
      <c r="V18" s="331">
        <v>2.445637726620235E-3</v>
      </c>
      <c r="W18" s="331">
        <v>0.21665457069830552</v>
      </c>
      <c r="X18" s="331">
        <v>0.33394100594722215</v>
      </c>
      <c r="Y18" s="327" t="s">
        <v>115</v>
      </c>
      <c r="Z18" s="331">
        <v>0.26829104126001213</v>
      </c>
      <c r="AA18" s="331">
        <v>0.21531537628586897</v>
      </c>
      <c r="AB18" s="331">
        <v>0.43536585365853658</v>
      </c>
      <c r="AC18" s="332">
        <v>0.47575385197088571</v>
      </c>
      <c r="AD18" s="333">
        <v>0.33279272403485338</v>
      </c>
      <c r="AE18" s="333">
        <v>0.36253041362530414</v>
      </c>
      <c r="AF18" s="333">
        <v>0.43865381473615422</v>
      </c>
    </row>
    <row r="19" spans="1:32">
      <c r="A19" s="334"/>
      <c r="B19" s="335"/>
      <c r="C19" s="336">
        <v>0.17033271646872342</v>
      </c>
      <c r="D19" s="336">
        <v>8.7092433387731941E-2</v>
      </c>
      <c r="E19" s="336">
        <v>0.24478072675500584</v>
      </c>
      <c r="F19" s="336">
        <v>0.16497093969042245</v>
      </c>
      <c r="G19" s="336">
        <v>8.7092433387731941E-2</v>
      </c>
      <c r="H19" s="336"/>
      <c r="I19" s="336">
        <v>3.8669862910299557E-2</v>
      </c>
      <c r="J19" s="336">
        <v>4.4820289379777771E-2</v>
      </c>
      <c r="K19" s="336">
        <v>0.15383614306053342</v>
      </c>
      <c r="L19" s="337">
        <v>5.5070132560821029E-2</v>
      </c>
      <c r="M19" s="337">
        <v>8.1847782801189997E-2</v>
      </c>
      <c r="N19" s="337">
        <v>2.3534556130775298E-2</v>
      </c>
      <c r="O19" s="337">
        <v>1.5931764883485466E-2</v>
      </c>
      <c r="P19" s="338"/>
      <c r="Q19" s="297"/>
      <c r="R19" s="334"/>
      <c r="S19" s="335"/>
      <c r="T19" s="336"/>
      <c r="U19" s="336"/>
      <c r="V19" s="336"/>
      <c r="W19" s="336"/>
      <c r="X19" s="336"/>
      <c r="Y19" s="336"/>
      <c r="Z19" s="336"/>
      <c r="AA19" s="336"/>
      <c r="AB19" s="336"/>
      <c r="AC19" s="339"/>
      <c r="AD19" s="340"/>
      <c r="AE19" s="340"/>
      <c r="AF19" s="340"/>
    </row>
    <row r="20" spans="1:32">
      <c r="A20" s="324" t="s">
        <v>226</v>
      </c>
      <c r="B20" s="329">
        <v>72753</v>
      </c>
      <c r="C20" s="326">
        <v>7876</v>
      </c>
      <c r="D20" s="326">
        <v>6806</v>
      </c>
      <c r="E20" s="326">
        <v>9337</v>
      </c>
      <c r="F20" s="326">
        <v>6965</v>
      </c>
      <c r="G20" s="326">
        <v>2328</v>
      </c>
      <c r="H20" s="326">
        <v>3948</v>
      </c>
      <c r="I20" s="327" t="s">
        <v>115</v>
      </c>
      <c r="J20" s="326">
        <v>2623</v>
      </c>
      <c r="K20" s="326">
        <v>6080</v>
      </c>
      <c r="L20" s="328">
        <v>3208</v>
      </c>
      <c r="M20" s="329">
        <v>1751</v>
      </c>
      <c r="N20" s="329">
        <v>1751</v>
      </c>
      <c r="O20" s="329">
        <v>1229</v>
      </c>
      <c r="P20" s="328"/>
      <c r="Q20" s="297"/>
      <c r="R20" s="324" t="s">
        <v>226</v>
      </c>
      <c r="S20" s="333">
        <v>3.5059680099445691E-2</v>
      </c>
      <c r="T20" s="331">
        <v>0.32453021838496698</v>
      </c>
      <c r="U20" s="331">
        <v>3.9941228327945928</v>
      </c>
      <c r="V20" s="331">
        <v>2.9159258862589699</v>
      </c>
      <c r="W20" s="331">
        <v>0.2440775305096913</v>
      </c>
      <c r="X20" s="331">
        <v>0.42396907216494845</v>
      </c>
      <c r="Y20" s="331">
        <v>0.30471124620060791</v>
      </c>
      <c r="Z20" s="327" t="s">
        <v>115</v>
      </c>
      <c r="AA20" s="331">
        <v>0.22796052631578947</v>
      </c>
      <c r="AB20" s="331">
        <v>0.42851696530690048</v>
      </c>
      <c r="AC20" s="332">
        <v>0.7210099750623441</v>
      </c>
      <c r="AD20" s="333">
        <v>0.43403769274700171</v>
      </c>
      <c r="AE20" s="333">
        <v>0.43403769274700171</v>
      </c>
      <c r="AF20" s="333">
        <v>0.54434499593165175</v>
      </c>
    </row>
    <row r="21" spans="1:32">
      <c r="A21" s="334"/>
      <c r="B21" s="335"/>
      <c r="C21" s="336">
        <v>0.10825670419089248</v>
      </c>
      <c r="D21" s="336">
        <v>9.3549406897310075E-2</v>
      </c>
      <c r="E21" s="336">
        <v>0.12833835030857835</v>
      </c>
      <c r="F21" s="336">
        <v>9.57348837848611E-2</v>
      </c>
      <c r="G21" s="336">
        <v>3.1998680466784876E-2</v>
      </c>
      <c r="H21" s="336">
        <v>5.426580347202177E-2</v>
      </c>
      <c r="I21" s="336"/>
      <c r="J21" s="336">
        <v>3.6053496075763199E-2</v>
      </c>
      <c r="K21" s="336">
        <v>8.3570436957926139E-2</v>
      </c>
      <c r="L21" s="337">
        <v>4.4094401605432078E-2</v>
      </c>
      <c r="M21" s="337">
        <v>2.4067736038376423E-2</v>
      </c>
      <c r="N21" s="337">
        <v>2.4067736038376423E-2</v>
      </c>
      <c r="O21" s="337">
        <v>1.6892774181133424E-2</v>
      </c>
      <c r="P21" s="338"/>
      <c r="Q21" s="297"/>
      <c r="R21" s="334"/>
      <c r="S21" s="335"/>
      <c r="T21" s="336"/>
      <c r="U21" s="336"/>
      <c r="V21" s="336"/>
      <c r="W21" s="336"/>
      <c r="X21" s="336"/>
      <c r="Y21" s="336"/>
      <c r="Z21" s="341"/>
      <c r="AA21" s="336"/>
      <c r="AB21" s="336"/>
      <c r="AC21" s="339"/>
      <c r="AD21" s="340"/>
      <c r="AE21" s="340"/>
      <c r="AF21" s="340"/>
    </row>
    <row r="22" spans="1:32">
      <c r="A22" s="324" t="s">
        <v>233</v>
      </c>
      <c r="B22" s="329">
        <v>161786</v>
      </c>
      <c r="C22" s="326">
        <v>79113</v>
      </c>
      <c r="D22" s="326">
        <v>52803</v>
      </c>
      <c r="E22" s="326">
        <v>100842</v>
      </c>
      <c r="F22" s="326">
        <v>53764</v>
      </c>
      <c r="G22" s="326">
        <v>49585</v>
      </c>
      <c r="H22" s="326">
        <v>31665</v>
      </c>
      <c r="I22" s="326">
        <v>8469</v>
      </c>
      <c r="J22" s="326">
        <v>13721</v>
      </c>
      <c r="K22" s="342" t="s">
        <v>115</v>
      </c>
      <c r="L22" s="328">
        <v>65178</v>
      </c>
      <c r="M22" s="329">
        <v>28447</v>
      </c>
      <c r="N22" s="329">
        <v>6967</v>
      </c>
      <c r="O22" s="329">
        <v>4882</v>
      </c>
      <c r="P22" s="328"/>
      <c r="Q22" s="297"/>
      <c r="R22" s="324" t="s">
        <v>233</v>
      </c>
      <c r="S22" s="333">
        <v>0.271034299771095</v>
      </c>
      <c r="T22" s="331">
        <v>0.72788290167229153</v>
      </c>
      <c r="U22" s="331">
        <v>0.21161676419900385</v>
      </c>
      <c r="V22" s="331">
        <v>0.13462644533031873</v>
      </c>
      <c r="W22" s="331">
        <v>0.68570046871512536</v>
      </c>
      <c r="X22" s="331">
        <v>0.7167490168397701</v>
      </c>
      <c r="Y22" s="331">
        <v>0.70257381967471977</v>
      </c>
      <c r="Z22" s="331">
        <v>0.75392608336285272</v>
      </c>
      <c r="AA22" s="342" t="s">
        <v>115</v>
      </c>
      <c r="AB22" s="331">
        <v>0.79491290722250563</v>
      </c>
      <c r="AC22" s="332">
        <v>0.83741446500352879</v>
      </c>
      <c r="AD22" s="333">
        <v>0.74724927057334689</v>
      </c>
      <c r="AE22" s="333">
        <v>0.79288072341036309</v>
      </c>
      <c r="AF22" s="333">
        <v>0.86050798852929122</v>
      </c>
    </row>
    <row r="23" spans="1:32">
      <c r="A23" s="334"/>
      <c r="B23" s="343"/>
      <c r="C23" s="336">
        <v>0.48899781192439395</v>
      </c>
      <c r="D23" s="336">
        <v>0.32637558255967758</v>
      </c>
      <c r="E23" s="336">
        <v>0.62330485950576686</v>
      </c>
      <c r="F23" s="336">
        <v>0.33231552791959751</v>
      </c>
      <c r="G23" s="336">
        <v>0.30648510996007072</v>
      </c>
      <c r="H23" s="336">
        <v>0.19572150865958735</v>
      </c>
      <c r="I23" s="336">
        <v>5.2346927422644726E-2</v>
      </c>
      <c r="J23" s="336">
        <v>8.4809563250219419E-2</v>
      </c>
      <c r="K23" s="336"/>
      <c r="L23" s="337">
        <v>0.40286551370328705</v>
      </c>
      <c r="M23" s="337">
        <v>0.17583103605998046</v>
      </c>
      <c r="N23" s="337">
        <v>4.3063058608285021E-2</v>
      </c>
      <c r="O23" s="337">
        <v>3.0175664148937485E-2</v>
      </c>
      <c r="P23" s="338"/>
      <c r="Q23" s="297"/>
      <c r="R23" s="334"/>
      <c r="S23" s="343"/>
      <c r="T23" s="336"/>
      <c r="U23" s="336"/>
      <c r="V23" s="336"/>
      <c r="W23" s="336"/>
      <c r="X23" s="336"/>
      <c r="Y23" s="336"/>
      <c r="Z23" s="336"/>
      <c r="AA23" s="344"/>
      <c r="AB23" s="336"/>
      <c r="AC23" s="339"/>
      <c r="AD23" s="340"/>
      <c r="AE23" s="340"/>
      <c r="AF23" s="340"/>
    </row>
    <row r="24" spans="1:32">
      <c r="A24" s="324" t="s">
        <v>227</v>
      </c>
      <c r="B24" s="329">
        <v>25261</v>
      </c>
      <c r="C24" s="326">
        <v>2092</v>
      </c>
      <c r="D24" s="326">
        <v>836</v>
      </c>
      <c r="E24" s="326">
        <v>1284</v>
      </c>
      <c r="F24" s="326">
        <v>852</v>
      </c>
      <c r="G24" s="326">
        <v>378</v>
      </c>
      <c r="H24" s="326">
        <v>247</v>
      </c>
      <c r="I24" s="326">
        <v>83</v>
      </c>
      <c r="J24" s="342" t="s">
        <v>115</v>
      </c>
      <c r="K24" s="326">
        <v>708</v>
      </c>
      <c r="L24" s="328">
        <v>1632</v>
      </c>
      <c r="M24" s="329">
        <v>143</v>
      </c>
      <c r="N24" s="329">
        <v>36</v>
      </c>
      <c r="O24" s="329">
        <v>36</v>
      </c>
      <c r="P24" s="328"/>
      <c r="Q24" s="297"/>
      <c r="R24" s="324" t="s">
        <v>227</v>
      </c>
      <c r="S24" s="333">
        <v>6.5052950075642962E-2</v>
      </c>
      <c r="T24" s="331">
        <v>0.72657743785850859</v>
      </c>
      <c r="U24" s="331">
        <v>0.18062200956937799</v>
      </c>
      <c r="V24" s="331">
        <v>0.117601246105919</v>
      </c>
      <c r="W24" s="331">
        <v>0.38380281690140844</v>
      </c>
      <c r="X24" s="331">
        <v>0.53439153439153442</v>
      </c>
      <c r="Y24" s="331">
        <v>0.54251012145748989</v>
      </c>
      <c r="Z24" s="331">
        <v>0.59036144578313254</v>
      </c>
      <c r="AA24" s="331">
        <v>0.39971751412429379</v>
      </c>
      <c r="AB24" s="342" t="s">
        <v>115</v>
      </c>
      <c r="AC24" s="332">
        <v>0.90563725490196079</v>
      </c>
      <c r="AD24" s="333">
        <v>0.67832167832167833</v>
      </c>
      <c r="AE24" s="333">
        <v>0.88888888888888884</v>
      </c>
      <c r="AF24" s="333">
        <v>0.88888888888888884</v>
      </c>
    </row>
    <row r="25" spans="1:32">
      <c r="A25" s="345"/>
      <c r="B25" s="346"/>
      <c r="C25" s="347">
        <v>8.281540714936067E-2</v>
      </c>
      <c r="D25" s="348">
        <v>3.3094493487985432E-2</v>
      </c>
      <c r="E25" s="348">
        <v>5.0829341672934562E-2</v>
      </c>
      <c r="F25" s="348">
        <v>3.3727880923162187E-2</v>
      </c>
      <c r="G25" s="348">
        <v>1.4963778156050829E-2</v>
      </c>
      <c r="H25" s="348">
        <v>9.777918530541151E-3</v>
      </c>
      <c r="I25" s="348">
        <v>3.2856973199794151E-3</v>
      </c>
      <c r="J25" s="348"/>
      <c r="K25" s="348">
        <v>2.8027394006571393E-2</v>
      </c>
      <c r="L25" s="349">
        <v>6.4605518388028971E-2</v>
      </c>
      <c r="M25" s="350">
        <v>5.6609002018922451E-3</v>
      </c>
      <c r="N25" s="350">
        <v>1.4251217291476981E-3</v>
      </c>
      <c r="O25" s="350">
        <v>1.4251217291476981E-3</v>
      </c>
      <c r="P25" s="338"/>
      <c r="Q25" s="297"/>
      <c r="R25" s="345"/>
      <c r="S25" s="351"/>
      <c r="T25" s="348"/>
      <c r="U25" s="348"/>
      <c r="V25" s="348"/>
      <c r="W25" s="348"/>
      <c r="X25" s="348"/>
      <c r="Y25" s="348"/>
      <c r="Z25" s="348"/>
      <c r="AA25" s="348"/>
      <c r="AB25" s="348"/>
      <c r="AC25" s="349"/>
      <c r="AD25" s="350"/>
      <c r="AE25" s="350"/>
      <c r="AF25" s="350"/>
    </row>
    <row r="26" spans="1:32">
      <c r="A26" s="352" t="s">
        <v>234</v>
      </c>
      <c r="B26" s="353">
        <v>774929</v>
      </c>
      <c r="C26" s="354">
        <v>212923</v>
      </c>
      <c r="D26" s="354">
        <v>140567</v>
      </c>
      <c r="E26" s="354">
        <v>292838</v>
      </c>
      <c r="F26" s="354">
        <v>172345</v>
      </c>
      <c r="G26" s="354">
        <v>85752</v>
      </c>
      <c r="H26" s="354">
        <v>59776</v>
      </c>
      <c r="I26" s="354">
        <v>29052</v>
      </c>
      <c r="J26" s="354">
        <v>45703</v>
      </c>
      <c r="K26" s="354">
        <v>110951</v>
      </c>
      <c r="L26" s="355">
        <v>128407</v>
      </c>
      <c r="M26" s="356">
        <v>84101</v>
      </c>
      <c r="N26" s="356">
        <v>22778</v>
      </c>
      <c r="O26" s="356">
        <v>15986</v>
      </c>
      <c r="P26" s="355"/>
      <c r="Q26" s="297"/>
      <c r="R26" s="352" t="s">
        <v>234</v>
      </c>
      <c r="S26" s="357">
        <v>0.14553662152482802</v>
      </c>
      <c r="T26" s="358">
        <v>0.53928885089915135</v>
      </c>
      <c r="U26" s="358">
        <v>0.28015110232131296</v>
      </c>
      <c r="V26" s="358">
        <v>0.14283665371297441</v>
      </c>
      <c r="W26" s="358">
        <v>0.46534567292349649</v>
      </c>
      <c r="X26" s="358">
        <v>0.55862253941599027</v>
      </c>
      <c r="Y26" s="358">
        <v>0.6702522751605996</v>
      </c>
      <c r="Z26" s="358">
        <v>0.50736610216164124</v>
      </c>
      <c r="AA26" s="358">
        <v>0.36631485971284622</v>
      </c>
      <c r="AB26" s="358">
        <v>0.63787935146489294</v>
      </c>
      <c r="AC26" s="359">
        <v>0.78406940431596406</v>
      </c>
      <c r="AD26" s="357">
        <v>0.57221673939667783</v>
      </c>
      <c r="AE26" s="357">
        <v>0.5912283782597243</v>
      </c>
      <c r="AF26" s="357">
        <v>0.66645815088202176</v>
      </c>
    </row>
    <row r="27" spans="1:32">
      <c r="A27" s="360" t="s">
        <v>235</v>
      </c>
      <c r="B27" s="361"/>
      <c r="C27" s="362">
        <v>0.27476452681471464</v>
      </c>
      <c r="D27" s="362">
        <v>0.18139339216883096</v>
      </c>
      <c r="E27" s="362">
        <v>0.37789010348044788</v>
      </c>
      <c r="F27" s="362">
        <v>0.22240101996440964</v>
      </c>
      <c r="G27" s="362">
        <v>0.11065787962510114</v>
      </c>
      <c r="H27" s="362">
        <v>7.7137389360831768E-2</v>
      </c>
      <c r="I27" s="362">
        <v>3.7489886170216882E-2</v>
      </c>
      <c r="J27" s="362">
        <v>5.8977015958881392E-2</v>
      </c>
      <c r="K27" s="362">
        <v>0.14317569738647024</v>
      </c>
      <c r="L27" s="363">
        <v>0.16570163202048188</v>
      </c>
      <c r="M27" s="364">
        <v>0.10852736186153829</v>
      </c>
      <c r="N27" s="364">
        <v>2.9393660580517698E-2</v>
      </c>
      <c r="O27" s="364">
        <v>2.062898665555167E-2</v>
      </c>
      <c r="P27" s="365"/>
      <c r="Q27" s="297"/>
      <c r="R27" s="360" t="s">
        <v>235</v>
      </c>
      <c r="S27" s="361"/>
      <c r="T27" s="362"/>
      <c r="U27" s="362"/>
      <c r="V27" s="362"/>
      <c r="W27" s="362"/>
      <c r="X27" s="362"/>
      <c r="Y27" s="362"/>
      <c r="Z27" s="362"/>
      <c r="AA27" s="362"/>
      <c r="AB27" s="362"/>
      <c r="AC27" s="363"/>
      <c r="AD27" s="364"/>
      <c r="AE27" s="364"/>
      <c r="AF27" s="364"/>
    </row>
    <row r="28" spans="1:32">
      <c r="A28" s="324" t="s">
        <v>10</v>
      </c>
      <c r="B28" s="329">
        <v>53930</v>
      </c>
      <c r="C28" s="326">
        <v>9038</v>
      </c>
      <c r="D28" s="326">
        <v>5878</v>
      </c>
      <c r="E28" s="326">
        <v>9911</v>
      </c>
      <c r="F28" s="326">
        <v>9038</v>
      </c>
      <c r="G28" s="326">
        <v>4012</v>
      </c>
      <c r="H28" s="326">
        <v>2350</v>
      </c>
      <c r="I28" s="326">
        <v>462</v>
      </c>
      <c r="J28" s="326">
        <v>1296</v>
      </c>
      <c r="K28" s="326">
        <v>8016</v>
      </c>
      <c r="L28" s="366" t="s">
        <v>115</v>
      </c>
      <c r="M28" s="367">
        <v>1560</v>
      </c>
      <c r="N28" s="367">
        <v>333</v>
      </c>
      <c r="O28" s="367">
        <v>280</v>
      </c>
      <c r="P28" s="328"/>
      <c r="Q28" s="297"/>
      <c r="R28" s="324" t="s">
        <v>10</v>
      </c>
      <c r="S28" s="333">
        <v>0.11385099685204617</v>
      </c>
      <c r="T28" s="331">
        <v>0.40495684886036731</v>
      </c>
      <c r="U28" s="331">
        <v>0.47056822048315755</v>
      </c>
      <c r="V28" s="331">
        <v>0.27948743819997984</v>
      </c>
      <c r="W28" s="331">
        <v>0.40495684886036731</v>
      </c>
      <c r="X28" s="331">
        <v>0.69616151545363913</v>
      </c>
      <c r="Y28" s="331">
        <v>0.61021276595744678</v>
      </c>
      <c r="Z28" s="331">
        <v>0.81385281385281383</v>
      </c>
      <c r="AA28" s="331">
        <v>0.39807884231536927</v>
      </c>
      <c r="AB28" s="331">
        <v>0.84027777777777779</v>
      </c>
      <c r="AC28" s="342" t="s">
        <v>115</v>
      </c>
      <c r="AD28" s="333">
        <v>0.77948717948717949</v>
      </c>
      <c r="AE28" s="333">
        <v>0.92192192192192191</v>
      </c>
      <c r="AF28" s="333">
        <v>0.92142857142857137</v>
      </c>
    </row>
    <row r="29" spans="1:32">
      <c r="A29" s="368"/>
      <c r="B29" s="320"/>
      <c r="C29" s="369">
        <v>0.16758761357315038</v>
      </c>
      <c r="D29" s="369">
        <v>0.10899313925458928</v>
      </c>
      <c r="E29" s="369">
        <v>0.18377526423141108</v>
      </c>
      <c r="F29" s="369">
        <v>0.16758761357315038</v>
      </c>
      <c r="G29" s="369">
        <v>7.4392731318375677E-2</v>
      </c>
      <c r="H29" s="369">
        <v>4.3575004635638792E-2</v>
      </c>
      <c r="I29" s="369">
        <v>8.5666604858149458E-3</v>
      </c>
      <c r="J29" s="369">
        <v>2.4031151492675689E-2</v>
      </c>
      <c r="K29" s="369">
        <v>0.14863712219543854</v>
      </c>
      <c r="L29" s="370"/>
      <c r="M29" s="371">
        <v>2.8926386055998517E-2</v>
      </c>
      <c r="N29" s="371">
        <v>6.1746708696458373E-3</v>
      </c>
      <c r="O29" s="371">
        <v>5.1919154459484518E-3</v>
      </c>
      <c r="P29" s="338"/>
      <c r="Q29" s="297"/>
      <c r="R29" s="368"/>
      <c r="S29" s="320"/>
      <c r="T29" s="369"/>
      <c r="U29" s="369"/>
      <c r="V29" s="369"/>
      <c r="W29" s="369"/>
      <c r="X29" s="369"/>
      <c r="Y29" s="369"/>
      <c r="Z29" s="369"/>
      <c r="AA29" s="369"/>
      <c r="AB29" s="369"/>
      <c r="AC29" s="370"/>
      <c r="AD29" s="371"/>
      <c r="AE29" s="371"/>
      <c r="AF29" s="371"/>
    </row>
    <row r="30" spans="1:32">
      <c r="A30" s="352" t="s">
        <v>236</v>
      </c>
      <c r="B30" s="372">
        <v>828859</v>
      </c>
      <c r="C30" s="373">
        <v>221961</v>
      </c>
      <c r="D30" s="374">
        <v>146445</v>
      </c>
      <c r="E30" s="374">
        <v>302749</v>
      </c>
      <c r="F30" s="374">
        <v>181383</v>
      </c>
      <c r="G30" s="374">
        <v>89764</v>
      </c>
      <c r="H30" s="374">
        <v>62126</v>
      </c>
      <c r="I30" s="374">
        <v>29514</v>
      </c>
      <c r="J30" s="374">
        <v>46999</v>
      </c>
      <c r="K30" s="374">
        <v>118967</v>
      </c>
      <c r="L30" s="375">
        <v>128407</v>
      </c>
      <c r="M30" s="376">
        <v>85661</v>
      </c>
      <c r="N30" s="376">
        <v>23111</v>
      </c>
      <c r="O30" s="376">
        <v>16266</v>
      </c>
      <c r="P30" s="377"/>
      <c r="Q30" s="297"/>
      <c r="R30" s="352" t="s">
        <v>236</v>
      </c>
      <c r="S30" s="378">
        <v>0.143708432557034</v>
      </c>
      <c r="T30" s="379">
        <v>0.53381900423948347</v>
      </c>
      <c r="U30" s="380">
        <v>0.28779405237461164</v>
      </c>
      <c r="V30" s="380">
        <v>0.14731014801039805</v>
      </c>
      <c r="W30" s="380">
        <v>0.46233660265846305</v>
      </c>
      <c r="X30" s="380">
        <v>0.56476984091618021</v>
      </c>
      <c r="Y30" s="380">
        <v>0.66798119949779478</v>
      </c>
      <c r="Z30" s="380">
        <v>0.51216371891305823</v>
      </c>
      <c r="AA30" s="380">
        <v>0.36845511780577805</v>
      </c>
      <c r="AB30" s="380">
        <v>0.64346049915955661</v>
      </c>
      <c r="AC30" s="381">
        <v>0.78406940431596406</v>
      </c>
      <c r="AD30" s="382">
        <v>0.57599140799196835</v>
      </c>
      <c r="AE30" s="382">
        <v>0.59599324996754788</v>
      </c>
      <c r="AF30" s="382">
        <v>0.67084716586745363</v>
      </c>
    </row>
    <row r="31" spans="1:32" ht="13.8" thickBot="1">
      <c r="A31" s="383"/>
      <c r="B31" s="384"/>
      <c r="C31" s="385">
        <v>0.26779102356371831</v>
      </c>
      <c r="D31" s="385">
        <v>0.17668264445460566</v>
      </c>
      <c r="E31" s="385">
        <v>0.36525995374364034</v>
      </c>
      <c r="F31" s="385">
        <v>0.21883456655474573</v>
      </c>
      <c r="G31" s="385">
        <v>0.10829827509865972</v>
      </c>
      <c r="H31" s="385">
        <v>7.4953641089739023E-2</v>
      </c>
      <c r="I31" s="385">
        <v>3.5607986400582006E-2</v>
      </c>
      <c r="J31" s="385">
        <v>5.6703251095783481E-2</v>
      </c>
      <c r="K31" s="385">
        <v>0.14353104689699936</v>
      </c>
      <c r="L31" s="386">
        <v>0.1549201975245488</v>
      </c>
      <c r="M31" s="387">
        <v>0.10334809660026614</v>
      </c>
      <c r="N31" s="387">
        <v>2.788290891454397E-2</v>
      </c>
      <c r="O31" s="387">
        <v>1.9624568231749913E-2</v>
      </c>
      <c r="P31" s="365"/>
      <c r="Q31" s="297"/>
      <c r="R31" s="383"/>
      <c r="S31" s="384"/>
      <c r="T31" s="385"/>
      <c r="U31" s="385"/>
      <c r="V31" s="385"/>
      <c r="W31" s="385"/>
      <c r="X31" s="385"/>
      <c r="Y31" s="385"/>
      <c r="Z31" s="385"/>
      <c r="AA31" s="385"/>
      <c r="AB31" s="385"/>
      <c r="AC31" s="386"/>
      <c r="AD31" s="387"/>
      <c r="AE31" s="387"/>
      <c r="AF31" s="387"/>
    </row>
    <row r="32" spans="1:32" ht="15">
      <c r="J32" s="305"/>
      <c r="L32" s="305"/>
      <c r="M32" s="305"/>
      <c r="N32" s="305"/>
      <c r="O32" s="305"/>
      <c r="P32" s="306"/>
      <c r="Q32" s="297"/>
      <c r="AB32" s="305"/>
      <c r="AC32" s="305"/>
      <c r="AD32" s="305"/>
      <c r="AE32" s="305"/>
      <c r="AF32" s="305"/>
    </row>
    <row r="33" spans="1:34" ht="15">
      <c r="A33" s="299" t="s">
        <v>237</v>
      </c>
      <c r="J33" s="305"/>
      <c r="L33" s="305"/>
      <c r="M33" s="305"/>
      <c r="N33" s="305"/>
      <c r="O33" s="305"/>
      <c r="P33" s="306"/>
      <c r="Q33" s="297"/>
      <c r="R33" s="299" t="s">
        <v>197</v>
      </c>
      <c r="AB33" s="305"/>
      <c r="AC33" s="305"/>
      <c r="AD33" s="305"/>
      <c r="AE33" s="305"/>
      <c r="AF33" s="305"/>
    </row>
    <row r="34" spans="1:34" ht="15">
      <c r="A34" s="297"/>
      <c r="B34" s="297"/>
      <c r="C34" s="297"/>
      <c r="D34" s="297"/>
      <c r="E34" s="297"/>
      <c r="F34" s="297"/>
      <c r="G34" s="297"/>
      <c r="H34" s="297"/>
      <c r="I34" s="297"/>
      <c r="J34" s="297"/>
      <c r="K34" s="297"/>
      <c r="L34" s="297"/>
      <c r="M34" s="297"/>
      <c r="N34" s="297"/>
      <c r="O34" s="297"/>
      <c r="P34" s="297"/>
      <c r="Q34" s="297"/>
      <c r="R34" s="305"/>
      <c r="S34" s="305"/>
      <c r="T34" s="305"/>
      <c r="U34" s="305"/>
      <c r="V34" s="305"/>
      <c r="W34" s="305"/>
      <c r="X34" s="305"/>
      <c r="Y34" s="305"/>
      <c r="Z34" s="305"/>
      <c r="AA34" s="305"/>
      <c r="AB34" s="305"/>
      <c r="AC34" s="305"/>
      <c r="AD34" s="305"/>
      <c r="AE34" s="305"/>
      <c r="AF34" s="305"/>
      <c r="AG34" s="297"/>
      <c r="AH34" s="297"/>
    </row>
    <row r="35" spans="1:34" ht="15">
      <c r="A35" s="305" t="s">
        <v>198</v>
      </c>
      <c r="B35" s="306"/>
      <c r="C35" s="305"/>
      <c r="D35" s="305"/>
      <c r="E35" s="305"/>
      <c r="F35" s="305"/>
      <c r="G35" s="305"/>
      <c r="H35" s="305"/>
      <c r="I35" s="305"/>
      <c r="J35" s="305"/>
      <c r="K35" s="305"/>
      <c r="L35" s="305"/>
      <c r="M35" s="305"/>
      <c r="N35" s="305"/>
      <c r="O35" s="305"/>
      <c r="P35" s="306"/>
      <c r="Q35" s="297"/>
      <c r="R35" s="305" t="s">
        <v>199</v>
      </c>
      <c r="S35" s="305"/>
      <c r="T35" s="305"/>
      <c r="U35" s="305"/>
      <c r="V35" s="305"/>
      <c r="W35" s="305"/>
      <c r="X35" s="305"/>
      <c r="Y35" s="305"/>
      <c r="Z35" s="305"/>
      <c r="AA35" s="305"/>
      <c r="AB35" s="305"/>
      <c r="AC35" s="305"/>
      <c r="AD35" s="305"/>
      <c r="AE35" s="305"/>
      <c r="AF35" s="305"/>
    </row>
    <row r="36" spans="1:34" ht="15">
      <c r="A36" s="299" t="s">
        <v>200</v>
      </c>
      <c r="B36" s="299" t="s">
        <v>201</v>
      </c>
      <c r="J36" s="305"/>
      <c r="K36" s="305"/>
      <c r="L36" s="305"/>
      <c r="M36" s="305"/>
      <c r="N36" s="305"/>
      <c r="O36" s="305"/>
      <c r="P36" s="306"/>
      <c r="Q36" s="297"/>
      <c r="R36" s="299" t="s">
        <v>200</v>
      </c>
      <c r="S36" s="299" t="s">
        <v>201</v>
      </c>
      <c r="AA36" s="305"/>
      <c r="AB36" s="305"/>
      <c r="AC36" s="305"/>
      <c r="AD36" s="305"/>
      <c r="AE36" s="305"/>
      <c r="AF36" s="305"/>
    </row>
    <row r="37" spans="1:34" ht="15">
      <c r="A37" s="307" t="s">
        <v>202</v>
      </c>
      <c r="B37" s="307"/>
      <c r="C37" s="307">
        <v>2001</v>
      </c>
      <c r="J37" s="305"/>
      <c r="K37" s="305"/>
      <c r="L37" s="305"/>
      <c r="M37" s="305"/>
      <c r="N37" s="305"/>
      <c r="O37" s="305"/>
      <c r="P37" s="306"/>
      <c r="Q37" s="297"/>
      <c r="R37" s="307" t="s">
        <v>202</v>
      </c>
      <c r="S37" s="307"/>
      <c r="T37" s="307">
        <v>2001</v>
      </c>
      <c r="AA37" s="305"/>
      <c r="AB37" s="305"/>
      <c r="AC37" s="305"/>
      <c r="AD37" s="305"/>
      <c r="AE37" s="305"/>
      <c r="AF37" s="305"/>
    </row>
    <row r="38" spans="1:34" ht="15.6" thickBot="1">
      <c r="J38" s="305"/>
      <c r="K38" s="305"/>
      <c r="L38" s="305"/>
      <c r="M38" s="305"/>
      <c r="N38" s="305"/>
      <c r="O38" s="305"/>
      <c r="P38" s="306"/>
      <c r="Q38" s="297"/>
      <c r="AA38" s="305"/>
      <c r="AB38" s="305"/>
      <c r="AC38" s="305"/>
      <c r="AD38" s="305"/>
      <c r="AE38" s="305"/>
      <c r="AF38" s="305"/>
    </row>
    <row r="39" spans="1:34">
      <c r="A39" s="308" t="s">
        <v>203</v>
      </c>
      <c r="B39" s="309" t="s">
        <v>204</v>
      </c>
      <c r="C39" s="310"/>
      <c r="D39" s="310"/>
      <c r="E39" s="310"/>
      <c r="F39" s="310"/>
      <c r="G39" s="310" t="s">
        <v>205</v>
      </c>
      <c r="H39" s="310"/>
      <c r="I39" s="310"/>
      <c r="J39" s="310"/>
      <c r="K39" s="310"/>
      <c r="L39" s="310"/>
      <c r="M39" s="308" t="s">
        <v>206</v>
      </c>
      <c r="N39" s="308" t="s">
        <v>207</v>
      </c>
      <c r="O39" s="308" t="s">
        <v>208</v>
      </c>
      <c r="P39" s="311"/>
      <c r="Q39" s="297"/>
      <c r="R39" s="308" t="s">
        <v>203</v>
      </c>
      <c r="S39" s="309" t="s">
        <v>204</v>
      </c>
      <c r="T39" s="310"/>
      <c r="U39" s="310"/>
      <c r="V39" s="310"/>
      <c r="W39" s="310"/>
      <c r="X39" s="310" t="s">
        <v>209</v>
      </c>
      <c r="Y39" s="310"/>
      <c r="Z39" s="310"/>
      <c r="AA39" s="310"/>
      <c r="AB39" s="310"/>
      <c r="AC39" s="310"/>
      <c r="AD39" s="308" t="s">
        <v>206</v>
      </c>
      <c r="AE39" s="308" t="s">
        <v>207</v>
      </c>
      <c r="AF39" s="308" t="s">
        <v>208</v>
      </c>
    </row>
    <row r="40" spans="1:34">
      <c r="A40" s="312" t="s">
        <v>210</v>
      </c>
      <c r="B40" s="313" t="s">
        <v>211</v>
      </c>
      <c r="C40" s="314"/>
      <c r="D40" s="314"/>
      <c r="E40" s="314"/>
      <c r="F40" s="314"/>
      <c r="G40" s="314" t="s">
        <v>212</v>
      </c>
      <c r="H40" s="314"/>
      <c r="I40" s="314"/>
      <c r="J40" s="314"/>
      <c r="K40" s="314"/>
      <c r="L40" s="314"/>
      <c r="M40" s="315" t="s">
        <v>213</v>
      </c>
      <c r="N40" s="315" t="s">
        <v>213</v>
      </c>
      <c r="O40" s="315" t="s">
        <v>213</v>
      </c>
      <c r="P40" s="311"/>
      <c r="Q40" s="297"/>
      <c r="R40" s="312" t="s">
        <v>210</v>
      </c>
      <c r="S40" s="313" t="s">
        <v>211</v>
      </c>
      <c r="T40" s="314"/>
      <c r="U40" s="314"/>
      <c r="V40" s="314"/>
      <c r="W40" s="314"/>
      <c r="X40" s="314" t="s">
        <v>214</v>
      </c>
      <c r="Y40" s="314"/>
      <c r="Z40" s="314"/>
      <c r="AA40" s="314"/>
      <c r="AB40" s="314"/>
      <c r="AC40" s="314"/>
      <c r="AD40" s="315" t="s">
        <v>213</v>
      </c>
      <c r="AE40" s="315" t="s">
        <v>213</v>
      </c>
      <c r="AF40" s="315" t="s">
        <v>213</v>
      </c>
    </row>
    <row r="41" spans="1:34">
      <c r="A41" s="312" t="s">
        <v>215</v>
      </c>
      <c r="B41" s="313" t="s">
        <v>216</v>
      </c>
      <c r="C41" s="316" t="s">
        <v>217</v>
      </c>
      <c r="D41" s="316" t="s">
        <v>218</v>
      </c>
      <c r="E41" s="316" t="s">
        <v>219</v>
      </c>
      <c r="F41" s="316" t="s">
        <v>220</v>
      </c>
      <c r="G41" s="316"/>
      <c r="H41" s="316"/>
      <c r="I41" s="316"/>
      <c r="J41" s="316"/>
      <c r="K41" s="316"/>
      <c r="L41" s="317" t="s">
        <v>44</v>
      </c>
      <c r="M41" s="312" t="s">
        <v>221</v>
      </c>
      <c r="N41" s="312" t="s">
        <v>222</v>
      </c>
      <c r="O41" s="312" t="s">
        <v>222</v>
      </c>
      <c r="P41" s="318"/>
      <c r="Q41" s="297"/>
      <c r="R41" s="312" t="s">
        <v>215</v>
      </c>
      <c r="S41" s="313" t="s">
        <v>216</v>
      </c>
      <c r="T41" s="316" t="s">
        <v>217</v>
      </c>
      <c r="U41" s="316" t="s">
        <v>218</v>
      </c>
      <c r="V41" s="316" t="s">
        <v>219</v>
      </c>
      <c r="W41" s="316" t="s">
        <v>220</v>
      </c>
      <c r="X41" s="316"/>
      <c r="Y41" s="316"/>
      <c r="Z41" s="316"/>
      <c r="AA41" s="316"/>
      <c r="AB41" s="316"/>
      <c r="AC41" s="317" t="s">
        <v>44</v>
      </c>
      <c r="AD41" s="312" t="s">
        <v>221</v>
      </c>
      <c r="AE41" s="312" t="s">
        <v>222</v>
      </c>
      <c r="AF41" s="312" t="s">
        <v>222</v>
      </c>
    </row>
    <row r="42" spans="1:34">
      <c r="A42" s="319"/>
      <c r="B42" s="320"/>
      <c r="C42" s="321" t="s">
        <v>223</v>
      </c>
      <c r="D42" s="321" t="s">
        <v>224</v>
      </c>
      <c r="E42" s="321" t="s">
        <v>225</v>
      </c>
      <c r="F42" s="321" t="s">
        <v>225</v>
      </c>
      <c r="G42" s="321" t="s">
        <v>5</v>
      </c>
      <c r="H42" s="321" t="s">
        <v>6</v>
      </c>
      <c r="I42" s="321" t="s">
        <v>226</v>
      </c>
      <c r="J42" s="321" t="s">
        <v>227</v>
      </c>
      <c r="K42" s="321" t="s">
        <v>228</v>
      </c>
      <c r="L42" s="314" t="s">
        <v>229</v>
      </c>
      <c r="M42" s="322" t="s">
        <v>230</v>
      </c>
      <c r="N42" s="322" t="s">
        <v>231</v>
      </c>
      <c r="O42" s="322" t="s">
        <v>232</v>
      </c>
      <c r="P42" s="323"/>
      <c r="Q42" s="297"/>
      <c r="R42" s="319"/>
      <c r="S42" s="320"/>
      <c r="T42" s="321" t="s">
        <v>223</v>
      </c>
      <c r="U42" s="321" t="s">
        <v>224</v>
      </c>
      <c r="V42" s="321" t="s">
        <v>225</v>
      </c>
      <c r="W42" s="321" t="s">
        <v>225</v>
      </c>
      <c r="X42" s="321" t="s">
        <v>5</v>
      </c>
      <c r="Y42" s="321" t="s">
        <v>6</v>
      </c>
      <c r="Z42" s="321" t="s">
        <v>226</v>
      </c>
      <c r="AA42" s="321" t="s">
        <v>228</v>
      </c>
      <c r="AB42" s="321" t="s">
        <v>227</v>
      </c>
      <c r="AC42" s="314" t="s">
        <v>229</v>
      </c>
      <c r="AD42" s="322" t="s">
        <v>230</v>
      </c>
      <c r="AE42" s="322" t="s">
        <v>231</v>
      </c>
      <c r="AF42" s="322" t="s">
        <v>232</v>
      </c>
    </row>
    <row r="43" spans="1:34">
      <c r="A43" s="324" t="s">
        <v>5</v>
      </c>
      <c r="B43" s="325">
        <v>120050</v>
      </c>
      <c r="C43" s="326">
        <v>52505</v>
      </c>
      <c r="D43" s="326">
        <v>46892</v>
      </c>
      <c r="E43" s="326">
        <v>87702</v>
      </c>
      <c r="F43" s="326">
        <v>47801</v>
      </c>
      <c r="G43" s="327" t="s">
        <v>115</v>
      </c>
      <c r="H43" s="326">
        <v>22867</v>
      </c>
      <c r="I43" s="326">
        <v>7946</v>
      </c>
      <c r="J43" s="326">
        <v>13576</v>
      </c>
      <c r="K43" s="326">
        <v>45522</v>
      </c>
      <c r="L43" s="328">
        <v>25295</v>
      </c>
      <c r="M43" s="329">
        <v>21497</v>
      </c>
      <c r="N43" s="329">
        <v>6860</v>
      </c>
      <c r="O43" s="329">
        <v>5470</v>
      </c>
      <c r="P43" s="328"/>
      <c r="Q43" s="297"/>
      <c r="R43" s="324" t="s">
        <v>5</v>
      </c>
      <c r="S43" s="330">
        <v>0.31988745092996695</v>
      </c>
      <c r="T43" s="331">
        <v>0.62491191315112848</v>
      </c>
      <c r="U43" s="331">
        <v>1.2048963575876483E-2</v>
      </c>
      <c r="V43" s="331">
        <v>6.4422704157259814E-3</v>
      </c>
      <c r="W43" s="331">
        <v>0.59984100751030311</v>
      </c>
      <c r="X43" s="327" t="s">
        <v>115</v>
      </c>
      <c r="Y43" s="331">
        <v>0.72519351029868373</v>
      </c>
      <c r="Z43" s="331">
        <v>0.83954190787817773</v>
      </c>
      <c r="AA43" s="331">
        <v>0.60061069373050391</v>
      </c>
      <c r="AB43" s="331">
        <v>0.81415733647613431</v>
      </c>
      <c r="AC43" s="332">
        <v>0.83486855109705471</v>
      </c>
      <c r="AD43" s="333">
        <v>0.73368376982834815</v>
      </c>
      <c r="AE43" s="333">
        <v>0.8491253644314869</v>
      </c>
      <c r="AF43" s="333">
        <v>0.88446069469835464</v>
      </c>
    </row>
    <row r="44" spans="1:34">
      <c r="A44" s="334"/>
      <c r="B44" s="335"/>
      <c r="C44" s="336">
        <v>0.43735943356934609</v>
      </c>
      <c r="D44" s="336">
        <v>0.39060391503540193</v>
      </c>
      <c r="E44" s="336">
        <v>0.73054560599750107</v>
      </c>
      <c r="F44" s="336">
        <v>0.39817576009995836</v>
      </c>
      <c r="G44" s="336"/>
      <c r="H44" s="336">
        <v>0.1904789670970429</v>
      </c>
      <c r="I44" s="336">
        <v>6.6189087880049985E-2</v>
      </c>
      <c r="J44" s="336">
        <v>0.11308621407746772</v>
      </c>
      <c r="K44" s="336">
        <v>0.37919200333194503</v>
      </c>
      <c r="L44" s="337">
        <v>0.21070387338608912</v>
      </c>
      <c r="M44" s="337">
        <v>0.179067055393586</v>
      </c>
      <c r="N44" s="337">
        <v>5.7142857142857141E-2</v>
      </c>
      <c r="O44" s="337">
        <v>4.5564348188254895E-2</v>
      </c>
      <c r="P44" s="338"/>
      <c r="Q44" s="297"/>
      <c r="R44" s="334"/>
      <c r="S44" s="335"/>
      <c r="T44" s="336"/>
      <c r="U44" s="336"/>
      <c r="V44" s="336"/>
      <c r="W44" s="336"/>
      <c r="X44" s="336"/>
      <c r="Y44" s="336"/>
      <c r="Z44" s="336"/>
      <c r="AA44" s="336"/>
      <c r="AB44" s="336"/>
      <c r="AC44" s="339"/>
      <c r="AD44" s="340"/>
      <c r="AE44" s="340"/>
      <c r="AF44" s="340"/>
    </row>
    <row r="45" spans="1:34">
      <c r="A45" s="324" t="s">
        <v>6</v>
      </c>
      <c r="B45" s="329">
        <v>382815</v>
      </c>
      <c r="C45" s="326">
        <v>63660</v>
      </c>
      <c r="D45" s="326">
        <v>31500</v>
      </c>
      <c r="E45" s="326">
        <v>92620</v>
      </c>
      <c r="F45" s="326">
        <v>62593</v>
      </c>
      <c r="G45" s="326">
        <v>31500</v>
      </c>
      <c r="H45" s="327" t="s">
        <v>115</v>
      </c>
      <c r="I45" s="326">
        <v>18110</v>
      </c>
      <c r="J45" s="326">
        <v>22618</v>
      </c>
      <c r="K45" s="326">
        <v>57992</v>
      </c>
      <c r="L45" s="328">
        <v>18510</v>
      </c>
      <c r="M45" s="329">
        <v>29940</v>
      </c>
      <c r="N45" s="329">
        <v>11069</v>
      </c>
      <c r="O45" s="329">
        <v>8708</v>
      </c>
      <c r="P45" s="328"/>
      <c r="Q45" s="297"/>
      <c r="R45" s="324" t="s">
        <v>6</v>
      </c>
      <c r="S45" s="333">
        <v>4.8780804824789435E-2</v>
      </c>
      <c r="T45" s="331">
        <v>0.255937794533459</v>
      </c>
      <c r="U45" s="331">
        <v>8.7301587301587304E-3</v>
      </c>
      <c r="V45" s="331">
        <v>3.0123083567264088E-3</v>
      </c>
      <c r="W45" s="331">
        <v>0.25017174444426693</v>
      </c>
      <c r="X45" s="331">
        <v>0.38622222222222224</v>
      </c>
      <c r="Y45" s="327" t="s">
        <v>115</v>
      </c>
      <c r="Z45" s="331">
        <v>0.40530093870789619</v>
      </c>
      <c r="AA45" s="331">
        <v>0.2510001379500621</v>
      </c>
      <c r="AB45" s="331">
        <v>0.4365549562295517</v>
      </c>
      <c r="AC45" s="332">
        <v>0.45289032955159375</v>
      </c>
      <c r="AD45" s="333">
        <v>0.38774215096860387</v>
      </c>
      <c r="AE45" s="333">
        <v>0.52263077062065222</v>
      </c>
      <c r="AF45" s="333">
        <v>0.57429949471750119</v>
      </c>
    </row>
    <row r="46" spans="1:34">
      <c r="A46" s="334"/>
      <c r="B46" s="335"/>
      <c r="C46" s="336">
        <v>0.16629442419967869</v>
      </c>
      <c r="D46" s="336">
        <v>8.2285176913130365E-2</v>
      </c>
      <c r="E46" s="336">
        <v>0.24194454240298838</v>
      </c>
      <c r="F46" s="336">
        <v>0.16350717709598631</v>
      </c>
      <c r="G46" s="336">
        <v>8.2285176913130365E-2</v>
      </c>
      <c r="H46" s="336"/>
      <c r="I46" s="336">
        <v>4.7307446155453681E-2</v>
      </c>
      <c r="J46" s="336">
        <v>5.9083369251466115E-2</v>
      </c>
      <c r="K46" s="336">
        <v>0.15148831681099226</v>
      </c>
      <c r="L46" s="337">
        <v>4.8352337290858506E-2</v>
      </c>
      <c r="M46" s="337">
        <v>7.8210101485051531E-2</v>
      </c>
      <c r="N46" s="337">
        <v>2.891474994449016E-2</v>
      </c>
      <c r="O46" s="337">
        <v>2.274728001776315E-2</v>
      </c>
      <c r="P46" s="338"/>
      <c r="Q46" s="297"/>
      <c r="R46" s="334"/>
      <c r="S46" s="335"/>
      <c r="T46" s="336"/>
      <c r="U46" s="336"/>
      <c r="V46" s="336"/>
      <c r="W46" s="336"/>
      <c r="X46" s="336"/>
      <c r="Y46" s="336"/>
      <c r="Z46" s="336"/>
      <c r="AA46" s="336"/>
      <c r="AB46" s="336"/>
      <c r="AC46" s="339"/>
      <c r="AD46" s="340"/>
      <c r="AE46" s="340"/>
      <c r="AF46" s="340"/>
    </row>
    <row r="47" spans="1:34">
      <c r="A47" s="324" t="s">
        <v>226</v>
      </c>
      <c r="B47" s="329">
        <v>73546</v>
      </c>
      <c r="C47" s="326">
        <v>8503</v>
      </c>
      <c r="D47" s="326">
        <v>7915</v>
      </c>
      <c r="E47" s="326">
        <v>10841</v>
      </c>
      <c r="F47" s="326">
        <v>8216</v>
      </c>
      <c r="G47" s="326">
        <v>2688</v>
      </c>
      <c r="H47" s="326">
        <v>4396</v>
      </c>
      <c r="I47" s="327" t="s">
        <v>115</v>
      </c>
      <c r="J47" s="326">
        <v>3411</v>
      </c>
      <c r="K47" s="326">
        <v>7425</v>
      </c>
      <c r="L47" s="328">
        <v>2177</v>
      </c>
      <c r="M47" s="329">
        <v>2120</v>
      </c>
      <c r="N47" s="329">
        <v>2120</v>
      </c>
      <c r="O47" s="329">
        <v>1491</v>
      </c>
      <c r="P47" s="328"/>
      <c r="Q47" s="297"/>
      <c r="R47" s="324" t="s">
        <v>226</v>
      </c>
      <c r="S47" s="333">
        <v>3.7119901112484546E-2</v>
      </c>
      <c r="T47" s="331">
        <v>0.24944137363283547</v>
      </c>
      <c r="U47" s="331">
        <v>3.5567909033480731</v>
      </c>
      <c r="V47" s="331">
        <v>2.6057559265750392</v>
      </c>
      <c r="W47" s="331">
        <v>0.22723953261927946</v>
      </c>
      <c r="X47" s="331">
        <v>0.38690476190476192</v>
      </c>
      <c r="Y47" s="331">
        <v>0.28275705186533212</v>
      </c>
      <c r="Z47" s="327" t="s">
        <v>115</v>
      </c>
      <c r="AA47" s="331">
        <v>0.21898989898989898</v>
      </c>
      <c r="AB47" s="331">
        <v>0.36440926414541192</v>
      </c>
      <c r="AC47" s="332">
        <v>0.53146531924666973</v>
      </c>
      <c r="AD47" s="333">
        <v>0.39245283018867927</v>
      </c>
      <c r="AE47" s="333">
        <v>0.39245283018867927</v>
      </c>
      <c r="AF47" s="333">
        <v>0.4755197853789403</v>
      </c>
    </row>
    <row r="48" spans="1:34">
      <c r="A48" s="334"/>
      <c r="B48" s="335"/>
      <c r="C48" s="336">
        <v>0.11561471731977266</v>
      </c>
      <c r="D48" s="336">
        <v>0.10761972099094444</v>
      </c>
      <c r="E48" s="336">
        <v>0.14740434557963725</v>
      </c>
      <c r="F48" s="336">
        <v>0.11171239768308269</v>
      </c>
      <c r="G48" s="336">
        <v>3.6548554646071846E-2</v>
      </c>
      <c r="H48" s="336">
        <v>5.9772115410763334E-2</v>
      </c>
      <c r="I48" s="336"/>
      <c r="J48" s="336">
        <v>4.6379136866722868E-2</v>
      </c>
      <c r="K48" s="336">
        <v>0.10095722405025426</v>
      </c>
      <c r="L48" s="337">
        <v>2.9600522122209229E-2</v>
      </c>
      <c r="M48" s="337">
        <v>2.8825496967884046E-2</v>
      </c>
      <c r="N48" s="337">
        <v>2.8825496967884046E-2</v>
      </c>
      <c r="O48" s="337">
        <v>2.0273026405242978E-2</v>
      </c>
      <c r="P48" s="338"/>
      <c r="Q48" s="297"/>
      <c r="R48" s="334"/>
      <c r="S48" s="335"/>
      <c r="T48" s="336"/>
      <c r="U48" s="336"/>
      <c r="V48" s="336"/>
      <c r="W48" s="336"/>
      <c r="X48" s="336"/>
      <c r="Y48" s="336"/>
      <c r="Z48" s="341"/>
      <c r="AA48" s="336"/>
      <c r="AB48" s="336"/>
      <c r="AC48" s="339"/>
      <c r="AD48" s="340"/>
      <c r="AE48" s="340"/>
      <c r="AF48" s="340"/>
    </row>
    <row r="49" spans="1:34">
      <c r="A49" s="324" t="s">
        <v>233</v>
      </c>
      <c r="B49" s="329">
        <v>174979</v>
      </c>
      <c r="C49" s="326">
        <v>73469</v>
      </c>
      <c r="D49" s="326">
        <v>53333</v>
      </c>
      <c r="E49" s="326">
        <v>102402</v>
      </c>
      <c r="F49" s="326">
        <v>54721</v>
      </c>
      <c r="G49" s="326">
        <v>50283</v>
      </c>
      <c r="H49" s="326">
        <v>31584</v>
      </c>
      <c r="I49" s="326">
        <v>11024</v>
      </c>
      <c r="J49" s="326">
        <v>16200</v>
      </c>
      <c r="K49" s="342" t="s">
        <v>115</v>
      </c>
      <c r="L49" s="328">
        <v>55270</v>
      </c>
      <c r="M49" s="329">
        <v>28534</v>
      </c>
      <c r="N49" s="329">
        <v>9337</v>
      </c>
      <c r="O49" s="329">
        <v>7413</v>
      </c>
      <c r="P49" s="328"/>
      <c r="Q49" s="297"/>
      <c r="R49" s="324" t="s">
        <v>233</v>
      </c>
      <c r="S49" s="333">
        <v>0.23560047120094241</v>
      </c>
      <c r="T49" s="331">
        <v>0.70662456274074781</v>
      </c>
      <c r="U49" s="331">
        <v>0.2281139257120357</v>
      </c>
      <c r="V49" s="331">
        <v>0.1510615027050253</v>
      </c>
      <c r="W49" s="331">
        <v>0.70377003344237132</v>
      </c>
      <c r="X49" s="331">
        <v>0.73565618598731186</v>
      </c>
      <c r="Y49" s="331">
        <v>0.73283941236068895</v>
      </c>
      <c r="Z49" s="331">
        <v>0.83635703918722781</v>
      </c>
      <c r="AA49" s="342" t="s">
        <v>115</v>
      </c>
      <c r="AB49" s="331">
        <v>0.8246296296296296</v>
      </c>
      <c r="AC49" s="332">
        <v>0.80687533924371269</v>
      </c>
      <c r="AD49" s="333">
        <v>0.7780892969790425</v>
      </c>
      <c r="AE49" s="333">
        <v>0.85841276641319486</v>
      </c>
      <c r="AF49" s="333">
        <v>0.88938351544583838</v>
      </c>
    </row>
    <row r="50" spans="1:34">
      <c r="A50" s="334"/>
      <c r="B50" s="343"/>
      <c r="C50" s="336">
        <v>0.41987324193188896</v>
      </c>
      <c r="D50" s="336">
        <v>0.3047965755890707</v>
      </c>
      <c r="E50" s="336">
        <v>0.58522451265580444</v>
      </c>
      <c r="F50" s="336">
        <v>0.31272895604615408</v>
      </c>
      <c r="G50" s="336">
        <v>0.2873659124809263</v>
      </c>
      <c r="H50" s="336">
        <v>0.1805016601992239</v>
      </c>
      <c r="I50" s="336">
        <v>6.3001845935798009E-2</v>
      </c>
      <c r="J50" s="336">
        <v>9.2582538476045695E-2</v>
      </c>
      <c r="K50" s="336"/>
      <c r="L50" s="337">
        <v>0.31586647540562013</v>
      </c>
      <c r="M50" s="337">
        <v>0.1630709970910795</v>
      </c>
      <c r="N50" s="337">
        <v>5.3360688996965347E-2</v>
      </c>
      <c r="O50" s="337">
        <v>4.2365083810057207E-2</v>
      </c>
      <c r="P50" s="338"/>
      <c r="Q50" s="297"/>
      <c r="R50" s="334"/>
      <c r="S50" s="343"/>
      <c r="T50" s="336"/>
      <c r="U50" s="336"/>
      <c r="V50" s="336"/>
      <c r="W50" s="336"/>
      <c r="X50" s="336"/>
      <c r="Y50" s="336"/>
      <c r="Z50" s="336"/>
      <c r="AA50" s="344"/>
      <c r="AB50" s="336"/>
      <c r="AC50" s="339"/>
      <c r="AD50" s="340"/>
      <c r="AE50" s="340"/>
      <c r="AF50" s="340"/>
    </row>
    <row r="51" spans="1:34">
      <c r="A51" s="324" t="s">
        <v>227</v>
      </c>
      <c r="B51" s="329">
        <v>29959</v>
      </c>
      <c r="C51" s="326">
        <v>1173</v>
      </c>
      <c r="D51" s="326">
        <v>1040</v>
      </c>
      <c r="E51" s="326">
        <v>1623</v>
      </c>
      <c r="F51" s="326">
        <v>1057</v>
      </c>
      <c r="G51" s="326">
        <v>480</v>
      </c>
      <c r="H51" s="326">
        <v>308</v>
      </c>
      <c r="I51" s="326">
        <v>120</v>
      </c>
      <c r="J51" s="342" t="s">
        <v>115</v>
      </c>
      <c r="K51" s="326">
        <v>934</v>
      </c>
      <c r="L51" s="328">
        <v>432</v>
      </c>
      <c r="M51" s="329">
        <v>228</v>
      </c>
      <c r="N51" s="329">
        <v>78</v>
      </c>
      <c r="O51" s="329">
        <v>78</v>
      </c>
      <c r="P51" s="328"/>
      <c r="Q51" s="297"/>
      <c r="R51" s="324" t="s">
        <v>227</v>
      </c>
      <c r="S51" s="333">
        <v>3.1680582757791294E-2</v>
      </c>
      <c r="T51" s="331">
        <v>0.48081841432225064</v>
      </c>
      <c r="U51" s="331">
        <v>0.14711538461538462</v>
      </c>
      <c r="V51" s="331">
        <v>9.5502156500308077E-2</v>
      </c>
      <c r="W51" s="331">
        <v>0.44370860927152317</v>
      </c>
      <c r="X51" s="331">
        <v>0.61250000000000004</v>
      </c>
      <c r="Y51" s="331">
        <v>0.65259740259740262</v>
      </c>
      <c r="Z51" s="331">
        <v>0.7416666666666667</v>
      </c>
      <c r="AA51" s="331">
        <v>0.46252676659528907</v>
      </c>
      <c r="AB51" s="342" t="s">
        <v>115</v>
      </c>
      <c r="AC51" s="332">
        <v>0.74768518518518523</v>
      </c>
      <c r="AD51" s="333">
        <v>0.73245614035087714</v>
      </c>
      <c r="AE51" s="333">
        <v>0.87179487179487181</v>
      </c>
      <c r="AF51" s="333">
        <v>0.87179487179487181</v>
      </c>
    </row>
    <row r="52" spans="1:34">
      <c r="A52" s="345"/>
      <c r="B52" s="346"/>
      <c r="C52" s="347">
        <v>3.9153509796722184E-2</v>
      </c>
      <c r="D52" s="348">
        <v>3.471410928268634E-2</v>
      </c>
      <c r="E52" s="348">
        <v>5.4174037851730701E-2</v>
      </c>
      <c r="F52" s="348">
        <v>3.5281551453653325E-2</v>
      </c>
      <c r="G52" s="348">
        <v>1.6021896592009078E-2</v>
      </c>
      <c r="H52" s="348">
        <v>1.0280716979872493E-2</v>
      </c>
      <c r="I52" s="348">
        <v>4.0054741480022695E-3</v>
      </c>
      <c r="J52" s="348"/>
      <c r="K52" s="348">
        <v>3.1175940451951E-2</v>
      </c>
      <c r="L52" s="349">
        <v>1.4419706932808172E-2</v>
      </c>
      <c r="M52" s="350">
        <v>7.6104008812043124E-3</v>
      </c>
      <c r="N52" s="350">
        <v>2.6035581962014754E-3</v>
      </c>
      <c r="O52" s="350">
        <v>2.6035581962014754E-3</v>
      </c>
      <c r="P52" s="338"/>
      <c r="Q52" s="297"/>
      <c r="R52" s="345"/>
      <c r="S52" s="351"/>
      <c r="T52" s="348"/>
      <c r="U52" s="348"/>
      <c r="V52" s="348"/>
      <c r="W52" s="348"/>
      <c r="X52" s="348"/>
      <c r="Y52" s="348"/>
      <c r="Z52" s="348"/>
      <c r="AA52" s="348"/>
      <c r="AB52" s="348"/>
      <c r="AC52" s="349"/>
      <c r="AD52" s="350"/>
      <c r="AE52" s="350"/>
      <c r="AF52" s="350"/>
    </row>
    <row r="53" spans="1:34">
      <c r="A53" s="352" t="s">
        <v>234</v>
      </c>
      <c r="B53" s="353">
        <v>781349</v>
      </c>
      <c r="C53" s="354">
        <v>199310</v>
      </c>
      <c r="D53" s="354">
        <v>140680</v>
      </c>
      <c r="E53" s="354">
        <v>295188</v>
      </c>
      <c r="F53" s="354">
        <v>174388</v>
      </c>
      <c r="G53" s="354">
        <v>84951</v>
      </c>
      <c r="H53" s="354">
        <v>59155</v>
      </c>
      <c r="I53" s="354">
        <v>37200</v>
      </c>
      <c r="J53" s="354">
        <v>55805</v>
      </c>
      <c r="K53" s="354">
        <v>111873</v>
      </c>
      <c r="L53" s="355">
        <v>101684</v>
      </c>
      <c r="M53" s="356">
        <v>82319</v>
      </c>
      <c r="N53" s="356">
        <v>29464</v>
      </c>
      <c r="O53" s="356">
        <v>23160</v>
      </c>
      <c r="P53" s="355"/>
      <c r="Q53" s="297"/>
      <c r="R53" s="352" t="s">
        <v>234</v>
      </c>
      <c r="S53" s="357">
        <v>0.14213362020258635</v>
      </c>
      <c r="T53" s="358">
        <v>0.52031508705032359</v>
      </c>
      <c r="U53" s="358">
        <v>0.29365226044924653</v>
      </c>
      <c r="V53" s="358">
        <v>0.15148651029174628</v>
      </c>
      <c r="W53" s="358">
        <v>0.48844530586966994</v>
      </c>
      <c r="X53" s="358">
        <v>0.5943543925321656</v>
      </c>
      <c r="Y53" s="358">
        <v>0.69601893331079367</v>
      </c>
      <c r="Z53" s="358">
        <v>0.62688172043010748</v>
      </c>
      <c r="AA53" s="358">
        <v>0.39290087867492601</v>
      </c>
      <c r="AB53" s="358">
        <v>0.63666338141743573</v>
      </c>
      <c r="AC53" s="359">
        <v>0.74325360922072303</v>
      </c>
      <c r="AD53" s="357">
        <v>0.61446324663807872</v>
      </c>
      <c r="AE53" s="357">
        <v>0.69661281563942434</v>
      </c>
      <c r="AF53" s="357">
        <v>0.74304835924006907</v>
      </c>
    </row>
    <row r="54" spans="1:34">
      <c r="A54" s="360" t="s">
        <v>235</v>
      </c>
      <c r="B54" s="361"/>
      <c r="C54" s="362">
        <v>0.2550844756952399</v>
      </c>
      <c r="D54" s="362">
        <v>0.18004758437010862</v>
      </c>
      <c r="E54" s="362">
        <v>0.37779276610067974</v>
      </c>
      <c r="F54" s="362">
        <v>0.22318835757132857</v>
      </c>
      <c r="G54" s="362">
        <v>0.10872350255775588</v>
      </c>
      <c r="H54" s="362">
        <v>7.5708806180080856E-2</v>
      </c>
      <c r="I54" s="362">
        <v>4.7609966864998868E-2</v>
      </c>
      <c r="J54" s="362">
        <v>7.1421349486593053E-2</v>
      </c>
      <c r="K54" s="362">
        <v>0.14317929631957038</v>
      </c>
      <c r="L54" s="363">
        <v>0.13013902878227271</v>
      </c>
      <c r="M54" s="364">
        <v>0.10535496941827531</v>
      </c>
      <c r="N54" s="364">
        <v>3.7709141497589423E-2</v>
      </c>
      <c r="O54" s="364">
        <v>2.9641043886918648E-2</v>
      </c>
      <c r="P54" s="365"/>
      <c r="Q54" s="297"/>
      <c r="R54" s="360" t="s">
        <v>235</v>
      </c>
      <c r="S54" s="361"/>
      <c r="T54" s="362"/>
      <c r="U54" s="362"/>
      <c r="V54" s="362"/>
      <c r="W54" s="362"/>
      <c r="X54" s="362"/>
      <c r="Y54" s="362"/>
      <c r="Z54" s="362"/>
      <c r="AA54" s="362"/>
      <c r="AB54" s="362"/>
      <c r="AC54" s="363"/>
      <c r="AD54" s="364"/>
      <c r="AE54" s="364"/>
      <c r="AF54" s="364"/>
    </row>
    <row r="55" spans="1:34">
      <c r="A55" s="324" t="s">
        <v>10</v>
      </c>
      <c r="B55" s="329">
        <v>66078</v>
      </c>
      <c r="C55" s="326">
        <v>10047</v>
      </c>
      <c r="D55" s="326">
        <v>5819</v>
      </c>
      <c r="E55" s="326">
        <v>9770</v>
      </c>
      <c r="F55" s="326">
        <v>10047</v>
      </c>
      <c r="G55" s="326">
        <v>3939</v>
      </c>
      <c r="H55" s="326">
        <v>2375</v>
      </c>
      <c r="I55" s="326">
        <v>610</v>
      </c>
      <c r="J55" s="326">
        <v>1311</v>
      </c>
      <c r="K55" s="326">
        <v>9176</v>
      </c>
      <c r="L55" s="366" t="s">
        <v>115</v>
      </c>
      <c r="M55" s="367">
        <v>1582</v>
      </c>
      <c r="N55" s="367">
        <v>472</v>
      </c>
      <c r="O55" s="367">
        <v>410</v>
      </c>
      <c r="P55" s="328"/>
      <c r="Q55" s="297"/>
      <c r="R55" s="324" t="s">
        <v>10</v>
      </c>
      <c r="S55" s="333">
        <v>0.1039420279756824</v>
      </c>
      <c r="T55" s="331">
        <v>0.37244948740917688</v>
      </c>
      <c r="U55" s="331">
        <v>0.50781921292318266</v>
      </c>
      <c r="V55" s="331">
        <v>0.30296827021494371</v>
      </c>
      <c r="W55" s="331">
        <v>0.37244948740917688</v>
      </c>
      <c r="X55" s="331">
        <v>0.70804772784970804</v>
      </c>
      <c r="Y55" s="331">
        <v>0.60968421052631583</v>
      </c>
      <c r="Z55" s="331">
        <v>0.88852459016393448</v>
      </c>
      <c r="AA55" s="331">
        <v>0.36115954664341759</v>
      </c>
      <c r="AB55" s="331">
        <v>0.8787185354691075</v>
      </c>
      <c r="AC55" s="342" t="s">
        <v>115</v>
      </c>
      <c r="AD55" s="333">
        <v>0.80278128950695327</v>
      </c>
      <c r="AE55" s="333">
        <v>0.9597457627118644</v>
      </c>
      <c r="AF55" s="333">
        <v>0.96585365853658534</v>
      </c>
    </row>
    <row r="56" spans="1:34">
      <c r="A56" s="368"/>
      <c r="B56" s="320"/>
      <c r="C56" s="369">
        <v>0.15204758013257061</v>
      </c>
      <c r="D56" s="369">
        <v>8.806259269348346E-2</v>
      </c>
      <c r="E56" s="369">
        <v>0.14785556463573352</v>
      </c>
      <c r="F56" s="369">
        <v>0.15204758013257061</v>
      </c>
      <c r="G56" s="369">
        <v>5.9611368382820301E-2</v>
      </c>
      <c r="H56" s="369">
        <v>3.5942371137140952E-2</v>
      </c>
      <c r="I56" s="369">
        <v>9.231514271013045E-3</v>
      </c>
      <c r="J56" s="369">
        <v>1.9840188867701808E-2</v>
      </c>
      <c r="K56" s="369">
        <v>0.13886618844396018</v>
      </c>
      <c r="L56" s="370"/>
      <c r="M56" s="371">
        <v>2.3941402584823995E-2</v>
      </c>
      <c r="N56" s="371">
        <v>7.1430733375707498E-3</v>
      </c>
      <c r="O56" s="371">
        <v>6.2047882805169648E-3</v>
      </c>
      <c r="P56" s="338"/>
      <c r="Q56" s="297"/>
      <c r="R56" s="368"/>
      <c r="S56" s="320"/>
      <c r="T56" s="369"/>
      <c r="U56" s="369"/>
      <c r="V56" s="369"/>
      <c r="W56" s="369"/>
      <c r="X56" s="369"/>
      <c r="Y56" s="369"/>
      <c r="Z56" s="369"/>
      <c r="AA56" s="369"/>
      <c r="AB56" s="369"/>
      <c r="AC56" s="370"/>
      <c r="AD56" s="371"/>
      <c r="AE56" s="371"/>
      <c r="AF56" s="371"/>
    </row>
    <row r="57" spans="1:34">
      <c r="A57" s="352" t="s">
        <v>236</v>
      </c>
      <c r="B57" s="372">
        <v>847427</v>
      </c>
      <c r="C57" s="373">
        <v>209357</v>
      </c>
      <c r="D57" s="374">
        <v>146499</v>
      </c>
      <c r="E57" s="374">
        <v>304958</v>
      </c>
      <c r="F57" s="374">
        <v>184435</v>
      </c>
      <c r="G57" s="374">
        <v>88890</v>
      </c>
      <c r="H57" s="374">
        <v>61530</v>
      </c>
      <c r="I57" s="374">
        <v>37810</v>
      </c>
      <c r="J57" s="374">
        <v>57116</v>
      </c>
      <c r="K57" s="374">
        <v>121049</v>
      </c>
      <c r="L57" s="375">
        <v>101684</v>
      </c>
      <c r="M57" s="376">
        <v>83901</v>
      </c>
      <c r="N57" s="376">
        <v>29936</v>
      </c>
      <c r="O57" s="376">
        <v>23570</v>
      </c>
      <c r="P57" s="377"/>
      <c r="Q57" s="297"/>
      <c r="R57" s="352" t="s">
        <v>236</v>
      </c>
      <c r="S57" s="378">
        <v>0.13980705948769212</v>
      </c>
      <c r="T57" s="379">
        <v>0.51321904689119546</v>
      </c>
      <c r="U57" s="380">
        <v>0.3021590591062055</v>
      </c>
      <c r="V57" s="380">
        <v>0.15633956151338874</v>
      </c>
      <c r="W57" s="380">
        <v>0.48212649442893163</v>
      </c>
      <c r="X57" s="380">
        <v>0.59939250759365503</v>
      </c>
      <c r="Y57" s="380">
        <v>0.69268649439297902</v>
      </c>
      <c r="Z57" s="380">
        <v>0.63110288283522875</v>
      </c>
      <c r="AA57" s="380">
        <v>0.39049475832101049</v>
      </c>
      <c r="AB57" s="380">
        <v>0.64221934309125284</v>
      </c>
      <c r="AC57" s="381">
        <v>0.74325360922072303</v>
      </c>
      <c r="AD57" s="382">
        <v>0.61801408803232383</v>
      </c>
      <c r="AE57" s="382">
        <v>0.70076162479957238</v>
      </c>
      <c r="AF57" s="382">
        <v>0.74692405600339418</v>
      </c>
    </row>
    <row r="58" spans="1:34" ht="13.8" thickBot="1">
      <c r="A58" s="383"/>
      <c r="B58" s="384"/>
      <c r="C58" s="385">
        <v>0.24705018839380855</v>
      </c>
      <c r="D58" s="385">
        <v>0.17287506770494684</v>
      </c>
      <c r="E58" s="385">
        <v>0.35986344546491911</v>
      </c>
      <c r="F58" s="385">
        <v>0.21764116555172303</v>
      </c>
      <c r="G58" s="385">
        <v>0.10489399086883</v>
      </c>
      <c r="H58" s="385">
        <v>7.2608024053989306E-2</v>
      </c>
      <c r="I58" s="385">
        <v>4.4617412473286787E-2</v>
      </c>
      <c r="J58" s="385">
        <v>6.7399315811273425E-2</v>
      </c>
      <c r="K58" s="385">
        <v>0.14284298234538195</v>
      </c>
      <c r="L58" s="386">
        <v>0.11999145649123759</v>
      </c>
      <c r="M58" s="387">
        <v>9.9006758104237882E-2</v>
      </c>
      <c r="N58" s="387">
        <v>3.5325756672846154E-2</v>
      </c>
      <c r="O58" s="387">
        <v>2.7813605183691338E-2</v>
      </c>
      <c r="P58" s="365"/>
      <c r="Q58" s="297"/>
      <c r="R58" s="383"/>
      <c r="S58" s="384"/>
      <c r="T58" s="385"/>
      <c r="U58" s="385"/>
      <c r="V58" s="385"/>
      <c r="W58" s="385"/>
      <c r="X58" s="385"/>
      <c r="Y58" s="385"/>
      <c r="Z58" s="385"/>
      <c r="AA58" s="385"/>
      <c r="AB58" s="385"/>
      <c r="AC58" s="386"/>
      <c r="AD58" s="387"/>
      <c r="AE58" s="387"/>
      <c r="AF58" s="387"/>
    </row>
    <row r="59" spans="1:34" ht="15">
      <c r="J59" s="305"/>
      <c r="L59" s="305"/>
      <c r="M59" s="305"/>
      <c r="N59" s="305"/>
      <c r="O59" s="305"/>
      <c r="P59" s="306"/>
      <c r="Q59" s="297"/>
      <c r="AB59" s="305"/>
      <c r="AC59" s="305"/>
      <c r="AD59" s="305"/>
      <c r="AE59" s="305"/>
      <c r="AF59" s="305"/>
    </row>
    <row r="60" spans="1:34" ht="15">
      <c r="A60" s="299" t="s">
        <v>237</v>
      </c>
      <c r="J60" s="305"/>
      <c r="L60" s="305"/>
      <c r="M60" s="305"/>
      <c r="N60" s="305"/>
      <c r="O60" s="305"/>
      <c r="P60" s="306"/>
      <c r="Q60" s="297"/>
      <c r="R60" s="299" t="s">
        <v>197</v>
      </c>
      <c r="AB60" s="305"/>
      <c r="AC60" s="305"/>
      <c r="AD60" s="305"/>
      <c r="AE60" s="305"/>
      <c r="AF60" s="305"/>
    </row>
    <row r="61" spans="1:34">
      <c r="A61" s="297"/>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row>
    <row r="62" spans="1:34" ht="15">
      <c r="A62" s="305" t="s">
        <v>198</v>
      </c>
      <c r="B62" s="306"/>
      <c r="C62" s="305"/>
      <c r="D62" s="305"/>
      <c r="E62" s="305"/>
      <c r="F62" s="305"/>
      <c r="G62" s="305"/>
      <c r="H62" s="305"/>
      <c r="I62" s="305"/>
      <c r="J62" s="305"/>
      <c r="K62" s="305"/>
      <c r="L62" s="305"/>
      <c r="M62" s="305"/>
      <c r="N62" s="305"/>
      <c r="O62" s="305"/>
      <c r="P62" s="306"/>
      <c r="Q62" s="297"/>
      <c r="R62" s="305" t="s">
        <v>199</v>
      </c>
      <c r="S62" s="305"/>
      <c r="T62" s="305"/>
      <c r="U62" s="305"/>
      <c r="V62" s="305"/>
      <c r="W62" s="305"/>
      <c r="X62" s="305"/>
      <c r="Y62" s="305"/>
      <c r="Z62" s="305"/>
      <c r="AA62" s="305"/>
      <c r="AB62" s="305"/>
      <c r="AC62" s="305"/>
      <c r="AD62" s="305"/>
      <c r="AE62" s="305"/>
      <c r="AF62" s="305"/>
    </row>
    <row r="63" spans="1:34" ht="15">
      <c r="A63" s="299" t="s">
        <v>200</v>
      </c>
      <c r="B63" s="299" t="s">
        <v>201</v>
      </c>
      <c r="J63" s="305"/>
      <c r="K63" s="305"/>
      <c r="L63" s="305"/>
      <c r="M63" s="305"/>
      <c r="N63" s="305"/>
      <c r="O63" s="305"/>
      <c r="P63" s="306"/>
      <c r="Q63" s="297"/>
      <c r="R63" s="299" t="s">
        <v>200</v>
      </c>
      <c r="S63" s="299" t="s">
        <v>201</v>
      </c>
      <c r="AA63" s="305"/>
      <c r="AB63" s="305"/>
      <c r="AC63" s="305"/>
      <c r="AD63" s="305"/>
      <c r="AE63" s="305"/>
      <c r="AF63" s="305"/>
    </row>
    <row r="64" spans="1:34" ht="15">
      <c r="A64" s="307" t="s">
        <v>202</v>
      </c>
      <c r="B64" s="307"/>
      <c r="C64" s="307">
        <v>2002</v>
      </c>
      <c r="J64" s="305"/>
      <c r="K64" s="305"/>
      <c r="L64" s="305"/>
      <c r="M64" s="305"/>
      <c r="N64" s="305"/>
      <c r="O64" s="305"/>
      <c r="P64" s="306"/>
      <c r="Q64" s="297"/>
      <c r="R64" s="307" t="s">
        <v>202</v>
      </c>
      <c r="S64" s="307"/>
      <c r="T64" s="307">
        <v>2002</v>
      </c>
      <c r="AA64" s="305"/>
      <c r="AB64" s="305"/>
      <c r="AC64" s="305"/>
      <c r="AD64" s="305"/>
      <c r="AE64" s="305"/>
      <c r="AF64" s="305"/>
    </row>
    <row r="65" spans="1:32" ht="15.6" thickBot="1">
      <c r="J65" s="305"/>
      <c r="K65" s="305"/>
      <c r="L65" s="305"/>
      <c r="M65" s="305"/>
      <c r="N65" s="305"/>
      <c r="O65" s="305"/>
      <c r="P65" s="306"/>
      <c r="Q65" s="297"/>
      <c r="AA65" s="305"/>
      <c r="AB65" s="305"/>
      <c r="AC65" s="305"/>
      <c r="AD65" s="305"/>
      <c r="AE65" s="305"/>
      <c r="AF65" s="305"/>
    </row>
    <row r="66" spans="1:32">
      <c r="A66" s="308" t="s">
        <v>203</v>
      </c>
      <c r="B66" s="309" t="s">
        <v>204</v>
      </c>
      <c r="C66" s="310"/>
      <c r="D66" s="310"/>
      <c r="E66" s="310"/>
      <c r="F66" s="310"/>
      <c r="G66" s="310" t="s">
        <v>205</v>
      </c>
      <c r="H66" s="310"/>
      <c r="I66" s="310"/>
      <c r="J66" s="310"/>
      <c r="K66" s="310"/>
      <c r="L66" s="310"/>
      <c r="M66" s="308" t="s">
        <v>206</v>
      </c>
      <c r="N66" s="308" t="s">
        <v>207</v>
      </c>
      <c r="O66" s="308" t="s">
        <v>208</v>
      </c>
      <c r="P66" s="311"/>
      <c r="Q66" s="297"/>
      <c r="R66" s="308" t="s">
        <v>203</v>
      </c>
      <c r="S66" s="309" t="s">
        <v>204</v>
      </c>
      <c r="T66" s="310"/>
      <c r="U66" s="310"/>
      <c r="V66" s="310"/>
      <c r="W66" s="310"/>
      <c r="X66" s="310" t="s">
        <v>209</v>
      </c>
      <c r="Y66" s="310"/>
      <c r="Z66" s="310"/>
      <c r="AA66" s="310"/>
      <c r="AB66" s="310"/>
      <c r="AC66" s="310"/>
      <c r="AD66" s="308" t="s">
        <v>206</v>
      </c>
      <c r="AE66" s="308" t="s">
        <v>207</v>
      </c>
      <c r="AF66" s="308" t="s">
        <v>208</v>
      </c>
    </row>
    <row r="67" spans="1:32">
      <c r="A67" s="312" t="s">
        <v>210</v>
      </c>
      <c r="B67" s="313" t="s">
        <v>211</v>
      </c>
      <c r="C67" s="314"/>
      <c r="D67" s="314"/>
      <c r="E67" s="314"/>
      <c r="F67" s="314"/>
      <c r="G67" s="314" t="s">
        <v>212</v>
      </c>
      <c r="H67" s="314"/>
      <c r="I67" s="314"/>
      <c r="J67" s="314"/>
      <c r="K67" s="314"/>
      <c r="L67" s="314"/>
      <c r="M67" s="315" t="s">
        <v>213</v>
      </c>
      <c r="N67" s="315" t="s">
        <v>213</v>
      </c>
      <c r="O67" s="315" t="s">
        <v>213</v>
      </c>
      <c r="P67" s="311"/>
      <c r="Q67" s="297"/>
      <c r="R67" s="312" t="s">
        <v>210</v>
      </c>
      <c r="S67" s="313" t="s">
        <v>211</v>
      </c>
      <c r="T67" s="314"/>
      <c r="U67" s="314"/>
      <c r="V67" s="314"/>
      <c r="W67" s="314"/>
      <c r="X67" s="314" t="s">
        <v>214</v>
      </c>
      <c r="Y67" s="314"/>
      <c r="Z67" s="314"/>
      <c r="AA67" s="314"/>
      <c r="AB67" s="314"/>
      <c r="AC67" s="314"/>
      <c r="AD67" s="315" t="s">
        <v>213</v>
      </c>
      <c r="AE67" s="315" t="s">
        <v>213</v>
      </c>
      <c r="AF67" s="315" t="s">
        <v>213</v>
      </c>
    </row>
    <row r="68" spans="1:32">
      <c r="A68" s="312" t="s">
        <v>215</v>
      </c>
      <c r="B68" s="313" t="s">
        <v>216</v>
      </c>
      <c r="C68" s="316" t="s">
        <v>217</v>
      </c>
      <c r="D68" s="316" t="s">
        <v>218</v>
      </c>
      <c r="E68" s="316" t="s">
        <v>219</v>
      </c>
      <c r="F68" s="316" t="s">
        <v>220</v>
      </c>
      <c r="G68" s="316"/>
      <c r="H68" s="316"/>
      <c r="I68" s="316"/>
      <c r="J68" s="316"/>
      <c r="K68" s="316"/>
      <c r="L68" s="317" t="s">
        <v>44</v>
      </c>
      <c r="M68" s="312" t="s">
        <v>221</v>
      </c>
      <c r="N68" s="312" t="s">
        <v>222</v>
      </c>
      <c r="O68" s="312" t="s">
        <v>222</v>
      </c>
      <c r="P68" s="318"/>
      <c r="Q68" s="297"/>
      <c r="R68" s="312" t="s">
        <v>215</v>
      </c>
      <c r="S68" s="313" t="s">
        <v>216</v>
      </c>
      <c r="T68" s="316" t="s">
        <v>217</v>
      </c>
      <c r="U68" s="316" t="s">
        <v>218</v>
      </c>
      <c r="V68" s="316" t="s">
        <v>219</v>
      </c>
      <c r="W68" s="316" t="s">
        <v>220</v>
      </c>
      <c r="X68" s="316"/>
      <c r="Y68" s="316"/>
      <c r="Z68" s="316"/>
      <c r="AA68" s="316"/>
      <c r="AB68" s="316"/>
      <c r="AC68" s="317" t="s">
        <v>44</v>
      </c>
      <c r="AD68" s="312" t="s">
        <v>221</v>
      </c>
      <c r="AE68" s="312" t="s">
        <v>222</v>
      </c>
      <c r="AF68" s="312" t="s">
        <v>222</v>
      </c>
    </row>
    <row r="69" spans="1:32">
      <c r="A69" s="319"/>
      <c r="B69" s="320"/>
      <c r="C69" s="321" t="s">
        <v>223</v>
      </c>
      <c r="D69" s="321" t="s">
        <v>224</v>
      </c>
      <c r="E69" s="321" t="s">
        <v>225</v>
      </c>
      <c r="F69" s="321" t="s">
        <v>225</v>
      </c>
      <c r="G69" s="321" t="s">
        <v>5</v>
      </c>
      <c r="H69" s="321" t="s">
        <v>6</v>
      </c>
      <c r="I69" s="321" t="s">
        <v>226</v>
      </c>
      <c r="J69" s="321" t="s">
        <v>227</v>
      </c>
      <c r="K69" s="321" t="s">
        <v>228</v>
      </c>
      <c r="L69" s="314" t="s">
        <v>229</v>
      </c>
      <c r="M69" s="322" t="s">
        <v>230</v>
      </c>
      <c r="N69" s="322" t="s">
        <v>231</v>
      </c>
      <c r="O69" s="322" t="s">
        <v>232</v>
      </c>
      <c r="P69" s="323"/>
      <c r="Q69" s="297"/>
      <c r="R69" s="319"/>
      <c r="S69" s="320"/>
      <c r="T69" s="321" t="s">
        <v>223</v>
      </c>
      <c r="U69" s="321" t="s">
        <v>224</v>
      </c>
      <c r="V69" s="321" t="s">
        <v>225</v>
      </c>
      <c r="W69" s="321" t="s">
        <v>225</v>
      </c>
      <c r="X69" s="321" t="s">
        <v>5</v>
      </c>
      <c r="Y69" s="321" t="s">
        <v>6</v>
      </c>
      <c r="Z69" s="321" t="s">
        <v>226</v>
      </c>
      <c r="AA69" s="321" t="s">
        <v>228</v>
      </c>
      <c r="AB69" s="321" t="s">
        <v>227</v>
      </c>
      <c r="AC69" s="314" t="s">
        <v>229</v>
      </c>
      <c r="AD69" s="322" t="s">
        <v>230</v>
      </c>
      <c r="AE69" s="322" t="s">
        <v>231</v>
      </c>
      <c r="AF69" s="322" t="s">
        <v>232</v>
      </c>
    </row>
    <row r="70" spans="1:32">
      <c r="A70" s="324" t="s">
        <v>5</v>
      </c>
      <c r="B70" s="325">
        <v>118120</v>
      </c>
      <c r="C70" s="326">
        <v>59131</v>
      </c>
      <c r="D70" s="326">
        <v>46319</v>
      </c>
      <c r="E70" s="326">
        <v>86910</v>
      </c>
      <c r="F70" s="326">
        <v>47405</v>
      </c>
      <c r="G70" s="327" t="s">
        <v>115</v>
      </c>
      <c r="H70" s="326">
        <v>22792</v>
      </c>
      <c r="I70" s="326">
        <v>8599</v>
      </c>
      <c r="J70" s="326">
        <v>16873</v>
      </c>
      <c r="K70" s="326">
        <v>44934</v>
      </c>
      <c r="L70" s="328">
        <v>40292</v>
      </c>
      <c r="M70" s="329">
        <v>21407</v>
      </c>
      <c r="N70" s="329">
        <v>7422</v>
      </c>
      <c r="O70" s="329">
        <v>6391</v>
      </c>
      <c r="P70" s="328"/>
      <c r="Q70" s="297"/>
      <c r="R70" s="324" t="s">
        <v>5</v>
      </c>
      <c r="S70" s="330">
        <v>0.32535280915972459</v>
      </c>
      <c r="T70" s="331">
        <v>0.68397287378870641</v>
      </c>
      <c r="U70" s="331">
        <v>1.2608216930417323E-2</v>
      </c>
      <c r="V70" s="331">
        <v>6.7195949833160741E-3</v>
      </c>
      <c r="W70" s="331">
        <v>0.62079949372429066</v>
      </c>
      <c r="X70" s="327" t="s">
        <v>115</v>
      </c>
      <c r="Y70" s="331">
        <v>0.76434713934713938</v>
      </c>
      <c r="Z70" s="331">
        <v>0.84253983021281542</v>
      </c>
      <c r="AA70" s="331">
        <v>0.62326968442604713</v>
      </c>
      <c r="AB70" s="331">
        <v>0.82285307888342318</v>
      </c>
      <c r="AC70" s="332">
        <v>0.90149409312022233</v>
      </c>
      <c r="AD70" s="333">
        <v>0.77441958237959541</v>
      </c>
      <c r="AE70" s="333">
        <v>0.86203179735920232</v>
      </c>
      <c r="AF70" s="333">
        <v>0.89125332498826471</v>
      </c>
    </row>
    <row r="71" spans="1:32">
      <c r="A71" s="334"/>
      <c r="B71" s="335"/>
      <c r="C71" s="336">
        <v>0.50060108364375211</v>
      </c>
      <c r="D71" s="336">
        <v>0.39213511683034202</v>
      </c>
      <c r="E71" s="336">
        <v>0.73577717575347101</v>
      </c>
      <c r="F71" s="336">
        <v>0.40132915678970538</v>
      </c>
      <c r="G71" s="336"/>
      <c r="H71" s="336">
        <v>0.1929563156112428</v>
      </c>
      <c r="I71" s="336">
        <v>7.279884862851338E-2</v>
      </c>
      <c r="J71" s="336">
        <v>0.14284625804266848</v>
      </c>
      <c r="K71" s="336">
        <v>0.38040975279376904</v>
      </c>
      <c r="L71" s="337">
        <v>0.34111073484591942</v>
      </c>
      <c r="M71" s="337">
        <v>0.18123095157466984</v>
      </c>
      <c r="N71" s="337">
        <v>6.2834405689129694E-2</v>
      </c>
      <c r="O71" s="337">
        <v>5.4105993904503893E-2</v>
      </c>
      <c r="P71" s="338"/>
      <c r="Q71" s="297"/>
      <c r="R71" s="334"/>
      <c r="S71" s="335"/>
      <c r="T71" s="336"/>
      <c r="U71" s="336"/>
      <c r="V71" s="336"/>
      <c r="W71" s="336"/>
      <c r="X71" s="336"/>
      <c r="Y71" s="336"/>
      <c r="Z71" s="336"/>
      <c r="AA71" s="336"/>
      <c r="AB71" s="336"/>
      <c r="AC71" s="339"/>
      <c r="AD71" s="340"/>
      <c r="AE71" s="340"/>
      <c r="AF71" s="340"/>
    </row>
    <row r="72" spans="1:32">
      <c r="A72" s="324" t="s">
        <v>6</v>
      </c>
      <c r="B72" s="329">
        <v>365204</v>
      </c>
      <c r="C72" s="326">
        <v>67671</v>
      </c>
      <c r="D72" s="326">
        <v>31314</v>
      </c>
      <c r="E72" s="326">
        <v>95538</v>
      </c>
      <c r="F72" s="326">
        <v>64814</v>
      </c>
      <c r="G72" s="326">
        <v>31314</v>
      </c>
      <c r="H72" s="327" t="s">
        <v>115</v>
      </c>
      <c r="I72" s="326">
        <v>18816</v>
      </c>
      <c r="J72" s="326">
        <v>28972</v>
      </c>
      <c r="K72" s="326">
        <v>59477</v>
      </c>
      <c r="L72" s="328">
        <v>24317</v>
      </c>
      <c r="M72" s="329">
        <v>29670</v>
      </c>
      <c r="N72" s="329">
        <v>11329</v>
      </c>
      <c r="O72" s="329">
        <v>9666</v>
      </c>
      <c r="P72" s="328"/>
      <c r="Q72" s="297"/>
      <c r="R72" s="324" t="s">
        <v>6</v>
      </c>
      <c r="S72" s="333">
        <v>5.9498887871254742E-2</v>
      </c>
      <c r="T72" s="331">
        <v>0.30478343751385378</v>
      </c>
      <c r="U72" s="331">
        <v>6.0356390113048474E-3</v>
      </c>
      <c r="V72" s="331">
        <v>2.0096715443069773E-3</v>
      </c>
      <c r="W72" s="331">
        <v>0.28017095072052334</v>
      </c>
      <c r="X72" s="331">
        <v>0.44056971322731048</v>
      </c>
      <c r="Y72" s="327" t="s">
        <v>115</v>
      </c>
      <c r="Z72" s="331">
        <v>0.46630527210884354</v>
      </c>
      <c r="AA72" s="331">
        <v>0.28338685542310471</v>
      </c>
      <c r="AB72" s="331">
        <v>0.42948363937594919</v>
      </c>
      <c r="AC72" s="332">
        <v>0.62223958547518199</v>
      </c>
      <c r="AD72" s="333">
        <v>0.44539939332659251</v>
      </c>
      <c r="AE72" s="333">
        <v>0.60173007326330652</v>
      </c>
      <c r="AF72" s="333">
        <v>0.62973308504034764</v>
      </c>
    </row>
    <row r="73" spans="1:32">
      <c r="A73" s="334"/>
      <c r="B73" s="335"/>
      <c r="C73" s="336">
        <v>0.18529643705983506</v>
      </c>
      <c r="D73" s="336">
        <v>8.5743858227182612E-2</v>
      </c>
      <c r="E73" s="336">
        <v>0.26160173492075661</v>
      </c>
      <c r="F73" s="336">
        <v>0.17747341212034917</v>
      </c>
      <c r="G73" s="336">
        <v>8.5743858227182612E-2</v>
      </c>
      <c r="H73" s="336"/>
      <c r="I73" s="336">
        <v>5.1521889135934987E-2</v>
      </c>
      <c r="J73" s="336">
        <v>7.9331004041576766E-2</v>
      </c>
      <c r="K73" s="336">
        <v>0.16285966199713037</v>
      </c>
      <c r="L73" s="337">
        <v>6.6584703343884513E-2</v>
      </c>
      <c r="M73" s="337">
        <v>8.1242264597320951E-2</v>
      </c>
      <c r="N73" s="337">
        <v>3.1021018389721908E-2</v>
      </c>
      <c r="O73" s="337">
        <v>2.6467399042726804E-2</v>
      </c>
      <c r="P73" s="338"/>
      <c r="Q73" s="297"/>
      <c r="R73" s="334"/>
      <c r="S73" s="335"/>
      <c r="T73" s="336"/>
      <c r="U73" s="336"/>
      <c r="V73" s="336"/>
      <c r="W73" s="336"/>
      <c r="X73" s="336"/>
      <c r="Y73" s="336"/>
      <c r="Z73" s="336"/>
      <c r="AA73" s="336"/>
      <c r="AB73" s="336"/>
      <c r="AC73" s="339"/>
      <c r="AD73" s="340"/>
      <c r="AE73" s="340"/>
      <c r="AF73" s="340"/>
    </row>
    <row r="74" spans="1:32">
      <c r="A74" s="324" t="s">
        <v>226</v>
      </c>
      <c r="B74" s="329">
        <v>76440</v>
      </c>
      <c r="C74" s="326">
        <v>11517</v>
      </c>
      <c r="D74" s="326">
        <v>9979</v>
      </c>
      <c r="E74" s="326">
        <v>13863</v>
      </c>
      <c r="F74" s="326">
        <v>10328</v>
      </c>
      <c r="G74" s="326">
        <v>3401</v>
      </c>
      <c r="H74" s="326">
        <v>5333</v>
      </c>
      <c r="I74" s="327" t="s">
        <v>115</v>
      </c>
      <c r="J74" s="326">
        <v>5283</v>
      </c>
      <c r="K74" s="326">
        <v>9494</v>
      </c>
      <c r="L74" s="328">
        <v>4331</v>
      </c>
      <c r="M74" s="329">
        <v>2540</v>
      </c>
      <c r="N74" s="329">
        <v>2540</v>
      </c>
      <c r="O74" s="329">
        <v>2059</v>
      </c>
      <c r="P74" s="328"/>
      <c r="Q74" s="297"/>
      <c r="R74" s="324" t="s">
        <v>226</v>
      </c>
      <c r="S74" s="333">
        <v>4.2013524400068357E-2</v>
      </c>
      <c r="T74" s="331">
        <v>0.28688026395762783</v>
      </c>
      <c r="U74" s="331">
        <v>2.8909710391822827</v>
      </c>
      <c r="V74" s="331">
        <v>2.0872105604847437</v>
      </c>
      <c r="W74" s="331">
        <v>0.2096243222308288</v>
      </c>
      <c r="X74" s="331">
        <v>0.36312849162011174</v>
      </c>
      <c r="Y74" s="331">
        <v>0.27020438777423589</v>
      </c>
      <c r="Z74" s="327" t="s">
        <v>115</v>
      </c>
      <c r="AA74" s="331">
        <v>0.20591952812302508</v>
      </c>
      <c r="AB74" s="331">
        <v>0.28941889078175281</v>
      </c>
      <c r="AC74" s="332">
        <v>0.70815054259986143</v>
      </c>
      <c r="AD74" s="333">
        <v>0.37598425196850394</v>
      </c>
      <c r="AE74" s="333">
        <v>0.37598425196850394</v>
      </c>
      <c r="AF74" s="333">
        <v>0.41427877610490527</v>
      </c>
    </row>
    <row r="75" spans="1:32">
      <c r="A75" s="334"/>
      <c r="B75" s="335"/>
      <c r="C75" s="336">
        <v>0.15066718995290423</v>
      </c>
      <c r="D75" s="336">
        <v>0.13054683411826268</v>
      </c>
      <c r="E75" s="336">
        <v>0.1813579277864992</v>
      </c>
      <c r="F75" s="336">
        <v>0.13511250654107798</v>
      </c>
      <c r="G75" s="336">
        <v>4.4492412349555206E-2</v>
      </c>
      <c r="H75" s="336">
        <v>6.9767137624280481E-2</v>
      </c>
      <c r="I75" s="336"/>
      <c r="J75" s="336">
        <v>6.9113029827315542E-2</v>
      </c>
      <c r="K75" s="336">
        <v>0.12420198848770278</v>
      </c>
      <c r="L75" s="337">
        <v>5.665881737310309E-2</v>
      </c>
      <c r="M75" s="337">
        <v>3.3228676085818941E-2</v>
      </c>
      <c r="N75" s="337">
        <v>3.3228676085818941E-2</v>
      </c>
      <c r="O75" s="337">
        <v>2.6936159079016222E-2</v>
      </c>
      <c r="P75" s="338"/>
      <c r="Q75" s="297"/>
      <c r="R75" s="334"/>
      <c r="S75" s="335"/>
      <c r="T75" s="336"/>
      <c r="U75" s="336"/>
      <c r="V75" s="336"/>
      <c r="W75" s="336"/>
      <c r="X75" s="336"/>
      <c r="Y75" s="336"/>
      <c r="Z75" s="341"/>
      <c r="AA75" s="336"/>
      <c r="AB75" s="336"/>
      <c r="AC75" s="339"/>
      <c r="AD75" s="340"/>
      <c r="AE75" s="340"/>
      <c r="AF75" s="340"/>
    </row>
    <row r="76" spans="1:32">
      <c r="A76" s="324" t="s">
        <v>233</v>
      </c>
      <c r="B76" s="329">
        <v>179642</v>
      </c>
      <c r="C76" s="326">
        <v>81569</v>
      </c>
      <c r="D76" s="326">
        <v>55334</v>
      </c>
      <c r="E76" s="326">
        <v>106913</v>
      </c>
      <c r="F76" s="326">
        <v>57480</v>
      </c>
      <c r="G76" s="326">
        <v>52064</v>
      </c>
      <c r="H76" s="326">
        <v>32702</v>
      </c>
      <c r="I76" s="326">
        <v>12716</v>
      </c>
      <c r="J76" s="326">
        <v>20861</v>
      </c>
      <c r="K76" s="342" t="s">
        <v>115</v>
      </c>
      <c r="L76" s="328">
        <v>67829</v>
      </c>
      <c r="M76" s="329">
        <v>29432</v>
      </c>
      <c r="N76" s="329">
        <v>10665</v>
      </c>
      <c r="O76" s="329">
        <v>8722</v>
      </c>
      <c r="P76" s="328"/>
      <c r="Q76" s="297"/>
      <c r="R76" s="324" t="s">
        <v>233</v>
      </c>
      <c r="S76" s="333">
        <v>0.22642849400269868</v>
      </c>
      <c r="T76" s="331">
        <v>0.71624023832583461</v>
      </c>
      <c r="U76" s="331">
        <v>0.24932229732171901</v>
      </c>
      <c r="V76" s="331">
        <v>0.16715460234022056</v>
      </c>
      <c r="W76" s="331">
        <v>0.6994780793319415</v>
      </c>
      <c r="X76" s="331">
        <v>0.73670866625691456</v>
      </c>
      <c r="Y76" s="331">
        <v>0.75016818543208363</v>
      </c>
      <c r="Z76" s="331">
        <v>0.84554891475306704</v>
      </c>
      <c r="AA76" s="342" t="s">
        <v>115</v>
      </c>
      <c r="AB76" s="331">
        <v>0.80902161928958338</v>
      </c>
      <c r="AC76" s="332">
        <v>0.83089828834274426</v>
      </c>
      <c r="AD76" s="333">
        <v>0.79610627888013052</v>
      </c>
      <c r="AE76" s="333">
        <v>0.86179090482887954</v>
      </c>
      <c r="AF76" s="333">
        <v>0.89199724833753724</v>
      </c>
    </row>
    <row r="77" spans="1:32">
      <c r="A77" s="334"/>
      <c r="B77" s="343"/>
      <c r="C77" s="336">
        <v>0.45406419434208034</v>
      </c>
      <c r="D77" s="336">
        <v>0.30802373609734918</v>
      </c>
      <c r="E77" s="336">
        <v>0.59514478796717918</v>
      </c>
      <c r="F77" s="336">
        <v>0.31996971754934816</v>
      </c>
      <c r="G77" s="336">
        <v>0.28982086594448958</v>
      </c>
      <c r="H77" s="336">
        <v>0.18203983478251187</v>
      </c>
      <c r="I77" s="336">
        <v>7.0785228398704089E-2</v>
      </c>
      <c r="J77" s="336">
        <v>0.1161254049721112</v>
      </c>
      <c r="K77" s="336"/>
      <c r="L77" s="337">
        <v>0.37757873993832175</v>
      </c>
      <c r="M77" s="337">
        <v>0.1638369646296523</v>
      </c>
      <c r="N77" s="337">
        <v>5.9368076507720913E-2</v>
      </c>
      <c r="O77" s="337">
        <v>4.8552120328208326E-2</v>
      </c>
      <c r="P77" s="338"/>
      <c r="Q77" s="297"/>
      <c r="R77" s="334"/>
      <c r="S77" s="343"/>
      <c r="T77" s="336"/>
      <c r="U77" s="336"/>
      <c r="V77" s="336"/>
      <c r="W77" s="336"/>
      <c r="X77" s="336"/>
      <c r="Y77" s="336"/>
      <c r="Z77" s="336"/>
      <c r="AA77" s="344"/>
      <c r="AB77" s="336"/>
      <c r="AC77" s="339"/>
      <c r="AD77" s="340"/>
      <c r="AE77" s="340"/>
      <c r="AF77" s="340"/>
    </row>
    <row r="78" spans="1:32">
      <c r="A78" s="324" t="s">
        <v>227</v>
      </c>
      <c r="B78" s="329">
        <v>39671</v>
      </c>
      <c r="C78" s="326">
        <v>2111</v>
      </c>
      <c r="D78" s="326">
        <v>1390</v>
      </c>
      <c r="E78" s="326">
        <v>2210</v>
      </c>
      <c r="F78" s="326">
        <v>1418</v>
      </c>
      <c r="G78" s="326">
        <v>632</v>
      </c>
      <c r="H78" s="326">
        <v>413</v>
      </c>
      <c r="I78" s="326">
        <v>199</v>
      </c>
      <c r="J78" s="342" t="s">
        <v>115</v>
      </c>
      <c r="K78" s="326">
        <v>1203</v>
      </c>
      <c r="L78" s="328">
        <v>1348</v>
      </c>
      <c r="M78" s="329">
        <v>289</v>
      </c>
      <c r="N78" s="329">
        <v>125</v>
      </c>
      <c r="O78" s="329">
        <v>125</v>
      </c>
      <c r="P78" s="328"/>
      <c r="Q78" s="297"/>
      <c r="R78" s="324" t="s">
        <v>227</v>
      </c>
      <c r="S78" s="333">
        <v>3.2957523611729218E-2</v>
      </c>
      <c r="T78" s="331">
        <v>0.6091899573661772</v>
      </c>
      <c r="U78" s="331">
        <v>0.14172661870503597</v>
      </c>
      <c r="V78" s="331">
        <v>8.9592760180995476E-2</v>
      </c>
      <c r="W78" s="331">
        <v>0.4400564174894217</v>
      </c>
      <c r="X78" s="331">
        <v>0.59493670886075944</v>
      </c>
      <c r="Y78" s="331">
        <v>0.64406779661016944</v>
      </c>
      <c r="Z78" s="331">
        <v>0.79396984924623115</v>
      </c>
      <c r="AA78" s="331">
        <v>0.45469659185369909</v>
      </c>
      <c r="AB78" s="342" t="s">
        <v>115</v>
      </c>
      <c r="AC78" s="332">
        <v>0.9013353115727003</v>
      </c>
      <c r="AD78" s="333">
        <v>0.77508650519031141</v>
      </c>
      <c r="AE78" s="333">
        <v>0.93600000000000005</v>
      </c>
      <c r="AF78" s="333">
        <v>0.93600000000000005</v>
      </c>
    </row>
    <row r="79" spans="1:32">
      <c r="A79" s="345"/>
      <c r="B79" s="346"/>
      <c r="C79" s="347">
        <v>5.3212674245670638E-2</v>
      </c>
      <c r="D79" s="348">
        <v>3.5038189105391845E-2</v>
      </c>
      <c r="E79" s="348">
        <v>5.5708199944543874E-2</v>
      </c>
      <c r="F79" s="348">
        <v>3.5743994353558017E-2</v>
      </c>
      <c r="G79" s="348">
        <v>1.593103274432205E-2</v>
      </c>
      <c r="H79" s="348">
        <v>1.0410627410450958E-2</v>
      </c>
      <c r="I79" s="348">
        <v>5.0162587280381133E-3</v>
      </c>
      <c r="J79" s="348"/>
      <c r="K79" s="348">
        <v>3.0324418340853521E-2</v>
      </c>
      <c r="L79" s="349">
        <v>3.3979481233142601E-2</v>
      </c>
      <c r="M79" s="350">
        <v>7.2849184542865065E-3</v>
      </c>
      <c r="N79" s="350">
        <v>3.1509162864561016E-3</v>
      </c>
      <c r="O79" s="350">
        <v>3.1509162864561016E-3</v>
      </c>
      <c r="P79" s="338"/>
      <c r="Q79" s="297"/>
      <c r="R79" s="345"/>
      <c r="S79" s="351"/>
      <c r="T79" s="348"/>
      <c r="U79" s="348"/>
      <c r="V79" s="348"/>
      <c r="W79" s="348"/>
      <c r="X79" s="348"/>
      <c r="Y79" s="348"/>
      <c r="Z79" s="348"/>
      <c r="AA79" s="348"/>
      <c r="AB79" s="348"/>
      <c r="AC79" s="349"/>
      <c r="AD79" s="350"/>
      <c r="AE79" s="350"/>
      <c r="AF79" s="350"/>
    </row>
    <row r="80" spans="1:32">
      <c r="A80" s="352" t="s">
        <v>234</v>
      </c>
      <c r="B80" s="353">
        <v>779077</v>
      </c>
      <c r="C80" s="354">
        <v>221999</v>
      </c>
      <c r="D80" s="354">
        <v>144336</v>
      </c>
      <c r="E80" s="354">
        <v>305434</v>
      </c>
      <c r="F80" s="354">
        <v>181445</v>
      </c>
      <c r="G80" s="354">
        <v>87411</v>
      </c>
      <c r="H80" s="354">
        <v>61240</v>
      </c>
      <c r="I80" s="354">
        <v>40330</v>
      </c>
      <c r="J80" s="354">
        <v>71989</v>
      </c>
      <c r="K80" s="354">
        <v>115108</v>
      </c>
      <c r="L80" s="355">
        <v>138117</v>
      </c>
      <c r="M80" s="356">
        <v>83338</v>
      </c>
      <c r="N80" s="356">
        <v>32081</v>
      </c>
      <c r="O80" s="356">
        <v>26963</v>
      </c>
      <c r="P80" s="355"/>
      <c r="Q80" s="297"/>
      <c r="R80" s="352" t="s">
        <v>234</v>
      </c>
      <c r="S80" s="357">
        <v>0.1463007955254228</v>
      </c>
      <c r="T80" s="358">
        <v>0.55893044563263794</v>
      </c>
      <c r="U80" s="358">
        <v>0.30217686509256181</v>
      </c>
      <c r="V80" s="358">
        <v>0.15643314103865319</v>
      </c>
      <c r="W80" s="358">
        <v>0.49923117198048994</v>
      </c>
      <c r="X80" s="358">
        <v>0.61505988948759305</v>
      </c>
      <c r="Y80" s="358">
        <v>0.7129327237099935</v>
      </c>
      <c r="Z80" s="358">
        <v>0.66771634019340442</v>
      </c>
      <c r="AA80" s="358">
        <v>0.41146575390068457</v>
      </c>
      <c r="AB80" s="358">
        <v>0.6213866007306672</v>
      </c>
      <c r="AC80" s="359">
        <v>0.81159451769152235</v>
      </c>
      <c r="AD80" s="357">
        <v>0.652799443231179</v>
      </c>
      <c r="AE80" s="357">
        <v>0.73183504254854903</v>
      </c>
      <c r="AF80" s="357">
        <v>0.76152505285020211</v>
      </c>
    </row>
    <row r="81" spans="1:32">
      <c r="A81" s="360" t="s">
        <v>235</v>
      </c>
      <c r="B81" s="361"/>
      <c r="C81" s="362">
        <v>0.28495129492976945</v>
      </c>
      <c r="D81" s="362">
        <v>0.18526538455120611</v>
      </c>
      <c r="E81" s="362">
        <v>0.39204597234933131</v>
      </c>
      <c r="F81" s="362">
        <v>0.23289739011676638</v>
      </c>
      <c r="G81" s="362">
        <v>0.11219815242909237</v>
      </c>
      <c r="H81" s="362">
        <v>7.8605837420434699E-2</v>
      </c>
      <c r="I81" s="362">
        <v>5.1766385094156292E-2</v>
      </c>
      <c r="J81" s="362">
        <v>9.2402933214560307E-2</v>
      </c>
      <c r="K81" s="362">
        <v>0.14774919552239379</v>
      </c>
      <c r="L81" s="363">
        <v>0.17728286164268744</v>
      </c>
      <c r="M81" s="364">
        <v>0.10697017111273982</v>
      </c>
      <c r="N81" s="364">
        <v>4.117821473358859E-2</v>
      </c>
      <c r="O81" s="364">
        <v>3.4608902586008829E-2</v>
      </c>
      <c r="P81" s="365"/>
      <c r="Q81" s="297"/>
      <c r="R81" s="360" t="s">
        <v>235</v>
      </c>
      <c r="S81" s="361"/>
      <c r="T81" s="362"/>
      <c r="U81" s="362"/>
      <c r="V81" s="362"/>
      <c r="W81" s="362"/>
      <c r="X81" s="362"/>
      <c r="Y81" s="362"/>
      <c r="Z81" s="362"/>
      <c r="AA81" s="362"/>
      <c r="AB81" s="362"/>
      <c r="AC81" s="363"/>
      <c r="AD81" s="364"/>
      <c r="AE81" s="364"/>
      <c r="AF81" s="364"/>
    </row>
    <row r="82" spans="1:32">
      <c r="A82" s="324" t="s">
        <v>10</v>
      </c>
      <c r="B82" s="329">
        <v>60141</v>
      </c>
      <c r="C82" s="326">
        <v>11661</v>
      </c>
      <c r="D82" s="326">
        <v>6090</v>
      </c>
      <c r="E82" s="326">
        <v>10148</v>
      </c>
      <c r="F82" s="326">
        <v>11661</v>
      </c>
      <c r="G82" s="326">
        <v>4052</v>
      </c>
      <c r="H82" s="326">
        <v>2608</v>
      </c>
      <c r="I82" s="326">
        <v>699</v>
      </c>
      <c r="J82" s="326">
        <v>1572</v>
      </c>
      <c r="K82" s="326">
        <v>10705</v>
      </c>
      <c r="L82" s="366" t="s">
        <v>115</v>
      </c>
      <c r="M82" s="367">
        <v>1641</v>
      </c>
      <c r="N82" s="367">
        <v>475</v>
      </c>
      <c r="O82" s="367">
        <v>397</v>
      </c>
      <c r="P82" s="328"/>
      <c r="Q82" s="297"/>
      <c r="R82" s="324" t="s">
        <v>10</v>
      </c>
      <c r="S82" s="333">
        <v>0.10023248528417616</v>
      </c>
      <c r="T82" s="331">
        <v>0.33513420804390703</v>
      </c>
      <c r="U82" s="331">
        <v>0.53300492610837436</v>
      </c>
      <c r="V82" s="331">
        <v>0.32203389830508472</v>
      </c>
      <c r="W82" s="331">
        <v>0.33513420804390703</v>
      </c>
      <c r="X82" s="331">
        <v>0.71643632773938792</v>
      </c>
      <c r="Y82" s="331">
        <v>0.58052147239263807</v>
      </c>
      <c r="Z82" s="331">
        <v>0.74821173104434902</v>
      </c>
      <c r="AA82" s="331">
        <v>0.32414759458197107</v>
      </c>
      <c r="AB82" s="331">
        <v>0.87404580152671751</v>
      </c>
      <c r="AC82" s="342" t="s">
        <v>115</v>
      </c>
      <c r="AD82" s="333">
        <v>0.78488726386349783</v>
      </c>
      <c r="AE82" s="333">
        <v>0.888421052631579</v>
      </c>
      <c r="AF82" s="333">
        <v>0.94710327455919396</v>
      </c>
    </row>
    <row r="83" spans="1:32">
      <c r="A83" s="368"/>
      <c r="B83" s="320"/>
      <c r="C83" s="369">
        <v>0.1938943482815384</v>
      </c>
      <c r="D83" s="369">
        <v>0.10126203421958398</v>
      </c>
      <c r="E83" s="369">
        <v>0.1687368018489882</v>
      </c>
      <c r="F83" s="369">
        <v>0.1938943482815384</v>
      </c>
      <c r="G83" s="369">
        <v>6.7375002078448973E-2</v>
      </c>
      <c r="H83" s="369">
        <v>4.3364759481884237E-2</v>
      </c>
      <c r="I83" s="369">
        <v>1.1622686686287225E-2</v>
      </c>
      <c r="J83" s="369">
        <v>2.613857435027685E-2</v>
      </c>
      <c r="K83" s="369">
        <v>0.17799837049600106</v>
      </c>
      <c r="L83" s="370"/>
      <c r="M83" s="371">
        <v>2.7285878186262283E-2</v>
      </c>
      <c r="N83" s="371">
        <v>7.898106117291033E-3</v>
      </c>
      <c r="O83" s="371">
        <v>6.6011539548727158E-3</v>
      </c>
      <c r="P83" s="338"/>
      <c r="Q83" s="297"/>
      <c r="R83" s="368"/>
      <c r="S83" s="320"/>
      <c r="T83" s="369"/>
      <c r="U83" s="369"/>
      <c r="V83" s="369"/>
      <c r="W83" s="369"/>
      <c r="X83" s="369"/>
      <c r="Y83" s="369"/>
      <c r="Z83" s="369"/>
      <c r="AA83" s="369"/>
      <c r="AB83" s="369"/>
      <c r="AC83" s="370"/>
      <c r="AD83" s="371"/>
      <c r="AE83" s="371"/>
      <c r="AF83" s="371"/>
    </row>
    <row r="84" spans="1:32">
      <c r="A84" s="352" t="s">
        <v>236</v>
      </c>
      <c r="B84" s="372">
        <v>839218</v>
      </c>
      <c r="C84" s="373">
        <v>233660</v>
      </c>
      <c r="D84" s="374">
        <v>150426</v>
      </c>
      <c r="E84" s="374">
        <v>315582</v>
      </c>
      <c r="F84" s="374">
        <v>193106</v>
      </c>
      <c r="G84" s="374">
        <v>91463</v>
      </c>
      <c r="H84" s="374">
        <v>63848</v>
      </c>
      <c r="I84" s="374">
        <v>41029</v>
      </c>
      <c r="J84" s="374">
        <v>73561</v>
      </c>
      <c r="K84" s="374">
        <v>125813</v>
      </c>
      <c r="L84" s="375">
        <v>138117</v>
      </c>
      <c r="M84" s="376">
        <v>84979</v>
      </c>
      <c r="N84" s="376">
        <v>32556</v>
      </c>
      <c r="O84" s="376">
        <v>27360</v>
      </c>
      <c r="P84" s="377"/>
      <c r="Q84" s="297"/>
      <c r="R84" s="352" t="s">
        <v>236</v>
      </c>
      <c r="S84" s="378">
        <v>0.14335623432999567</v>
      </c>
      <c r="T84" s="379">
        <v>0.54776170504151334</v>
      </c>
      <c r="U84" s="380">
        <v>0.31152194434472763</v>
      </c>
      <c r="V84" s="380">
        <v>0.16175827518679772</v>
      </c>
      <c r="W84" s="380">
        <v>0.48932192681739561</v>
      </c>
      <c r="X84" s="380">
        <v>0.61955107529820796</v>
      </c>
      <c r="Y84" s="380">
        <v>0.70752411978448815</v>
      </c>
      <c r="Z84" s="380">
        <v>0.66908771844305248</v>
      </c>
      <c r="AA84" s="380">
        <v>0.40403614888763484</v>
      </c>
      <c r="AB84" s="380">
        <v>0.62678593276328487</v>
      </c>
      <c r="AC84" s="381">
        <v>0.81159451769152235</v>
      </c>
      <c r="AD84" s="382">
        <v>0.65535014533002267</v>
      </c>
      <c r="AE84" s="382">
        <v>0.73411967072121886</v>
      </c>
      <c r="AF84" s="382">
        <v>0.76421783625730999</v>
      </c>
    </row>
    <row r="85" spans="1:32" ht="13.8" thickBot="1">
      <c r="A85" s="383"/>
      <c r="B85" s="384"/>
      <c r="C85" s="385">
        <v>0.27842586789129881</v>
      </c>
      <c r="D85" s="385">
        <v>0.17924544039808488</v>
      </c>
      <c r="E85" s="385">
        <v>0.37604293520873006</v>
      </c>
      <c r="F85" s="385">
        <v>0.23010230953101579</v>
      </c>
      <c r="G85" s="385">
        <v>0.10898598457135095</v>
      </c>
      <c r="H85" s="385">
        <v>7.6080350993424833E-2</v>
      </c>
      <c r="I85" s="385">
        <v>4.8889561472704353E-2</v>
      </c>
      <c r="J85" s="385">
        <v>8.765422095331607E-2</v>
      </c>
      <c r="K85" s="385">
        <v>0.14991694649066153</v>
      </c>
      <c r="L85" s="386">
        <v>0.16457821448062362</v>
      </c>
      <c r="M85" s="387">
        <v>0.1012597441904249</v>
      </c>
      <c r="N85" s="387">
        <v>3.879325753260774E-2</v>
      </c>
      <c r="O85" s="387">
        <v>3.2601779275468354E-2</v>
      </c>
      <c r="P85" s="365"/>
      <c r="Q85" s="297"/>
      <c r="R85" s="383"/>
      <c r="S85" s="384"/>
      <c r="T85" s="385"/>
      <c r="U85" s="385"/>
      <c r="V85" s="385"/>
      <c r="W85" s="385"/>
      <c r="X85" s="385"/>
      <c r="Y85" s="385"/>
      <c r="Z85" s="385"/>
      <c r="AA85" s="385"/>
      <c r="AB85" s="385"/>
      <c r="AC85" s="386"/>
      <c r="AD85" s="387"/>
      <c r="AE85" s="387"/>
      <c r="AF85" s="387"/>
    </row>
    <row r="86" spans="1:32" ht="15">
      <c r="J86" s="305"/>
      <c r="L86" s="305"/>
      <c r="M86" s="305"/>
      <c r="N86" s="305"/>
      <c r="O86" s="305"/>
      <c r="P86" s="306"/>
      <c r="Q86" s="297"/>
      <c r="AB86" s="305"/>
      <c r="AC86" s="305"/>
      <c r="AD86" s="305"/>
      <c r="AE86" s="305"/>
      <c r="AF86" s="305"/>
    </row>
    <row r="87" spans="1:32" ht="15">
      <c r="A87" s="299" t="s">
        <v>237</v>
      </c>
      <c r="J87" s="305"/>
      <c r="L87" s="305"/>
      <c r="M87" s="305"/>
      <c r="N87" s="305"/>
      <c r="O87" s="305"/>
      <c r="P87" s="306"/>
      <c r="Q87" s="297"/>
      <c r="R87" s="299" t="s">
        <v>197</v>
      </c>
      <c r="AB87" s="305"/>
      <c r="AC87" s="305"/>
      <c r="AD87" s="305"/>
      <c r="AE87" s="305"/>
      <c r="AF87" s="305"/>
    </row>
    <row r="88" spans="1:32">
      <c r="A88" s="297"/>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row>
    <row r="89" spans="1:32" ht="15">
      <c r="A89" s="305" t="s">
        <v>198</v>
      </c>
      <c r="B89" s="306"/>
      <c r="C89" s="305"/>
      <c r="D89" s="305"/>
      <c r="E89" s="305"/>
      <c r="F89" s="305"/>
      <c r="G89" s="305"/>
      <c r="H89" s="305"/>
      <c r="I89" s="305"/>
      <c r="J89" s="305"/>
      <c r="K89" s="305"/>
      <c r="L89" s="305"/>
      <c r="M89" s="305"/>
      <c r="N89" s="305"/>
      <c r="O89" s="305"/>
      <c r="P89" s="306"/>
      <c r="Q89" s="297"/>
      <c r="R89" s="305" t="s">
        <v>199</v>
      </c>
      <c r="S89" s="305"/>
      <c r="T89" s="305"/>
      <c r="U89" s="305"/>
      <c r="V89" s="305"/>
      <c r="W89" s="305"/>
      <c r="X89" s="305"/>
      <c r="Y89" s="305"/>
      <c r="Z89" s="305"/>
      <c r="AA89" s="305"/>
      <c r="AB89" s="305"/>
      <c r="AC89" s="305"/>
      <c r="AD89" s="305"/>
      <c r="AE89" s="305"/>
      <c r="AF89" s="305"/>
    </row>
    <row r="90" spans="1:32" ht="15">
      <c r="A90" s="299" t="s">
        <v>200</v>
      </c>
      <c r="B90" s="299" t="s">
        <v>201</v>
      </c>
      <c r="J90" s="305"/>
      <c r="K90" s="305"/>
      <c r="L90" s="305"/>
      <c r="M90" s="305"/>
      <c r="N90" s="305"/>
      <c r="O90" s="305"/>
      <c r="P90" s="306"/>
      <c r="Q90" s="297"/>
      <c r="R90" s="299" t="s">
        <v>200</v>
      </c>
      <c r="S90" s="299" t="s">
        <v>201</v>
      </c>
      <c r="AA90" s="305"/>
      <c r="AB90" s="305"/>
      <c r="AC90" s="305"/>
      <c r="AD90" s="305"/>
      <c r="AE90" s="305"/>
      <c r="AF90" s="305"/>
    </row>
    <row r="91" spans="1:32" ht="15">
      <c r="A91" s="307" t="s">
        <v>202</v>
      </c>
      <c r="B91" s="307"/>
      <c r="C91" s="307">
        <v>2003</v>
      </c>
      <c r="J91" s="305"/>
      <c r="K91" s="305"/>
      <c r="L91" s="305"/>
      <c r="M91" s="305"/>
      <c r="N91" s="305"/>
      <c r="O91" s="305"/>
      <c r="P91" s="306"/>
      <c r="Q91" s="297"/>
      <c r="R91" s="307" t="s">
        <v>202</v>
      </c>
      <c r="S91" s="307"/>
      <c r="T91" s="307">
        <v>2003</v>
      </c>
      <c r="AA91" s="305"/>
      <c r="AB91" s="305"/>
      <c r="AC91" s="305"/>
      <c r="AD91" s="305"/>
      <c r="AE91" s="305"/>
      <c r="AF91" s="305"/>
    </row>
    <row r="92" spans="1:32" ht="15.6" thickBot="1">
      <c r="J92" s="305"/>
      <c r="K92" s="305"/>
      <c r="L92" s="305"/>
      <c r="M92" s="305"/>
      <c r="N92" s="305"/>
      <c r="O92" s="305"/>
      <c r="P92" s="306"/>
      <c r="Q92" s="297"/>
      <c r="AA92" s="305"/>
      <c r="AB92" s="305"/>
      <c r="AC92" s="305"/>
      <c r="AD92" s="305"/>
      <c r="AE92" s="305"/>
      <c r="AF92" s="305"/>
    </row>
    <row r="93" spans="1:32">
      <c r="A93" s="308" t="s">
        <v>203</v>
      </c>
      <c r="B93" s="309" t="s">
        <v>204</v>
      </c>
      <c r="C93" s="310"/>
      <c r="D93" s="310"/>
      <c r="E93" s="310"/>
      <c r="F93" s="310"/>
      <c r="G93" s="310" t="s">
        <v>205</v>
      </c>
      <c r="H93" s="310"/>
      <c r="I93" s="310"/>
      <c r="J93" s="310"/>
      <c r="K93" s="310"/>
      <c r="L93" s="310"/>
      <c r="M93" s="308" t="s">
        <v>206</v>
      </c>
      <c r="N93" s="308" t="s">
        <v>207</v>
      </c>
      <c r="O93" s="308" t="s">
        <v>208</v>
      </c>
      <c r="P93" s="311"/>
      <c r="Q93" s="297"/>
      <c r="R93" s="308" t="s">
        <v>203</v>
      </c>
      <c r="S93" s="309" t="s">
        <v>204</v>
      </c>
      <c r="T93" s="310"/>
      <c r="U93" s="310"/>
      <c r="V93" s="310"/>
      <c r="W93" s="310"/>
      <c r="X93" s="310" t="s">
        <v>209</v>
      </c>
      <c r="Y93" s="310"/>
      <c r="Z93" s="310"/>
      <c r="AA93" s="310"/>
      <c r="AB93" s="310"/>
      <c r="AC93" s="310"/>
      <c r="AD93" s="308" t="s">
        <v>206</v>
      </c>
      <c r="AE93" s="308" t="s">
        <v>207</v>
      </c>
      <c r="AF93" s="308" t="s">
        <v>208</v>
      </c>
    </row>
    <row r="94" spans="1:32">
      <c r="A94" s="312" t="s">
        <v>210</v>
      </c>
      <c r="B94" s="313" t="s">
        <v>211</v>
      </c>
      <c r="C94" s="314"/>
      <c r="D94" s="314"/>
      <c r="E94" s="314"/>
      <c r="F94" s="314"/>
      <c r="G94" s="314" t="s">
        <v>212</v>
      </c>
      <c r="H94" s="314"/>
      <c r="I94" s="314"/>
      <c r="J94" s="314"/>
      <c r="K94" s="314"/>
      <c r="L94" s="314"/>
      <c r="M94" s="315" t="s">
        <v>213</v>
      </c>
      <c r="N94" s="315" t="s">
        <v>213</v>
      </c>
      <c r="O94" s="315" t="s">
        <v>213</v>
      </c>
      <c r="P94" s="311"/>
      <c r="Q94" s="297"/>
      <c r="R94" s="312" t="s">
        <v>210</v>
      </c>
      <c r="S94" s="313" t="s">
        <v>211</v>
      </c>
      <c r="T94" s="314"/>
      <c r="U94" s="314"/>
      <c r="V94" s="314"/>
      <c r="W94" s="314"/>
      <c r="X94" s="314" t="s">
        <v>214</v>
      </c>
      <c r="Y94" s="314"/>
      <c r="Z94" s="314"/>
      <c r="AA94" s="314"/>
      <c r="AB94" s="314"/>
      <c r="AC94" s="314"/>
      <c r="AD94" s="315" t="s">
        <v>213</v>
      </c>
      <c r="AE94" s="315" t="s">
        <v>213</v>
      </c>
      <c r="AF94" s="315" t="s">
        <v>213</v>
      </c>
    </row>
    <row r="95" spans="1:32">
      <c r="A95" s="312" t="s">
        <v>215</v>
      </c>
      <c r="B95" s="313" t="s">
        <v>216</v>
      </c>
      <c r="C95" s="316" t="s">
        <v>217</v>
      </c>
      <c r="D95" s="316" t="s">
        <v>218</v>
      </c>
      <c r="E95" s="316" t="s">
        <v>219</v>
      </c>
      <c r="F95" s="316" t="s">
        <v>220</v>
      </c>
      <c r="G95" s="316"/>
      <c r="H95" s="316"/>
      <c r="I95" s="316"/>
      <c r="J95" s="316"/>
      <c r="K95" s="316"/>
      <c r="L95" s="317" t="s">
        <v>44</v>
      </c>
      <c r="M95" s="312" t="s">
        <v>221</v>
      </c>
      <c r="N95" s="312" t="s">
        <v>222</v>
      </c>
      <c r="O95" s="312" t="s">
        <v>222</v>
      </c>
      <c r="P95" s="318"/>
      <c r="Q95" s="297"/>
      <c r="R95" s="312" t="s">
        <v>215</v>
      </c>
      <c r="S95" s="313" t="s">
        <v>216</v>
      </c>
      <c r="T95" s="316" t="s">
        <v>217</v>
      </c>
      <c r="U95" s="316" t="s">
        <v>218</v>
      </c>
      <c r="V95" s="316" t="s">
        <v>219</v>
      </c>
      <c r="W95" s="316" t="s">
        <v>220</v>
      </c>
      <c r="X95" s="316"/>
      <c r="Y95" s="316"/>
      <c r="Z95" s="316"/>
      <c r="AA95" s="316"/>
      <c r="AB95" s="316"/>
      <c r="AC95" s="317" t="s">
        <v>44</v>
      </c>
      <c r="AD95" s="312" t="s">
        <v>221</v>
      </c>
      <c r="AE95" s="312" t="s">
        <v>222</v>
      </c>
      <c r="AF95" s="312" t="s">
        <v>222</v>
      </c>
    </row>
    <row r="96" spans="1:32">
      <c r="A96" s="319"/>
      <c r="B96" s="320"/>
      <c r="C96" s="321" t="s">
        <v>223</v>
      </c>
      <c r="D96" s="321" t="s">
        <v>224</v>
      </c>
      <c r="E96" s="321" t="s">
        <v>225</v>
      </c>
      <c r="F96" s="321" t="s">
        <v>225</v>
      </c>
      <c r="G96" s="321" t="s">
        <v>5</v>
      </c>
      <c r="H96" s="321" t="s">
        <v>6</v>
      </c>
      <c r="I96" s="321" t="s">
        <v>226</v>
      </c>
      <c r="J96" s="321" t="s">
        <v>227</v>
      </c>
      <c r="K96" s="321" t="s">
        <v>228</v>
      </c>
      <c r="L96" s="314" t="s">
        <v>229</v>
      </c>
      <c r="M96" s="322" t="s">
        <v>230</v>
      </c>
      <c r="N96" s="322" t="s">
        <v>231</v>
      </c>
      <c r="O96" s="322" t="s">
        <v>232</v>
      </c>
      <c r="P96" s="323"/>
      <c r="Q96" s="297"/>
      <c r="R96" s="319"/>
      <c r="S96" s="320"/>
      <c r="T96" s="321" t="s">
        <v>223</v>
      </c>
      <c r="U96" s="321" t="s">
        <v>224</v>
      </c>
      <c r="V96" s="321" t="s">
        <v>225</v>
      </c>
      <c r="W96" s="321" t="s">
        <v>225</v>
      </c>
      <c r="X96" s="321" t="s">
        <v>5</v>
      </c>
      <c r="Y96" s="321" t="s">
        <v>6</v>
      </c>
      <c r="Z96" s="321" t="s">
        <v>226</v>
      </c>
      <c r="AA96" s="321" t="s">
        <v>228</v>
      </c>
      <c r="AB96" s="321" t="s">
        <v>227</v>
      </c>
      <c r="AC96" s="314" t="s">
        <v>229</v>
      </c>
      <c r="AD96" s="322" t="s">
        <v>230</v>
      </c>
      <c r="AE96" s="322" t="s">
        <v>231</v>
      </c>
      <c r="AF96" s="322" t="s">
        <v>232</v>
      </c>
    </row>
    <row r="97" spans="1:32">
      <c r="A97" s="324" t="s">
        <v>5</v>
      </c>
      <c r="B97" s="325">
        <v>125129</v>
      </c>
      <c r="C97" s="326">
        <v>50292</v>
      </c>
      <c r="D97" s="326">
        <v>45866</v>
      </c>
      <c r="E97" s="326">
        <v>87047</v>
      </c>
      <c r="F97" s="326">
        <v>47339</v>
      </c>
      <c r="G97" s="327" t="s">
        <v>115</v>
      </c>
      <c r="H97" s="326">
        <v>22634</v>
      </c>
      <c r="I97" s="326">
        <v>9624</v>
      </c>
      <c r="J97" s="326">
        <v>19140</v>
      </c>
      <c r="K97" s="326">
        <v>44339</v>
      </c>
      <c r="L97" s="328">
        <v>21983</v>
      </c>
      <c r="M97" s="329">
        <v>21107</v>
      </c>
      <c r="N97" s="329">
        <v>8087</v>
      </c>
      <c r="O97" s="329">
        <v>6927</v>
      </c>
      <c r="P97" s="328"/>
      <c r="Q97" s="297"/>
      <c r="R97" s="324" t="s">
        <v>5</v>
      </c>
      <c r="S97" s="330">
        <v>0.32830466793511365</v>
      </c>
      <c r="T97" s="331">
        <v>0.64262705798138864</v>
      </c>
      <c r="U97" s="331">
        <v>1.1228360877338334E-2</v>
      </c>
      <c r="V97" s="331">
        <v>5.9163440440221952E-3</v>
      </c>
      <c r="W97" s="331">
        <v>0.63161452502165238</v>
      </c>
      <c r="X97" s="327" t="s">
        <v>115</v>
      </c>
      <c r="Y97" s="331">
        <v>0.77211275072899177</v>
      </c>
      <c r="Z97" s="331">
        <v>0.84808811305070653</v>
      </c>
      <c r="AA97" s="331">
        <v>0.63544509348429146</v>
      </c>
      <c r="AB97" s="331">
        <v>0.78594566353187045</v>
      </c>
      <c r="AC97" s="332">
        <v>0.82268116271664471</v>
      </c>
      <c r="AD97" s="333">
        <v>0.78305775335196859</v>
      </c>
      <c r="AE97" s="333">
        <v>0.86694695189810811</v>
      </c>
      <c r="AF97" s="333">
        <v>0.87382705355853907</v>
      </c>
    </row>
    <row r="98" spans="1:32">
      <c r="A98" s="334"/>
      <c r="B98" s="335"/>
      <c r="C98" s="336">
        <v>0.40192121730374253</v>
      </c>
      <c r="D98" s="336">
        <v>0.3665497206882497</v>
      </c>
      <c r="E98" s="336">
        <v>0.69565808086055192</v>
      </c>
      <c r="F98" s="336">
        <v>0.37832157213755402</v>
      </c>
      <c r="G98" s="336"/>
      <c r="H98" s="336">
        <v>0.1808853263432138</v>
      </c>
      <c r="I98" s="336">
        <v>7.6912626169792775E-2</v>
      </c>
      <c r="J98" s="336">
        <v>0.15296214306835346</v>
      </c>
      <c r="K98" s="336">
        <v>0.35434631460332938</v>
      </c>
      <c r="L98" s="337">
        <v>0.17568269545828705</v>
      </c>
      <c r="M98" s="337">
        <v>0.16868192025829343</v>
      </c>
      <c r="N98" s="337">
        <v>6.4629302559758323E-2</v>
      </c>
      <c r="O98" s="337">
        <v>5.5358869646524783E-2</v>
      </c>
      <c r="P98" s="338"/>
      <c r="Q98" s="297"/>
      <c r="R98" s="334"/>
      <c r="S98" s="335"/>
      <c r="T98" s="336"/>
      <c r="U98" s="336"/>
      <c r="V98" s="336"/>
      <c r="W98" s="336"/>
      <c r="X98" s="336"/>
      <c r="Y98" s="336"/>
      <c r="Z98" s="336"/>
      <c r="AA98" s="336"/>
      <c r="AB98" s="336"/>
      <c r="AC98" s="339"/>
      <c r="AD98" s="340"/>
      <c r="AE98" s="340"/>
      <c r="AF98" s="340"/>
    </row>
    <row r="99" spans="1:32">
      <c r="A99" s="324" t="s">
        <v>6</v>
      </c>
      <c r="B99" s="329">
        <v>358184</v>
      </c>
      <c r="C99" s="326">
        <v>70113</v>
      </c>
      <c r="D99" s="326">
        <v>32075</v>
      </c>
      <c r="E99" s="326">
        <v>101890</v>
      </c>
      <c r="F99" s="326">
        <v>68530</v>
      </c>
      <c r="G99" s="326">
        <v>32075</v>
      </c>
      <c r="H99" s="327" t="s">
        <v>115</v>
      </c>
      <c r="I99" s="326">
        <v>20509</v>
      </c>
      <c r="J99" s="326">
        <v>33116</v>
      </c>
      <c r="K99" s="326">
        <v>62048</v>
      </c>
      <c r="L99" s="328">
        <v>19727</v>
      </c>
      <c r="M99" s="329">
        <v>30464</v>
      </c>
      <c r="N99" s="329">
        <v>12159</v>
      </c>
      <c r="O99" s="329">
        <v>10007</v>
      </c>
      <c r="P99" s="328"/>
      <c r="Q99" s="297"/>
      <c r="R99" s="324" t="s">
        <v>6</v>
      </c>
      <c r="S99" s="333">
        <v>7.0351410219059107E-2</v>
      </c>
      <c r="T99" s="331">
        <v>0.31838603397372811</v>
      </c>
      <c r="U99" s="331">
        <v>7.1083398285268903E-3</v>
      </c>
      <c r="V99" s="331">
        <v>2.247521837275493E-3</v>
      </c>
      <c r="W99" s="331">
        <v>0.30760250984970083</v>
      </c>
      <c r="X99" s="331">
        <v>0.47139516757599376</v>
      </c>
      <c r="Y99" s="327" t="s">
        <v>115</v>
      </c>
      <c r="Z99" s="331">
        <v>0.48437271441806035</v>
      </c>
      <c r="AA99" s="331">
        <v>0.3140794223826715</v>
      </c>
      <c r="AB99" s="331">
        <v>0.39443169464911221</v>
      </c>
      <c r="AC99" s="332">
        <v>0.54230242814416785</v>
      </c>
      <c r="AD99" s="333">
        <v>0.47623424369747897</v>
      </c>
      <c r="AE99" s="333">
        <v>0.63327576280944153</v>
      </c>
      <c r="AF99" s="333">
        <v>0.61736784251024279</v>
      </c>
    </row>
    <row r="100" spans="1:32">
      <c r="A100" s="334"/>
      <c r="B100" s="335"/>
      <c r="C100" s="336">
        <v>0.19574576195474952</v>
      </c>
      <c r="D100" s="336">
        <v>8.9548946909968064E-2</v>
      </c>
      <c r="E100" s="336">
        <v>0.28446273423715185</v>
      </c>
      <c r="F100" s="336">
        <v>0.19132624572845242</v>
      </c>
      <c r="G100" s="336">
        <v>8.9548946909968064E-2</v>
      </c>
      <c r="H100" s="336"/>
      <c r="I100" s="336">
        <v>5.7258280660219325E-2</v>
      </c>
      <c r="J100" s="336">
        <v>9.2455274384115424E-2</v>
      </c>
      <c r="K100" s="336">
        <v>0.17322940164831482</v>
      </c>
      <c r="L100" s="337">
        <v>5.5075045228150897E-2</v>
      </c>
      <c r="M100" s="337">
        <v>8.5051258571013783E-2</v>
      </c>
      <c r="N100" s="337">
        <v>3.394623992138119E-2</v>
      </c>
      <c r="O100" s="337">
        <v>2.7938154691443503E-2</v>
      </c>
      <c r="P100" s="338"/>
      <c r="Q100" s="297"/>
      <c r="R100" s="334"/>
      <c r="S100" s="335"/>
      <c r="T100" s="336"/>
      <c r="U100" s="336"/>
      <c r="V100" s="336"/>
      <c r="W100" s="336"/>
      <c r="X100" s="336"/>
      <c r="Y100" s="336"/>
      <c r="Z100" s="336"/>
      <c r="AA100" s="336"/>
      <c r="AB100" s="336"/>
      <c r="AC100" s="339"/>
      <c r="AD100" s="340"/>
      <c r="AE100" s="340"/>
      <c r="AF100" s="340"/>
    </row>
    <row r="101" spans="1:32">
      <c r="A101" s="324" t="s">
        <v>226</v>
      </c>
      <c r="B101" s="329">
        <v>90165</v>
      </c>
      <c r="C101" s="326">
        <v>14963</v>
      </c>
      <c r="D101" s="326">
        <v>13767</v>
      </c>
      <c r="E101" s="326">
        <v>19475</v>
      </c>
      <c r="F101" s="326">
        <v>14423</v>
      </c>
      <c r="G101" s="326">
        <v>4863</v>
      </c>
      <c r="H101" s="326">
        <v>6913</v>
      </c>
      <c r="I101" s="327" t="s">
        <v>115</v>
      </c>
      <c r="J101" s="326">
        <v>7571</v>
      </c>
      <c r="K101" s="326">
        <v>13168</v>
      </c>
      <c r="L101" s="328">
        <v>3676</v>
      </c>
      <c r="M101" s="329">
        <v>3595</v>
      </c>
      <c r="N101" s="329">
        <v>3595</v>
      </c>
      <c r="O101" s="329">
        <v>2863</v>
      </c>
      <c r="P101" s="328"/>
      <c r="Q101" s="297"/>
      <c r="R101" s="324" t="s">
        <v>226</v>
      </c>
      <c r="S101" s="333">
        <v>4.8868788487131484E-2</v>
      </c>
      <c r="T101" s="331">
        <v>0.22181380739156586</v>
      </c>
      <c r="U101" s="331">
        <v>2.1154209341178181</v>
      </c>
      <c r="V101" s="331">
        <v>1.5026957637997433</v>
      </c>
      <c r="W101" s="331">
        <v>0.19614504610691258</v>
      </c>
      <c r="X101" s="331">
        <v>0.33662348344643223</v>
      </c>
      <c r="Y101" s="331">
        <v>0.25690727614639086</v>
      </c>
      <c r="Z101" s="327" t="s">
        <v>115</v>
      </c>
      <c r="AA101" s="331">
        <v>0.19008201701093561</v>
      </c>
      <c r="AB101" s="331">
        <v>0.23035266147140404</v>
      </c>
      <c r="AC101" s="332">
        <v>0.55495103373231769</v>
      </c>
      <c r="AD101" s="333">
        <v>0.33463143254520167</v>
      </c>
      <c r="AE101" s="333">
        <v>0.33463143254520167</v>
      </c>
      <c r="AF101" s="333">
        <v>0.33566189311910583</v>
      </c>
    </row>
    <row r="102" spans="1:32">
      <c r="A102" s="334"/>
      <c r="B102" s="335"/>
      <c r="C102" s="336">
        <v>0.16595131148450062</v>
      </c>
      <c r="D102" s="336">
        <v>0.15268674097487939</v>
      </c>
      <c r="E102" s="336">
        <v>0.21599290190206843</v>
      </c>
      <c r="F102" s="336">
        <v>0.15996229135473852</v>
      </c>
      <c r="G102" s="336">
        <v>5.3934453501913157E-2</v>
      </c>
      <c r="H102" s="336">
        <v>7.6670548438972988E-2</v>
      </c>
      <c r="I102" s="336"/>
      <c r="J102" s="336">
        <v>8.3968280374868295E-2</v>
      </c>
      <c r="K102" s="336">
        <v>0.1460433649420507</v>
      </c>
      <c r="L102" s="337">
        <v>4.0769699994454608E-2</v>
      </c>
      <c r="M102" s="337">
        <v>3.9871346974990299E-2</v>
      </c>
      <c r="N102" s="337">
        <v>3.9871346974990299E-2</v>
      </c>
      <c r="O102" s="337">
        <v>3.175289746575722E-2</v>
      </c>
      <c r="P102" s="338"/>
      <c r="Q102" s="297"/>
      <c r="R102" s="334"/>
      <c r="S102" s="335"/>
      <c r="T102" s="336"/>
      <c r="U102" s="336"/>
      <c r="V102" s="336"/>
      <c r="W102" s="336"/>
      <c r="X102" s="336"/>
      <c r="Y102" s="336"/>
      <c r="Z102" s="341"/>
      <c r="AA102" s="336"/>
      <c r="AB102" s="336"/>
      <c r="AC102" s="339"/>
      <c r="AD102" s="340"/>
      <c r="AE102" s="340"/>
      <c r="AF102" s="340"/>
    </row>
    <row r="103" spans="1:32">
      <c r="A103" s="324" t="s">
        <v>233</v>
      </c>
      <c r="B103" s="329">
        <v>184758</v>
      </c>
      <c r="C103" s="326">
        <v>71866</v>
      </c>
      <c r="D103" s="326">
        <v>56840</v>
      </c>
      <c r="E103" s="326">
        <v>110667</v>
      </c>
      <c r="F103" s="326">
        <v>59620</v>
      </c>
      <c r="G103" s="326">
        <v>53257</v>
      </c>
      <c r="H103" s="326">
        <v>34208</v>
      </c>
      <c r="I103" s="326">
        <v>15117</v>
      </c>
      <c r="J103" s="326">
        <v>24373</v>
      </c>
      <c r="K103" s="342" t="s">
        <v>115</v>
      </c>
      <c r="L103" s="328">
        <v>48399</v>
      </c>
      <c r="M103" s="329">
        <v>30625</v>
      </c>
      <c r="N103" s="329">
        <v>12467</v>
      </c>
      <c r="O103" s="329">
        <v>9835</v>
      </c>
      <c r="P103" s="328"/>
      <c r="Q103" s="297"/>
      <c r="R103" s="324" t="s">
        <v>233</v>
      </c>
      <c r="S103" s="333">
        <v>0.22704578577509704</v>
      </c>
      <c r="T103" s="331">
        <v>0.67791445189658528</v>
      </c>
      <c r="U103" s="331">
        <v>0.26600985221674878</v>
      </c>
      <c r="V103" s="331">
        <v>0.18688497926211065</v>
      </c>
      <c r="W103" s="331">
        <v>0.71363636363636362</v>
      </c>
      <c r="X103" s="331">
        <v>0.7534033084852696</v>
      </c>
      <c r="Y103" s="331">
        <v>0.7560804490177736</v>
      </c>
      <c r="Z103" s="331">
        <v>0.82238539392736654</v>
      </c>
      <c r="AA103" s="342" t="s">
        <v>115</v>
      </c>
      <c r="AB103" s="331">
        <v>0.76576539613506744</v>
      </c>
      <c r="AC103" s="332">
        <v>0.74691625860038435</v>
      </c>
      <c r="AD103" s="333">
        <v>0.79882448979591836</v>
      </c>
      <c r="AE103" s="333">
        <v>0.83989732894842384</v>
      </c>
      <c r="AF103" s="333">
        <v>0.83995932892730041</v>
      </c>
    </row>
    <row r="104" spans="1:32">
      <c r="A104" s="334"/>
      <c r="B104" s="343"/>
      <c r="C104" s="336">
        <v>0.38897368449539399</v>
      </c>
      <c r="D104" s="336">
        <v>0.30764567704781387</v>
      </c>
      <c r="E104" s="336">
        <v>0.59898353521904324</v>
      </c>
      <c r="F104" s="336">
        <v>0.32269238679786533</v>
      </c>
      <c r="G104" s="336">
        <v>0.28825274142391671</v>
      </c>
      <c r="H104" s="336">
        <v>0.18515030472293487</v>
      </c>
      <c r="I104" s="336">
        <v>8.1820543630045789E-2</v>
      </c>
      <c r="J104" s="336">
        <v>0.13191850961798676</v>
      </c>
      <c r="K104" s="336"/>
      <c r="L104" s="337">
        <v>0.26195888675997792</v>
      </c>
      <c r="M104" s="337">
        <v>0.16575736909903765</v>
      </c>
      <c r="N104" s="337">
        <v>6.7477456997802526E-2</v>
      </c>
      <c r="O104" s="337">
        <v>5.3231795104948097E-2</v>
      </c>
      <c r="P104" s="338"/>
      <c r="Q104" s="297"/>
      <c r="R104" s="334"/>
      <c r="S104" s="343"/>
      <c r="T104" s="336"/>
      <c r="U104" s="336"/>
      <c r="V104" s="336"/>
      <c r="W104" s="336"/>
      <c r="X104" s="336"/>
      <c r="Y104" s="336"/>
      <c r="Z104" s="336"/>
      <c r="AA104" s="344"/>
      <c r="AB104" s="336"/>
      <c r="AC104" s="339"/>
      <c r="AD104" s="340"/>
      <c r="AE104" s="340"/>
      <c r="AF104" s="340"/>
    </row>
    <row r="105" spans="1:32">
      <c r="A105" s="324" t="s">
        <v>227</v>
      </c>
      <c r="B105" s="329">
        <v>56637</v>
      </c>
      <c r="C105" s="326">
        <v>2338</v>
      </c>
      <c r="D105" s="326">
        <v>2004</v>
      </c>
      <c r="E105" s="326">
        <v>3132</v>
      </c>
      <c r="F105" s="326">
        <v>2029</v>
      </c>
      <c r="G105" s="326">
        <v>875</v>
      </c>
      <c r="H105" s="326">
        <v>523</v>
      </c>
      <c r="I105" s="326">
        <v>254</v>
      </c>
      <c r="J105" s="342" t="s">
        <v>115</v>
      </c>
      <c r="K105" s="326">
        <v>1711</v>
      </c>
      <c r="L105" s="328">
        <v>873</v>
      </c>
      <c r="M105" s="329">
        <v>357</v>
      </c>
      <c r="N105" s="329">
        <v>147</v>
      </c>
      <c r="O105" s="329">
        <v>147</v>
      </c>
      <c r="P105" s="328"/>
      <c r="Q105" s="297"/>
      <c r="R105" s="324" t="s">
        <v>227</v>
      </c>
      <c r="S105" s="333">
        <v>3.0692591997428891E-2</v>
      </c>
      <c r="T105" s="331">
        <v>0.50812660393498721</v>
      </c>
      <c r="U105" s="331">
        <v>8.7325349301397209E-2</v>
      </c>
      <c r="V105" s="331">
        <v>5.6194125159642401E-2</v>
      </c>
      <c r="W105" s="331">
        <v>0.45243962543124694</v>
      </c>
      <c r="X105" s="331">
        <v>0.67200000000000004</v>
      </c>
      <c r="Y105" s="331">
        <v>0.77629063097514339</v>
      </c>
      <c r="Z105" s="331">
        <v>0.83464566929133854</v>
      </c>
      <c r="AA105" s="331">
        <v>0.46347165400350671</v>
      </c>
      <c r="AB105" s="342" t="s">
        <v>115</v>
      </c>
      <c r="AC105" s="332">
        <v>0.83046964490263464</v>
      </c>
      <c r="AD105" s="333">
        <v>0.8795518207282913</v>
      </c>
      <c r="AE105" s="333">
        <v>0.95918367346938771</v>
      </c>
      <c r="AF105" s="333">
        <v>0.95918367346938771</v>
      </c>
    </row>
    <row r="106" spans="1:32">
      <c r="A106" s="345"/>
      <c r="B106" s="346"/>
      <c r="C106" s="347">
        <v>4.1280435051291559E-2</v>
      </c>
      <c r="D106" s="348">
        <v>3.5383230043964195E-2</v>
      </c>
      <c r="E106" s="348">
        <v>5.5299539170506916E-2</v>
      </c>
      <c r="F106" s="348">
        <v>3.5824637604392889E-2</v>
      </c>
      <c r="G106" s="348">
        <v>1.5449264615004326E-2</v>
      </c>
      <c r="H106" s="348">
        <v>9.2342461641683003E-3</v>
      </c>
      <c r="I106" s="348">
        <v>4.4847008139555413E-3</v>
      </c>
      <c r="J106" s="348"/>
      <c r="K106" s="348">
        <v>3.0209933435739886E-2</v>
      </c>
      <c r="L106" s="349">
        <v>1.541395201017003E-2</v>
      </c>
      <c r="M106" s="350">
        <v>6.3032999629217649E-3</v>
      </c>
      <c r="N106" s="350">
        <v>2.5954764553207266E-3</v>
      </c>
      <c r="O106" s="350">
        <v>2.5954764553207266E-3</v>
      </c>
      <c r="P106" s="338"/>
      <c r="Q106" s="297"/>
      <c r="R106" s="345"/>
      <c r="S106" s="351"/>
      <c r="T106" s="348"/>
      <c r="U106" s="348"/>
      <c r="V106" s="348"/>
      <c r="W106" s="348"/>
      <c r="X106" s="348"/>
      <c r="Y106" s="348"/>
      <c r="Z106" s="348"/>
      <c r="AA106" s="348"/>
      <c r="AB106" s="348"/>
      <c r="AC106" s="349"/>
      <c r="AD106" s="350"/>
      <c r="AE106" s="350"/>
      <c r="AF106" s="350"/>
    </row>
    <row r="107" spans="1:32">
      <c r="A107" s="352" t="s">
        <v>234</v>
      </c>
      <c r="B107" s="353">
        <v>814873</v>
      </c>
      <c r="C107" s="354">
        <v>209572</v>
      </c>
      <c r="D107" s="354">
        <v>150552</v>
      </c>
      <c r="E107" s="354">
        <v>322211</v>
      </c>
      <c r="F107" s="354">
        <v>191941</v>
      </c>
      <c r="G107" s="354">
        <v>91070</v>
      </c>
      <c r="H107" s="354">
        <v>64278</v>
      </c>
      <c r="I107" s="354">
        <v>45504</v>
      </c>
      <c r="J107" s="354">
        <v>84200</v>
      </c>
      <c r="K107" s="354">
        <v>121266</v>
      </c>
      <c r="L107" s="355">
        <v>94658</v>
      </c>
      <c r="M107" s="356">
        <v>86148</v>
      </c>
      <c r="N107" s="356">
        <v>36455</v>
      </c>
      <c r="O107" s="356">
        <v>29779</v>
      </c>
      <c r="P107" s="355"/>
      <c r="Q107" s="297"/>
      <c r="R107" s="352" t="s">
        <v>234</v>
      </c>
      <c r="S107" s="357">
        <v>0.15077798160727143</v>
      </c>
      <c r="T107" s="358">
        <v>0.51470616303704697</v>
      </c>
      <c r="U107" s="358">
        <v>0.29996944577288909</v>
      </c>
      <c r="V107" s="358">
        <v>0.15786860163060851</v>
      </c>
      <c r="W107" s="358">
        <v>0.50679114936360647</v>
      </c>
      <c r="X107" s="358">
        <v>0.63104205556165582</v>
      </c>
      <c r="Y107" s="358">
        <v>0.70820498459815173</v>
      </c>
      <c r="Z107" s="358">
        <v>0.67554500703234877</v>
      </c>
      <c r="AA107" s="358">
        <v>0.42022496000527765</v>
      </c>
      <c r="AB107" s="358">
        <v>0.57616389548693592</v>
      </c>
      <c r="AC107" s="359">
        <v>0.71518519301062777</v>
      </c>
      <c r="AD107" s="357">
        <v>0.661849375493337</v>
      </c>
      <c r="AE107" s="357">
        <v>0.72763681250857226</v>
      </c>
      <c r="AF107" s="357">
        <v>0.72514187850498668</v>
      </c>
    </row>
    <row r="108" spans="1:32">
      <c r="A108" s="360" t="s">
        <v>235</v>
      </c>
      <c r="B108" s="361"/>
      <c r="C108" s="362">
        <v>0.25718363475044576</v>
      </c>
      <c r="D108" s="362">
        <v>0.18475517043760192</v>
      </c>
      <c r="E108" s="362">
        <v>0.39541253667749454</v>
      </c>
      <c r="F108" s="362">
        <v>0.23554713433872518</v>
      </c>
      <c r="G108" s="362">
        <v>0.11175974661082157</v>
      </c>
      <c r="H108" s="362">
        <v>7.8881003542883368E-2</v>
      </c>
      <c r="I108" s="362">
        <v>5.5841830567462662E-2</v>
      </c>
      <c r="J108" s="362">
        <v>0.1033289850074797</v>
      </c>
      <c r="K108" s="362">
        <v>0.14881582774248256</v>
      </c>
      <c r="L108" s="363">
        <v>0.11616288673204291</v>
      </c>
      <c r="M108" s="364">
        <v>0.10571954157273587</v>
      </c>
      <c r="N108" s="364">
        <v>4.4737032641896345E-2</v>
      </c>
      <c r="O108" s="364">
        <v>3.6544344947004009E-2</v>
      </c>
      <c r="P108" s="365"/>
      <c r="Q108" s="297"/>
      <c r="R108" s="360" t="s">
        <v>235</v>
      </c>
      <c r="S108" s="361"/>
      <c r="T108" s="362"/>
      <c r="U108" s="362"/>
      <c r="V108" s="362"/>
      <c r="W108" s="362"/>
      <c r="X108" s="362"/>
      <c r="Y108" s="362"/>
      <c r="Z108" s="362"/>
      <c r="AA108" s="362"/>
      <c r="AB108" s="362"/>
      <c r="AC108" s="363"/>
      <c r="AD108" s="364"/>
      <c r="AE108" s="364"/>
      <c r="AF108" s="364"/>
    </row>
    <row r="109" spans="1:32">
      <c r="A109" s="324" t="s">
        <v>10</v>
      </c>
      <c r="B109" s="329">
        <v>58298</v>
      </c>
      <c r="C109" s="326">
        <v>13153</v>
      </c>
      <c r="D109" s="326">
        <v>6125</v>
      </c>
      <c r="E109" s="326">
        <v>10208</v>
      </c>
      <c r="F109" s="326">
        <v>13153</v>
      </c>
      <c r="G109" s="326">
        <v>4049</v>
      </c>
      <c r="H109" s="326">
        <v>2617</v>
      </c>
      <c r="I109" s="326">
        <v>839</v>
      </c>
      <c r="J109" s="326">
        <v>1598</v>
      </c>
      <c r="K109" s="326">
        <v>12049</v>
      </c>
      <c r="L109" s="366" t="s">
        <v>115</v>
      </c>
      <c r="M109" s="367">
        <v>1446</v>
      </c>
      <c r="N109" s="367">
        <v>527</v>
      </c>
      <c r="O109" s="367">
        <v>409</v>
      </c>
      <c r="P109" s="328"/>
      <c r="Q109" s="297"/>
      <c r="R109" s="324" t="s">
        <v>10</v>
      </c>
      <c r="S109" s="333">
        <v>8.5758542380446057E-2</v>
      </c>
      <c r="T109" s="331">
        <v>0.3070782331027142</v>
      </c>
      <c r="U109" s="331">
        <v>0.60244897959183674</v>
      </c>
      <c r="V109" s="331">
        <v>0.36275470219435735</v>
      </c>
      <c r="W109" s="331">
        <v>0.3070782331027142</v>
      </c>
      <c r="X109" s="331">
        <v>0.75104964188688561</v>
      </c>
      <c r="Y109" s="331">
        <v>0.55101260985861678</v>
      </c>
      <c r="Z109" s="331">
        <v>0.69845053635280097</v>
      </c>
      <c r="AA109" s="331">
        <v>0.28732674910780975</v>
      </c>
      <c r="AB109" s="331">
        <v>0.88923654568210264</v>
      </c>
      <c r="AC109" s="342" t="s">
        <v>115</v>
      </c>
      <c r="AD109" s="333">
        <v>0.82226832641770398</v>
      </c>
      <c r="AE109" s="333">
        <v>0.90512333965844405</v>
      </c>
      <c r="AF109" s="333">
        <v>0.97555012224938875</v>
      </c>
    </row>
    <row r="110" spans="1:32">
      <c r="A110" s="368"/>
      <c r="B110" s="320"/>
      <c r="C110" s="369">
        <v>0.22561665923359292</v>
      </c>
      <c r="D110" s="369">
        <v>0.1050636385467769</v>
      </c>
      <c r="E110" s="369">
        <v>0.17510034649559161</v>
      </c>
      <c r="F110" s="369">
        <v>0.22561665923359292</v>
      </c>
      <c r="G110" s="369">
        <v>6.9453497547085657E-2</v>
      </c>
      <c r="H110" s="369">
        <v>4.4890047686026967E-2</v>
      </c>
      <c r="I110" s="369">
        <v>1.4391574325019725E-2</v>
      </c>
      <c r="J110" s="369">
        <v>2.7410888881265222E-2</v>
      </c>
      <c r="K110" s="369">
        <v>0.20667947442450857</v>
      </c>
      <c r="L110" s="370"/>
      <c r="M110" s="371">
        <v>2.4803595320594188E-2</v>
      </c>
      <c r="N110" s="371">
        <v>9.0397612268002334E-3</v>
      </c>
      <c r="O110" s="371">
        <v>7.015678067858246E-3</v>
      </c>
      <c r="P110" s="338"/>
      <c r="Q110" s="297"/>
      <c r="R110" s="368"/>
      <c r="S110" s="320"/>
      <c r="T110" s="369"/>
      <c r="U110" s="369"/>
      <c r="V110" s="369"/>
      <c r="W110" s="369"/>
      <c r="X110" s="369"/>
      <c r="Y110" s="369"/>
      <c r="Z110" s="369"/>
      <c r="AA110" s="369"/>
      <c r="AB110" s="369"/>
      <c r="AC110" s="370"/>
      <c r="AD110" s="371"/>
      <c r="AE110" s="371"/>
      <c r="AF110" s="371"/>
    </row>
    <row r="111" spans="1:32">
      <c r="A111" s="352" t="s">
        <v>236</v>
      </c>
      <c r="B111" s="372">
        <v>873171</v>
      </c>
      <c r="C111" s="373">
        <v>222725</v>
      </c>
      <c r="D111" s="374">
        <v>156677</v>
      </c>
      <c r="E111" s="374">
        <v>332419</v>
      </c>
      <c r="F111" s="374">
        <v>205094</v>
      </c>
      <c r="G111" s="374">
        <v>95119</v>
      </c>
      <c r="H111" s="374">
        <v>66895</v>
      </c>
      <c r="I111" s="374">
        <v>46343</v>
      </c>
      <c r="J111" s="374">
        <v>85798</v>
      </c>
      <c r="K111" s="374">
        <v>133315</v>
      </c>
      <c r="L111" s="375">
        <v>94658</v>
      </c>
      <c r="M111" s="376">
        <v>87594</v>
      </c>
      <c r="N111" s="376">
        <v>36982</v>
      </c>
      <c r="O111" s="376">
        <v>30188</v>
      </c>
      <c r="P111" s="377"/>
      <c r="Q111" s="297"/>
      <c r="R111" s="352" t="s">
        <v>236</v>
      </c>
      <c r="S111" s="378">
        <v>0.14578206069604371</v>
      </c>
      <c r="T111" s="379">
        <v>0.50244471882366148</v>
      </c>
      <c r="U111" s="380">
        <v>0.31179432845918675</v>
      </c>
      <c r="V111" s="380">
        <v>0.16416029168007845</v>
      </c>
      <c r="W111" s="380">
        <v>0.49398324670638827</v>
      </c>
      <c r="X111" s="380">
        <v>0.63615050620801317</v>
      </c>
      <c r="Y111" s="380">
        <v>0.70205546004933106</v>
      </c>
      <c r="Z111" s="380">
        <v>0.67595969186284877</v>
      </c>
      <c r="AA111" s="380">
        <v>0.40821362937403893</v>
      </c>
      <c r="AB111" s="380">
        <v>0.58199491829646377</v>
      </c>
      <c r="AC111" s="381">
        <v>0.71518519301062777</v>
      </c>
      <c r="AD111" s="382">
        <v>0.66449756832659768</v>
      </c>
      <c r="AE111" s="382">
        <v>0.73016602671569952</v>
      </c>
      <c r="AF111" s="382">
        <v>0.72853451702663308</v>
      </c>
    </row>
    <row r="112" spans="1:32" ht="13.8" thickBot="1">
      <c r="A112" s="383"/>
      <c r="B112" s="384"/>
      <c r="C112" s="385">
        <v>0.25507603894311653</v>
      </c>
      <c r="D112" s="385">
        <v>0.17943449793912075</v>
      </c>
      <c r="E112" s="385">
        <v>0.38070320704650062</v>
      </c>
      <c r="F112" s="385">
        <v>0.23488411777303644</v>
      </c>
      <c r="G112" s="385">
        <v>0.10893513412607611</v>
      </c>
      <c r="H112" s="385">
        <v>7.6611568638903491E-2</v>
      </c>
      <c r="I112" s="385">
        <v>5.3074369167093273E-2</v>
      </c>
      <c r="J112" s="385">
        <v>9.8260249137912273E-2</v>
      </c>
      <c r="K112" s="385">
        <v>0.15267914303154823</v>
      </c>
      <c r="L112" s="386">
        <v>0.10840717339444393</v>
      </c>
      <c r="M112" s="387">
        <v>0.10031712001429273</v>
      </c>
      <c r="N112" s="387">
        <v>4.2353674137139231E-2</v>
      </c>
      <c r="O112" s="387">
        <v>3.4572838539071955E-2</v>
      </c>
      <c r="P112" s="365"/>
      <c r="Q112" s="297"/>
      <c r="R112" s="383"/>
      <c r="S112" s="384"/>
      <c r="T112" s="385"/>
      <c r="U112" s="385"/>
      <c r="V112" s="385"/>
      <c r="W112" s="385"/>
      <c r="X112" s="385"/>
      <c r="Y112" s="385"/>
      <c r="Z112" s="385"/>
      <c r="AA112" s="385"/>
      <c r="AB112" s="385"/>
      <c r="AC112" s="386"/>
      <c r="AD112" s="387"/>
      <c r="AE112" s="387"/>
      <c r="AF112" s="387"/>
    </row>
    <row r="113" spans="1:32" ht="15">
      <c r="B113" s="297"/>
      <c r="J113" s="305"/>
      <c r="L113" s="305"/>
      <c r="M113" s="305"/>
      <c r="N113" s="305"/>
      <c r="O113" s="305"/>
      <c r="P113" s="297"/>
      <c r="Q113" s="297"/>
      <c r="AB113" s="305"/>
      <c r="AC113" s="305"/>
      <c r="AD113" s="305"/>
      <c r="AE113" s="305"/>
      <c r="AF113" s="305"/>
    </row>
    <row r="114" spans="1:32" ht="15">
      <c r="A114" s="299" t="s">
        <v>237</v>
      </c>
      <c r="J114" s="305"/>
      <c r="L114" s="305"/>
      <c r="M114" s="305"/>
      <c r="N114" s="305"/>
      <c r="O114" s="305"/>
      <c r="P114" s="306"/>
      <c r="Q114" s="297"/>
      <c r="R114" s="299" t="s">
        <v>197</v>
      </c>
      <c r="AB114" s="305"/>
      <c r="AC114" s="305"/>
      <c r="AD114" s="305"/>
      <c r="AE114" s="305"/>
      <c r="AF114" s="305"/>
    </row>
    <row r="115" spans="1:32">
      <c r="A115" s="297"/>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row>
    <row r="116" spans="1:32" ht="15">
      <c r="A116" s="305" t="s">
        <v>198</v>
      </c>
      <c r="B116" s="306"/>
      <c r="C116" s="305"/>
      <c r="D116" s="305"/>
      <c r="E116" s="305"/>
      <c r="F116" s="305"/>
      <c r="G116" s="305"/>
      <c r="H116" s="305"/>
      <c r="I116" s="305"/>
      <c r="J116" s="305"/>
      <c r="K116" s="305"/>
      <c r="L116" s="305"/>
      <c r="M116" s="305"/>
      <c r="N116" s="305"/>
      <c r="O116" s="305"/>
      <c r="P116" s="306"/>
      <c r="Q116" s="297"/>
      <c r="R116" s="305" t="s">
        <v>199</v>
      </c>
      <c r="S116" s="305"/>
      <c r="T116" s="305"/>
      <c r="U116" s="305"/>
      <c r="V116" s="305"/>
      <c r="W116" s="305"/>
      <c r="X116" s="305"/>
      <c r="Y116" s="305"/>
      <c r="Z116" s="305"/>
      <c r="AA116" s="305"/>
      <c r="AB116" s="305"/>
      <c r="AC116" s="305"/>
      <c r="AD116" s="305"/>
      <c r="AE116" s="305"/>
      <c r="AF116" s="305"/>
    </row>
    <row r="117" spans="1:32" ht="15">
      <c r="A117" s="299" t="s">
        <v>200</v>
      </c>
      <c r="B117" s="299" t="s">
        <v>201</v>
      </c>
      <c r="J117" s="305"/>
      <c r="K117" s="305"/>
      <c r="L117" s="305"/>
      <c r="M117" s="305"/>
      <c r="N117" s="305"/>
      <c r="O117" s="305"/>
      <c r="P117" s="306"/>
      <c r="Q117" s="297"/>
      <c r="R117" s="299" t="s">
        <v>200</v>
      </c>
      <c r="S117" s="299" t="s">
        <v>201</v>
      </c>
      <c r="AA117" s="305"/>
      <c r="AB117" s="305"/>
      <c r="AC117" s="305"/>
      <c r="AD117" s="305"/>
      <c r="AE117" s="305"/>
      <c r="AF117" s="305"/>
    </row>
    <row r="118" spans="1:32" ht="15">
      <c r="A118" s="307" t="s">
        <v>202</v>
      </c>
      <c r="B118" s="307"/>
      <c r="C118" s="307">
        <v>2004</v>
      </c>
      <c r="J118" s="305"/>
      <c r="K118" s="305"/>
      <c r="L118" s="305"/>
      <c r="M118" s="305"/>
      <c r="N118" s="305"/>
      <c r="O118" s="305"/>
      <c r="P118" s="306"/>
      <c r="Q118" s="297"/>
      <c r="R118" s="307" t="s">
        <v>202</v>
      </c>
      <c r="S118" s="307"/>
      <c r="T118" s="307">
        <v>2004</v>
      </c>
      <c r="AA118" s="305"/>
      <c r="AB118" s="305"/>
      <c r="AC118" s="305"/>
      <c r="AD118" s="305"/>
      <c r="AE118" s="305"/>
      <c r="AF118" s="305"/>
    </row>
    <row r="119" spans="1:32" ht="15.6" thickBot="1">
      <c r="J119" s="305"/>
      <c r="K119" s="305"/>
      <c r="L119" s="305"/>
      <c r="M119" s="305"/>
      <c r="N119" s="305"/>
      <c r="O119" s="305"/>
      <c r="P119" s="306"/>
      <c r="Q119" s="297"/>
      <c r="AA119" s="305"/>
      <c r="AB119" s="305"/>
      <c r="AC119" s="305"/>
      <c r="AD119" s="305"/>
      <c r="AE119" s="305"/>
      <c r="AF119" s="305"/>
    </row>
    <row r="120" spans="1:32">
      <c r="A120" s="308" t="s">
        <v>203</v>
      </c>
      <c r="B120" s="309" t="s">
        <v>204</v>
      </c>
      <c r="C120" s="310"/>
      <c r="D120" s="310"/>
      <c r="E120" s="310"/>
      <c r="F120" s="310"/>
      <c r="G120" s="310" t="s">
        <v>205</v>
      </c>
      <c r="H120" s="310"/>
      <c r="I120" s="310"/>
      <c r="J120" s="310"/>
      <c r="K120" s="310"/>
      <c r="L120" s="310"/>
      <c r="M120" s="308" t="s">
        <v>206</v>
      </c>
      <c r="N120" s="308" t="s">
        <v>207</v>
      </c>
      <c r="O120" s="308" t="s">
        <v>208</v>
      </c>
      <c r="P120" s="311"/>
      <c r="Q120" s="297"/>
      <c r="R120" s="308" t="s">
        <v>203</v>
      </c>
      <c r="S120" s="309" t="s">
        <v>204</v>
      </c>
      <c r="T120" s="310"/>
      <c r="U120" s="310"/>
      <c r="V120" s="310"/>
      <c r="W120" s="310"/>
      <c r="X120" s="310" t="s">
        <v>209</v>
      </c>
      <c r="Y120" s="310"/>
      <c r="Z120" s="310"/>
      <c r="AA120" s="310"/>
      <c r="AB120" s="310"/>
      <c r="AC120" s="310"/>
      <c r="AD120" s="308" t="s">
        <v>206</v>
      </c>
      <c r="AE120" s="308" t="s">
        <v>207</v>
      </c>
      <c r="AF120" s="308" t="s">
        <v>208</v>
      </c>
    </row>
    <row r="121" spans="1:32">
      <c r="A121" s="312" t="s">
        <v>210</v>
      </c>
      <c r="B121" s="313" t="s">
        <v>211</v>
      </c>
      <c r="C121" s="314"/>
      <c r="D121" s="314"/>
      <c r="E121" s="314"/>
      <c r="F121" s="314"/>
      <c r="G121" s="314" t="s">
        <v>212</v>
      </c>
      <c r="H121" s="314"/>
      <c r="I121" s="314"/>
      <c r="J121" s="314"/>
      <c r="K121" s="314"/>
      <c r="L121" s="314"/>
      <c r="M121" s="315" t="s">
        <v>213</v>
      </c>
      <c r="N121" s="315" t="s">
        <v>213</v>
      </c>
      <c r="O121" s="315" t="s">
        <v>213</v>
      </c>
      <c r="P121" s="311"/>
      <c r="Q121" s="297"/>
      <c r="R121" s="312" t="s">
        <v>210</v>
      </c>
      <c r="S121" s="313" t="s">
        <v>211</v>
      </c>
      <c r="T121" s="314"/>
      <c r="U121" s="314"/>
      <c r="V121" s="314"/>
      <c r="W121" s="314"/>
      <c r="X121" s="314" t="s">
        <v>214</v>
      </c>
      <c r="Y121" s="314"/>
      <c r="Z121" s="314"/>
      <c r="AA121" s="314"/>
      <c r="AB121" s="314"/>
      <c r="AC121" s="314"/>
      <c r="AD121" s="315" t="s">
        <v>213</v>
      </c>
      <c r="AE121" s="315" t="s">
        <v>213</v>
      </c>
      <c r="AF121" s="315" t="s">
        <v>213</v>
      </c>
    </row>
    <row r="122" spans="1:32">
      <c r="A122" s="312" t="s">
        <v>215</v>
      </c>
      <c r="B122" s="313" t="s">
        <v>216</v>
      </c>
      <c r="C122" s="316" t="s">
        <v>217</v>
      </c>
      <c r="D122" s="316" t="s">
        <v>218</v>
      </c>
      <c r="E122" s="316" t="s">
        <v>219</v>
      </c>
      <c r="F122" s="316" t="s">
        <v>220</v>
      </c>
      <c r="G122" s="316"/>
      <c r="H122" s="316"/>
      <c r="I122" s="316"/>
      <c r="J122" s="316"/>
      <c r="K122" s="316"/>
      <c r="L122" s="317" t="s">
        <v>44</v>
      </c>
      <c r="M122" s="312" t="s">
        <v>221</v>
      </c>
      <c r="N122" s="312" t="s">
        <v>222</v>
      </c>
      <c r="O122" s="312" t="s">
        <v>222</v>
      </c>
      <c r="P122" s="318"/>
      <c r="Q122" s="297"/>
      <c r="R122" s="312" t="s">
        <v>215</v>
      </c>
      <c r="S122" s="313" t="s">
        <v>216</v>
      </c>
      <c r="T122" s="316" t="s">
        <v>217</v>
      </c>
      <c r="U122" s="316" t="s">
        <v>218</v>
      </c>
      <c r="V122" s="316" t="s">
        <v>219</v>
      </c>
      <c r="W122" s="316" t="s">
        <v>220</v>
      </c>
      <c r="X122" s="316"/>
      <c r="Y122" s="316"/>
      <c r="Z122" s="316"/>
      <c r="AA122" s="316"/>
      <c r="AB122" s="316"/>
      <c r="AC122" s="317" t="s">
        <v>44</v>
      </c>
      <c r="AD122" s="312" t="s">
        <v>221</v>
      </c>
      <c r="AE122" s="312" t="s">
        <v>222</v>
      </c>
      <c r="AF122" s="312" t="s">
        <v>222</v>
      </c>
    </row>
    <row r="123" spans="1:32">
      <c r="A123" s="319"/>
      <c r="B123" s="320"/>
      <c r="C123" s="321" t="s">
        <v>223</v>
      </c>
      <c r="D123" s="321" t="s">
        <v>224</v>
      </c>
      <c r="E123" s="321" t="s">
        <v>225</v>
      </c>
      <c r="F123" s="321" t="s">
        <v>225</v>
      </c>
      <c r="G123" s="321" t="s">
        <v>5</v>
      </c>
      <c r="H123" s="321" t="s">
        <v>6</v>
      </c>
      <c r="I123" s="321" t="s">
        <v>226</v>
      </c>
      <c r="J123" s="321" t="s">
        <v>227</v>
      </c>
      <c r="K123" s="321" t="s">
        <v>228</v>
      </c>
      <c r="L123" s="314" t="s">
        <v>229</v>
      </c>
      <c r="M123" s="322" t="s">
        <v>230</v>
      </c>
      <c r="N123" s="322" t="s">
        <v>231</v>
      </c>
      <c r="O123" s="322" t="s">
        <v>232</v>
      </c>
      <c r="P123" s="323"/>
      <c r="Q123" s="297"/>
      <c r="R123" s="319"/>
      <c r="S123" s="320"/>
      <c r="T123" s="321" t="s">
        <v>223</v>
      </c>
      <c r="U123" s="321" t="s">
        <v>224</v>
      </c>
      <c r="V123" s="321" t="s">
        <v>225</v>
      </c>
      <c r="W123" s="321" t="s">
        <v>225</v>
      </c>
      <c r="X123" s="321" t="s">
        <v>5</v>
      </c>
      <c r="Y123" s="321" t="s">
        <v>6</v>
      </c>
      <c r="Z123" s="321" t="s">
        <v>226</v>
      </c>
      <c r="AA123" s="321" t="s">
        <v>228</v>
      </c>
      <c r="AB123" s="321" t="s">
        <v>227</v>
      </c>
      <c r="AC123" s="314" t="s">
        <v>229</v>
      </c>
      <c r="AD123" s="322" t="s">
        <v>230</v>
      </c>
      <c r="AE123" s="322" t="s">
        <v>231</v>
      </c>
      <c r="AF123" s="322" t="s">
        <v>232</v>
      </c>
    </row>
    <row r="124" spans="1:32">
      <c r="A124" s="324" t="s">
        <v>5</v>
      </c>
      <c r="B124" s="325">
        <v>127112</v>
      </c>
      <c r="C124" s="326">
        <v>50450</v>
      </c>
      <c r="D124" s="326">
        <v>46785</v>
      </c>
      <c r="E124" s="326">
        <v>90083</v>
      </c>
      <c r="F124" s="326">
        <v>48821</v>
      </c>
      <c r="G124" s="327" t="s">
        <v>115</v>
      </c>
      <c r="H124" s="326">
        <v>23072</v>
      </c>
      <c r="I124" s="326">
        <v>9523</v>
      </c>
      <c r="J124" s="326">
        <v>21995</v>
      </c>
      <c r="K124" s="326">
        <v>45118</v>
      </c>
      <c r="L124" s="328">
        <v>20284</v>
      </c>
      <c r="M124" s="329">
        <v>21405</v>
      </c>
      <c r="N124" s="329">
        <v>7851</v>
      </c>
      <c r="O124" s="329">
        <v>6841</v>
      </c>
      <c r="P124" s="328"/>
      <c r="R124" s="324" t="s">
        <v>5</v>
      </c>
      <c r="S124" s="330">
        <v>0.33725638710053313</v>
      </c>
      <c r="T124" s="331">
        <v>0.65169474727452925</v>
      </c>
      <c r="U124" s="331">
        <v>8.1436357806989428E-3</v>
      </c>
      <c r="V124" s="331">
        <v>4.229432856365796E-3</v>
      </c>
      <c r="W124" s="331">
        <v>0.65322299829991193</v>
      </c>
      <c r="X124" s="327" t="s">
        <v>115</v>
      </c>
      <c r="Y124" s="331">
        <v>0.78991851595006934</v>
      </c>
      <c r="Z124" s="331">
        <v>0.84752703979838284</v>
      </c>
      <c r="AA124" s="331">
        <v>0.65902743915953721</v>
      </c>
      <c r="AB124" s="331">
        <v>0.78240509206637876</v>
      </c>
      <c r="AC124" s="332">
        <v>0.80906132912640505</v>
      </c>
      <c r="AD124" s="333">
        <v>0.79803784162578839</v>
      </c>
      <c r="AE124" s="333">
        <v>0.86689593682333466</v>
      </c>
      <c r="AF124" s="333">
        <v>0.8744335623446865</v>
      </c>
    </row>
    <row r="125" spans="1:32">
      <c r="A125" s="334"/>
      <c r="B125" s="335"/>
      <c r="C125" s="336">
        <v>0.39689407766379259</v>
      </c>
      <c r="D125" s="336">
        <v>0.36806123733400464</v>
      </c>
      <c r="E125" s="336">
        <v>0.70868997419598467</v>
      </c>
      <c r="F125" s="336">
        <v>0.38407860784190323</v>
      </c>
      <c r="G125" s="336"/>
      <c r="H125" s="336">
        <v>0.18150922021524324</v>
      </c>
      <c r="I125" s="336">
        <v>7.4918182390332932E-2</v>
      </c>
      <c r="J125" s="336">
        <v>0.17303637736799043</v>
      </c>
      <c r="K125" s="336">
        <v>0.3549468185537164</v>
      </c>
      <c r="L125" s="337">
        <v>0.15957580716218767</v>
      </c>
      <c r="M125" s="337">
        <v>0.168394801434955</v>
      </c>
      <c r="N125" s="337">
        <v>6.1764428220781674E-2</v>
      </c>
      <c r="O125" s="337">
        <v>5.3818679589653216E-2</v>
      </c>
      <c r="P125" s="338"/>
      <c r="R125" s="334"/>
      <c r="S125" s="335"/>
      <c r="T125" s="336"/>
      <c r="U125" s="336"/>
      <c r="V125" s="336"/>
      <c r="W125" s="336"/>
      <c r="X125" s="336"/>
      <c r="Y125" s="336"/>
      <c r="Z125" s="336"/>
      <c r="AA125" s="336"/>
      <c r="AB125" s="336"/>
      <c r="AC125" s="339"/>
      <c r="AD125" s="340"/>
      <c r="AE125" s="340"/>
      <c r="AF125" s="340"/>
    </row>
    <row r="126" spans="1:32">
      <c r="A126" s="324" t="s">
        <v>6</v>
      </c>
      <c r="B126" s="329">
        <v>362342</v>
      </c>
      <c r="C126" s="326">
        <v>75406</v>
      </c>
      <c r="D126" s="326">
        <v>33410</v>
      </c>
      <c r="E126" s="326">
        <v>110467</v>
      </c>
      <c r="F126" s="326">
        <v>74295</v>
      </c>
      <c r="G126" s="326">
        <v>33410</v>
      </c>
      <c r="H126" s="327" t="s">
        <v>115</v>
      </c>
      <c r="I126" s="326">
        <v>21085</v>
      </c>
      <c r="J126" s="326">
        <v>35915</v>
      </c>
      <c r="K126" s="326">
        <v>67537</v>
      </c>
      <c r="L126" s="328">
        <v>19163</v>
      </c>
      <c r="M126" s="329">
        <v>31658</v>
      </c>
      <c r="N126" s="329">
        <v>12011</v>
      </c>
      <c r="O126" s="329">
        <v>9743</v>
      </c>
      <c r="P126" s="328"/>
      <c r="R126" s="324" t="s">
        <v>6</v>
      </c>
      <c r="S126" s="333">
        <v>8.2225666171940562E-2</v>
      </c>
      <c r="T126" s="331">
        <v>0.33441635944089332</v>
      </c>
      <c r="U126" s="331">
        <v>7.8718946423226577E-3</v>
      </c>
      <c r="V126" s="331">
        <v>2.3898539835425963E-3</v>
      </c>
      <c r="W126" s="331">
        <v>0.32864930345245308</v>
      </c>
      <c r="X126" s="331">
        <v>0.5129601915594133</v>
      </c>
      <c r="Y126" s="327" t="s">
        <v>115</v>
      </c>
      <c r="Z126" s="331">
        <v>0.49281479724922933</v>
      </c>
      <c r="AA126" s="331">
        <v>0.33300265039904053</v>
      </c>
      <c r="AB126" s="331">
        <v>0.41890574968676042</v>
      </c>
      <c r="AC126" s="332">
        <v>0.5364504513907008</v>
      </c>
      <c r="AD126" s="333">
        <v>0.51664666119148395</v>
      </c>
      <c r="AE126" s="333">
        <v>0.64690700191491135</v>
      </c>
      <c r="AF126" s="333">
        <v>0.64323103766806944</v>
      </c>
    </row>
    <row r="127" spans="1:32">
      <c r="A127" s="334"/>
      <c r="B127" s="335"/>
      <c r="C127" s="336">
        <v>0.20810725778408243</v>
      </c>
      <c r="D127" s="336">
        <v>9.2205706211258981E-2</v>
      </c>
      <c r="E127" s="336">
        <v>0.30486943274585887</v>
      </c>
      <c r="F127" s="336">
        <v>0.205041093773286</v>
      </c>
      <c r="G127" s="336">
        <v>9.2205706211258981E-2</v>
      </c>
      <c r="H127" s="336"/>
      <c r="I127" s="336">
        <v>5.8190880438922343E-2</v>
      </c>
      <c r="J127" s="336">
        <v>9.9119064309409338E-2</v>
      </c>
      <c r="K127" s="336">
        <v>0.18639020593803643</v>
      </c>
      <c r="L127" s="337">
        <v>5.2886499494952284E-2</v>
      </c>
      <c r="M127" s="337">
        <v>8.7370495277941829E-2</v>
      </c>
      <c r="N127" s="337">
        <v>3.3148241164424767E-2</v>
      </c>
      <c r="O127" s="337">
        <v>2.6888961257596416E-2</v>
      </c>
      <c r="P127" s="338"/>
      <c r="R127" s="334"/>
      <c r="S127" s="335"/>
      <c r="T127" s="336"/>
      <c r="U127" s="336"/>
      <c r="V127" s="336"/>
      <c r="W127" s="336"/>
      <c r="X127" s="336"/>
      <c r="Y127" s="336"/>
      <c r="Z127" s="336"/>
      <c r="AA127" s="336"/>
      <c r="AB127" s="336"/>
      <c r="AC127" s="339"/>
      <c r="AD127" s="340"/>
      <c r="AE127" s="340"/>
      <c r="AF127" s="340"/>
    </row>
    <row r="128" spans="1:32">
      <c r="A128" s="324" t="s">
        <v>226</v>
      </c>
      <c r="B128" s="329">
        <v>105027</v>
      </c>
      <c r="C128" s="326">
        <v>18832</v>
      </c>
      <c r="D128" s="326">
        <v>17250</v>
      </c>
      <c r="E128" s="326">
        <v>25418</v>
      </c>
      <c r="F128" s="326">
        <v>18722</v>
      </c>
      <c r="G128" s="326">
        <v>6302</v>
      </c>
      <c r="H128" s="326">
        <v>8182</v>
      </c>
      <c r="I128" s="327" t="s">
        <v>115</v>
      </c>
      <c r="J128" s="326">
        <v>9875</v>
      </c>
      <c r="K128" s="326">
        <v>16426</v>
      </c>
      <c r="L128" s="328">
        <v>3434</v>
      </c>
      <c r="M128" s="329">
        <v>4085</v>
      </c>
      <c r="N128" s="329">
        <v>4085</v>
      </c>
      <c r="O128" s="329">
        <v>3130</v>
      </c>
      <c r="P128" s="328"/>
      <c r="R128" s="324" t="s">
        <v>226</v>
      </c>
      <c r="S128" s="333">
        <v>5.2674960968940004E-2</v>
      </c>
      <c r="T128" s="331">
        <v>0.20943075615972812</v>
      </c>
      <c r="U128" s="331">
        <v>1.7899710144927536</v>
      </c>
      <c r="V128" s="331">
        <v>1.221103155244315</v>
      </c>
      <c r="W128" s="331">
        <v>0.20793718619805576</v>
      </c>
      <c r="X128" s="331">
        <v>0.37480165026975565</v>
      </c>
      <c r="Y128" s="331">
        <v>0.29491566854069912</v>
      </c>
      <c r="Z128" s="327" t="s">
        <v>115</v>
      </c>
      <c r="AA128" s="331">
        <v>0.21058078655789603</v>
      </c>
      <c r="AB128" s="331">
        <v>0.23058227848101265</v>
      </c>
      <c r="AC128" s="332">
        <v>0.3974956319161328</v>
      </c>
      <c r="AD128" s="333">
        <v>0.41370869033047736</v>
      </c>
      <c r="AE128" s="333">
        <v>0.41370869033047736</v>
      </c>
      <c r="AF128" s="333">
        <v>0.41661341853035144</v>
      </c>
    </row>
    <row r="129" spans="1:32">
      <c r="A129" s="334"/>
      <c r="B129" s="335"/>
      <c r="C129" s="336">
        <v>0.17930627362487742</v>
      </c>
      <c r="D129" s="336">
        <v>0.16424348024793625</v>
      </c>
      <c r="E129" s="336">
        <v>0.24201395831548078</v>
      </c>
      <c r="F129" s="336">
        <v>0.17825892389576015</v>
      </c>
      <c r="G129" s="336">
        <v>6.0003618117246041E-2</v>
      </c>
      <c r="H129" s="336">
        <v>7.7903777123977641E-2</v>
      </c>
      <c r="I129" s="336"/>
      <c r="J129" s="336">
        <v>9.4023441591209886E-2</v>
      </c>
      <c r="K129" s="336">
        <v>0.15639787864073049</v>
      </c>
      <c r="L129" s="337">
        <v>3.2696354270806555E-2</v>
      </c>
      <c r="M129" s="337">
        <v>3.8894760394946062E-2</v>
      </c>
      <c r="N129" s="337">
        <v>3.8894760394946062E-2</v>
      </c>
      <c r="O129" s="337">
        <v>2.980186047397336E-2</v>
      </c>
      <c r="P129" s="338"/>
      <c r="R129" s="334"/>
      <c r="S129" s="335"/>
      <c r="T129" s="336"/>
      <c r="U129" s="336"/>
      <c r="V129" s="336"/>
      <c r="W129" s="336"/>
      <c r="X129" s="336"/>
      <c r="Y129" s="336"/>
      <c r="Z129" s="341"/>
      <c r="AA129" s="336"/>
      <c r="AB129" s="336"/>
      <c r="AC129" s="339"/>
      <c r="AD129" s="340"/>
      <c r="AE129" s="340"/>
      <c r="AF129" s="340"/>
    </row>
    <row r="130" spans="1:32">
      <c r="A130" s="324" t="s">
        <v>233</v>
      </c>
      <c r="B130" s="329">
        <v>185008</v>
      </c>
      <c r="C130" s="326">
        <v>74134</v>
      </c>
      <c r="D130" s="326">
        <v>60592</v>
      </c>
      <c r="E130" s="326">
        <v>119169</v>
      </c>
      <c r="F130" s="326">
        <v>64097</v>
      </c>
      <c r="G130" s="326">
        <v>56672</v>
      </c>
      <c r="H130" s="326">
        <v>36405</v>
      </c>
      <c r="I130" s="326">
        <v>16413</v>
      </c>
      <c r="J130" s="326">
        <v>29109</v>
      </c>
      <c r="K130" s="342" t="s">
        <v>115</v>
      </c>
      <c r="L130" s="328">
        <v>46780</v>
      </c>
      <c r="M130" s="329">
        <v>32485</v>
      </c>
      <c r="N130" s="329">
        <v>13423</v>
      </c>
      <c r="O130" s="329">
        <v>10879</v>
      </c>
      <c r="P130" s="328"/>
      <c r="R130" s="324" t="s">
        <v>233</v>
      </c>
      <c r="S130" s="333">
        <v>0.23021534274994779</v>
      </c>
      <c r="T130" s="331">
        <v>0.6837618366741306</v>
      </c>
      <c r="U130" s="331">
        <v>0.28284261948772116</v>
      </c>
      <c r="V130" s="331">
        <v>0.20094152002618129</v>
      </c>
      <c r="W130" s="331">
        <v>0.72783437602383882</v>
      </c>
      <c r="X130" s="331">
        <v>0.77569169960474305</v>
      </c>
      <c r="Y130" s="331">
        <v>0.77236643318225517</v>
      </c>
      <c r="Z130" s="331">
        <v>0.80448425028940473</v>
      </c>
      <c r="AA130" s="342" t="s">
        <v>115</v>
      </c>
      <c r="AB130" s="331">
        <v>0.73540829296781063</v>
      </c>
      <c r="AC130" s="332">
        <v>0.7308251389482685</v>
      </c>
      <c r="AD130" s="333">
        <v>0.8150223179929198</v>
      </c>
      <c r="AE130" s="333">
        <v>0.82164940773299555</v>
      </c>
      <c r="AF130" s="333">
        <v>0.81137972240095602</v>
      </c>
    </row>
    <row r="131" spans="1:32">
      <c r="A131" s="334"/>
      <c r="B131" s="343"/>
      <c r="C131" s="336">
        <v>0.40070699645420738</v>
      </c>
      <c r="D131" s="336">
        <v>0.32751016172273634</v>
      </c>
      <c r="E131" s="336">
        <v>0.6441289025339445</v>
      </c>
      <c r="F131" s="336">
        <v>0.34645528841996021</v>
      </c>
      <c r="G131" s="336">
        <v>0.30632188878318778</v>
      </c>
      <c r="H131" s="336">
        <v>0.19677527458272076</v>
      </c>
      <c r="I131" s="336">
        <v>8.8715082591023092E-2</v>
      </c>
      <c r="J131" s="336">
        <v>0.15733914209115282</v>
      </c>
      <c r="K131" s="336"/>
      <c r="L131" s="337">
        <v>0.25285393064083717</v>
      </c>
      <c r="M131" s="337">
        <v>0.17558700164317217</v>
      </c>
      <c r="N131" s="337">
        <v>7.2553619302949068E-2</v>
      </c>
      <c r="O131" s="337">
        <v>5.8802862578915503E-2</v>
      </c>
      <c r="P131" s="338"/>
      <c r="R131" s="334"/>
      <c r="S131" s="343"/>
      <c r="T131" s="336"/>
      <c r="U131" s="336"/>
      <c r="V131" s="336"/>
      <c r="W131" s="336"/>
      <c r="X131" s="336"/>
      <c r="Y131" s="336"/>
      <c r="Z131" s="336"/>
      <c r="AA131" s="344"/>
      <c r="AB131" s="336"/>
      <c r="AC131" s="339"/>
      <c r="AD131" s="340"/>
      <c r="AE131" s="340"/>
      <c r="AF131" s="340"/>
    </row>
    <row r="132" spans="1:32">
      <c r="A132" s="324" t="s">
        <v>227</v>
      </c>
      <c r="B132" s="329">
        <v>65586</v>
      </c>
      <c r="C132" s="326">
        <v>3063</v>
      </c>
      <c r="D132" s="326">
        <v>2959</v>
      </c>
      <c r="E132" s="326">
        <v>4409</v>
      </c>
      <c r="F132" s="326">
        <v>2990</v>
      </c>
      <c r="G132" s="326">
        <v>1161</v>
      </c>
      <c r="H132" s="326">
        <v>676</v>
      </c>
      <c r="I132" s="326">
        <v>279</v>
      </c>
      <c r="J132" s="342" t="s">
        <v>115</v>
      </c>
      <c r="K132" s="326">
        <v>2498</v>
      </c>
      <c r="L132" s="328">
        <v>491</v>
      </c>
      <c r="M132" s="329">
        <v>388</v>
      </c>
      <c r="N132" s="329">
        <v>153</v>
      </c>
      <c r="O132" s="329">
        <v>153</v>
      </c>
      <c r="P132" s="328"/>
      <c r="R132" s="324" t="s">
        <v>227</v>
      </c>
      <c r="S132" s="333">
        <v>3.5252066423412019E-2</v>
      </c>
      <c r="T132" s="331">
        <v>0.39340515834149525</v>
      </c>
      <c r="U132" s="331">
        <v>6.2183169989861439E-2</v>
      </c>
      <c r="V132" s="331">
        <v>4.1959628033567703E-2</v>
      </c>
      <c r="W132" s="331">
        <v>0.39431438127090301</v>
      </c>
      <c r="X132" s="331">
        <v>0.70025839793281652</v>
      </c>
      <c r="Y132" s="331">
        <v>0.67455621301775148</v>
      </c>
      <c r="Z132" s="331">
        <v>0.76344086021505375</v>
      </c>
      <c r="AA132" s="331">
        <v>0.38630904723779025</v>
      </c>
      <c r="AB132" s="342" t="s">
        <v>115</v>
      </c>
      <c r="AC132" s="332">
        <v>0.65987780040733202</v>
      </c>
      <c r="AD132" s="333">
        <v>0.87371134020618557</v>
      </c>
      <c r="AE132" s="333">
        <v>0.92156862745098034</v>
      </c>
      <c r="AF132" s="333">
        <v>0.92156862745098034</v>
      </c>
    </row>
    <row r="133" spans="1:32">
      <c r="A133" s="345"/>
      <c r="B133" s="346"/>
      <c r="C133" s="347">
        <v>4.670204006952703E-2</v>
      </c>
      <c r="D133" s="348">
        <v>4.5116335803372674E-2</v>
      </c>
      <c r="E133" s="348">
        <v>6.7224712591101757E-2</v>
      </c>
      <c r="F133" s="348">
        <v>4.5588997651937913E-2</v>
      </c>
      <c r="G133" s="348">
        <v>1.7701948586588603E-2</v>
      </c>
      <c r="H133" s="348">
        <v>1.0307077730003354E-2</v>
      </c>
      <c r="I133" s="348">
        <v>4.2539566370871831E-3</v>
      </c>
      <c r="J133" s="348"/>
      <c r="K133" s="348">
        <v>3.8087396700515357E-2</v>
      </c>
      <c r="L133" s="349">
        <v>7.4863537950172294E-3</v>
      </c>
      <c r="M133" s="350">
        <v>5.9158966852681976E-3</v>
      </c>
      <c r="N133" s="350">
        <v>2.3328149300155523E-3</v>
      </c>
      <c r="O133" s="350">
        <v>2.3328149300155523E-3</v>
      </c>
      <c r="P133" s="338"/>
      <c r="R133" s="345"/>
      <c r="S133" s="351"/>
      <c r="T133" s="348"/>
      <c r="U133" s="348"/>
      <c r="V133" s="348"/>
      <c r="W133" s="348"/>
      <c r="X133" s="348"/>
      <c r="Y133" s="348"/>
      <c r="Z133" s="348"/>
      <c r="AA133" s="348"/>
      <c r="AB133" s="348"/>
      <c r="AC133" s="349"/>
      <c r="AD133" s="350"/>
      <c r="AE133" s="350"/>
      <c r="AF133" s="350"/>
    </row>
    <row r="134" spans="1:32">
      <c r="A134" s="352" t="s">
        <v>234</v>
      </c>
      <c r="B134" s="353">
        <v>845075</v>
      </c>
      <c r="C134" s="354">
        <v>221885</v>
      </c>
      <c r="D134" s="354">
        <v>160996</v>
      </c>
      <c r="E134" s="354">
        <v>349546</v>
      </c>
      <c r="F134" s="354">
        <v>208925</v>
      </c>
      <c r="G134" s="354">
        <v>97545</v>
      </c>
      <c r="H134" s="354">
        <v>68335</v>
      </c>
      <c r="I134" s="354">
        <v>47300</v>
      </c>
      <c r="J134" s="354">
        <v>96894</v>
      </c>
      <c r="K134" s="354">
        <v>131579</v>
      </c>
      <c r="L134" s="355">
        <v>90152</v>
      </c>
      <c r="M134" s="356">
        <v>90021</v>
      </c>
      <c r="N134" s="356">
        <v>37523</v>
      </c>
      <c r="O134" s="356">
        <v>30746</v>
      </c>
      <c r="P134" s="355"/>
      <c r="R134" s="352" t="s">
        <v>234</v>
      </c>
      <c r="S134" s="357">
        <v>0.15720605921325861</v>
      </c>
      <c r="T134" s="358">
        <v>0.51348220925254073</v>
      </c>
      <c r="U134" s="358">
        <v>0.30338020820393052</v>
      </c>
      <c r="V134" s="358">
        <v>0.15967569361400216</v>
      </c>
      <c r="W134" s="358">
        <v>0.51708507837740814</v>
      </c>
      <c r="X134" s="358">
        <v>0.65890614588138807</v>
      </c>
      <c r="Y134" s="358">
        <v>0.72015804492573354</v>
      </c>
      <c r="Z134" s="358">
        <v>0.67397463002114166</v>
      </c>
      <c r="AA134" s="358">
        <v>0.43052462779014888</v>
      </c>
      <c r="AB134" s="358">
        <v>0.57731128862468262</v>
      </c>
      <c r="AC134" s="359">
        <v>0.6940278640518236</v>
      </c>
      <c r="AD134" s="357">
        <v>0.68809500005554258</v>
      </c>
      <c r="AE134" s="357">
        <v>0.73117821069743894</v>
      </c>
      <c r="AF134" s="357">
        <v>0.73248552657256227</v>
      </c>
    </row>
    <row r="135" spans="1:32">
      <c r="A135" s="360" t="s">
        <v>235</v>
      </c>
      <c r="B135" s="361"/>
      <c r="C135" s="362">
        <v>0.26256249445315505</v>
      </c>
      <c r="D135" s="362">
        <v>0.19051090139928409</v>
      </c>
      <c r="E135" s="362">
        <v>0.41362719285270538</v>
      </c>
      <c r="F135" s="362">
        <v>0.24722657752270508</v>
      </c>
      <c r="G135" s="362">
        <v>0.11542762476703251</v>
      </c>
      <c r="H135" s="362">
        <v>8.0862645327337807E-2</v>
      </c>
      <c r="I135" s="362">
        <v>5.5971363488447771E-2</v>
      </c>
      <c r="J135" s="362">
        <v>0.11465727893973908</v>
      </c>
      <c r="K135" s="362">
        <v>0.15570097328639471</v>
      </c>
      <c r="L135" s="363">
        <v>0.10667928882051889</v>
      </c>
      <c r="M135" s="364">
        <v>0.10652427299352128</v>
      </c>
      <c r="N135" s="364">
        <v>4.4401976155962489E-2</v>
      </c>
      <c r="O135" s="364">
        <v>3.6382569594414695E-2</v>
      </c>
      <c r="P135" s="365"/>
      <c r="R135" s="360" t="s">
        <v>235</v>
      </c>
      <c r="S135" s="361"/>
      <c r="T135" s="362"/>
      <c r="U135" s="362"/>
      <c r="V135" s="362"/>
      <c r="W135" s="362"/>
      <c r="X135" s="362"/>
      <c r="Y135" s="362"/>
      <c r="Z135" s="362"/>
      <c r="AA135" s="362"/>
      <c r="AB135" s="362"/>
      <c r="AC135" s="363"/>
      <c r="AD135" s="364"/>
      <c r="AE135" s="364"/>
      <c r="AF135" s="364"/>
    </row>
    <row r="136" spans="1:32">
      <c r="A136" s="324" t="s">
        <v>10</v>
      </c>
      <c r="B136" s="329">
        <v>53106</v>
      </c>
      <c r="C136" s="326">
        <v>13325</v>
      </c>
      <c r="D136" s="326">
        <v>5370</v>
      </c>
      <c r="E136" s="326">
        <v>9349</v>
      </c>
      <c r="F136" s="326">
        <v>13325</v>
      </c>
      <c r="G136" s="326">
        <v>4013</v>
      </c>
      <c r="H136" s="326">
        <v>2656</v>
      </c>
      <c r="I136" s="326">
        <v>977</v>
      </c>
      <c r="J136" s="326">
        <v>1641</v>
      </c>
      <c r="K136" s="326">
        <v>12234</v>
      </c>
      <c r="L136" s="366" t="s">
        <v>115</v>
      </c>
      <c r="M136" s="367">
        <v>1490</v>
      </c>
      <c r="N136" s="367">
        <v>579</v>
      </c>
      <c r="O136" s="367">
        <v>426</v>
      </c>
      <c r="P136" s="328"/>
      <c r="R136" s="324" t="s">
        <v>10</v>
      </c>
      <c r="S136" s="333">
        <v>9.0596757502587097E-2</v>
      </c>
      <c r="T136" s="331">
        <v>0.29786116322701689</v>
      </c>
      <c r="U136" s="331">
        <v>0.7376163873370577</v>
      </c>
      <c r="V136" s="331">
        <v>0.42464434698898279</v>
      </c>
      <c r="W136" s="331">
        <v>0.29786116322701689</v>
      </c>
      <c r="X136" s="331">
        <v>0.76027909294791929</v>
      </c>
      <c r="Y136" s="331">
        <v>0.54292168674698793</v>
      </c>
      <c r="Z136" s="331">
        <v>0.67041965199590581</v>
      </c>
      <c r="AA136" s="331">
        <v>0.28183750204348534</v>
      </c>
      <c r="AB136" s="331">
        <v>0.8756855575868373</v>
      </c>
      <c r="AC136" s="342" t="s">
        <v>115</v>
      </c>
      <c r="AD136" s="333">
        <v>0.82818791946308723</v>
      </c>
      <c r="AE136" s="333">
        <v>0.89464594127806563</v>
      </c>
      <c r="AF136" s="333">
        <v>0.97652582159624413</v>
      </c>
    </row>
    <row r="137" spans="1:32">
      <c r="A137" s="368"/>
      <c r="B137" s="320"/>
      <c r="C137" s="369">
        <v>0.25091326780401463</v>
      </c>
      <c r="D137" s="369">
        <v>0.10111851768161789</v>
      </c>
      <c r="E137" s="369">
        <v>0.1760441381388167</v>
      </c>
      <c r="F137" s="369">
        <v>0.25091326780401463</v>
      </c>
      <c r="G137" s="369">
        <v>7.5565849433209056E-2</v>
      </c>
      <c r="H137" s="369">
        <v>5.0013181184800214E-2</v>
      </c>
      <c r="I137" s="369">
        <v>1.8397167928294354E-2</v>
      </c>
      <c r="J137" s="369">
        <v>3.0900463224494409E-2</v>
      </c>
      <c r="K137" s="369">
        <v>0.2303694497796859</v>
      </c>
      <c r="L137" s="370"/>
      <c r="M137" s="371">
        <v>2.8057093360448912E-2</v>
      </c>
      <c r="N137" s="371">
        <v>1.0902722856174444E-2</v>
      </c>
      <c r="O137" s="371">
        <v>8.0216924641283473E-3</v>
      </c>
      <c r="P137" s="338"/>
      <c r="R137" s="368"/>
      <c r="S137" s="320"/>
      <c r="T137" s="369"/>
      <c r="U137" s="369"/>
      <c r="V137" s="369"/>
      <c r="W137" s="369"/>
      <c r="X137" s="369"/>
      <c r="Y137" s="369"/>
      <c r="Z137" s="369"/>
      <c r="AA137" s="369"/>
      <c r="AB137" s="369"/>
      <c r="AC137" s="370"/>
      <c r="AD137" s="371"/>
      <c r="AE137" s="371"/>
      <c r="AF137" s="371"/>
    </row>
    <row r="138" spans="1:32">
      <c r="A138" s="352" t="s">
        <v>236</v>
      </c>
      <c r="B138" s="372">
        <v>898181</v>
      </c>
      <c r="C138" s="373">
        <v>235210</v>
      </c>
      <c r="D138" s="374">
        <v>166366</v>
      </c>
      <c r="E138" s="374">
        <v>358895</v>
      </c>
      <c r="F138" s="374">
        <v>222250</v>
      </c>
      <c r="G138" s="374">
        <v>101558</v>
      </c>
      <c r="H138" s="374">
        <v>70991</v>
      </c>
      <c r="I138" s="374">
        <v>48277</v>
      </c>
      <c r="J138" s="374">
        <v>98535</v>
      </c>
      <c r="K138" s="374">
        <v>143813</v>
      </c>
      <c r="L138" s="375">
        <v>90152</v>
      </c>
      <c r="M138" s="376">
        <v>91511</v>
      </c>
      <c r="N138" s="376">
        <v>38102</v>
      </c>
      <c r="O138" s="376">
        <v>31172</v>
      </c>
      <c r="P138" s="377"/>
      <c r="R138" s="352" t="s">
        <v>236</v>
      </c>
      <c r="S138" s="378">
        <v>0.15257682924958191</v>
      </c>
      <c r="T138" s="379">
        <v>0.50126695293567447</v>
      </c>
      <c r="U138" s="380">
        <v>0.3173965834365195</v>
      </c>
      <c r="V138" s="380">
        <v>0.16657796848660472</v>
      </c>
      <c r="W138" s="380">
        <v>0.50394150731158605</v>
      </c>
      <c r="X138" s="380">
        <v>0.66291183363201323</v>
      </c>
      <c r="Y138" s="380">
        <v>0.71352706681128597</v>
      </c>
      <c r="Z138" s="380">
        <v>0.67390268657953067</v>
      </c>
      <c r="AA138" s="380">
        <v>0.41787599173927253</v>
      </c>
      <c r="AB138" s="380">
        <v>0.58228040797686098</v>
      </c>
      <c r="AC138" s="381">
        <v>0.6940278640518236</v>
      </c>
      <c r="AD138" s="382">
        <v>0.69037602036913592</v>
      </c>
      <c r="AE138" s="382">
        <v>0.73366227494619707</v>
      </c>
      <c r="AF138" s="382">
        <v>0.73582060823816242</v>
      </c>
    </row>
    <row r="139" spans="1:32" ht="13.8" thickBot="1">
      <c r="A139" s="383"/>
      <c r="B139" s="384"/>
      <c r="C139" s="385">
        <v>0.26187372033031203</v>
      </c>
      <c r="D139" s="385">
        <v>0.18522547237138171</v>
      </c>
      <c r="E139" s="385">
        <v>0.39957981743100779</v>
      </c>
      <c r="F139" s="385">
        <v>0.24744455738876686</v>
      </c>
      <c r="G139" s="385">
        <v>0.1130707507729511</v>
      </c>
      <c r="H139" s="385">
        <v>7.9038634751792791E-2</v>
      </c>
      <c r="I139" s="385">
        <v>5.3749745318593917E-2</v>
      </c>
      <c r="J139" s="385">
        <v>0.10970505944792865</v>
      </c>
      <c r="K139" s="385">
        <v>0.16011583411361408</v>
      </c>
      <c r="L139" s="386">
        <v>0.10037175135078565</v>
      </c>
      <c r="M139" s="387">
        <v>0.10188480940923934</v>
      </c>
      <c r="N139" s="387">
        <v>4.2421293703607622E-2</v>
      </c>
      <c r="O139" s="387">
        <v>3.4705699630698042E-2</v>
      </c>
      <c r="P139" s="365"/>
      <c r="R139" s="383"/>
      <c r="S139" s="384"/>
      <c r="T139" s="385"/>
      <c r="U139" s="385"/>
      <c r="V139" s="385"/>
      <c r="W139" s="385"/>
      <c r="X139" s="385"/>
      <c r="Y139" s="385"/>
      <c r="Z139" s="385"/>
      <c r="AA139" s="385"/>
      <c r="AB139" s="385"/>
      <c r="AC139" s="386"/>
      <c r="AD139" s="387"/>
      <c r="AE139" s="387"/>
      <c r="AF139" s="387"/>
    </row>
    <row r="140" spans="1:32" ht="15">
      <c r="J140" s="305"/>
      <c r="L140" s="305"/>
      <c r="M140" s="305"/>
      <c r="N140" s="305"/>
      <c r="O140" s="305"/>
      <c r="P140" s="306"/>
      <c r="AB140" s="305"/>
      <c r="AC140" s="305"/>
      <c r="AD140" s="305"/>
      <c r="AE140" s="305"/>
      <c r="AF140" s="305"/>
    </row>
    <row r="141" spans="1:32" ht="15">
      <c r="A141" s="299" t="s">
        <v>237</v>
      </c>
      <c r="J141" s="305"/>
      <c r="L141" s="305"/>
      <c r="M141" s="305"/>
      <c r="N141" s="305"/>
      <c r="O141" s="305"/>
      <c r="P141" s="306"/>
      <c r="Q141" s="297"/>
      <c r="R141" s="299" t="s">
        <v>197</v>
      </c>
      <c r="AB141" s="305"/>
      <c r="AC141" s="305"/>
      <c r="AD141" s="305"/>
      <c r="AE141" s="305"/>
      <c r="AF141" s="305"/>
    </row>
    <row r="142" spans="1:32" ht="15">
      <c r="A142" s="306"/>
      <c r="B142" s="306"/>
      <c r="C142" s="306"/>
      <c r="D142" s="306"/>
      <c r="E142" s="306"/>
      <c r="F142" s="306"/>
      <c r="G142" s="306"/>
      <c r="H142" s="306"/>
      <c r="I142" s="306"/>
      <c r="J142" s="306"/>
      <c r="K142" s="306"/>
      <c r="L142" s="306"/>
      <c r="M142" s="306"/>
      <c r="N142" s="306"/>
      <c r="O142" s="306"/>
      <c r="P142" s="306"/>
    </row>
    <row r="143" spans="1:32" ht="15">
      <c r="A143" s="305" t="s">
        <v>198</v>
      </c>
      <c r="B143" s="306"/>
      <c r="C143" s="305"/>
      <c r="D143" s="305"/>
      <c r="E143" s="305"/>
      <c r="F143" s="305"/>
      <c r="G143" s="305"/>
      <c r="H143" s="305"/>
      <c r="I143" s="305"/>
      <c r="J143" s="305"/>
      <c r="K143" s="305"/>
      <c r="L143" s="305"/>
      <c r="M143" s="305"/>
      <c r="N143" s="305"/>
      <c r="O143" s="305"/>
      <c r="P143" s="306"/>
      <c r="R143" s="305" t="s">
        <v>199</v>
      </c>
      <c r="S143" s="305"/>
      <c r="T143" s="305"/>
      <c r="U143" s="305"/>
      <c r="V143" s="305"/>
      <c r="W143" s="305"/>
      <c r="X143" s="305"/>
      <c r="Y143" s="305"/>
      <c r="Z143" s="305"/>
      <c r="AA143" s="305"/>
      <c r="AB143" s="305"/>
      <c r="AC143" s="305"/>
      <c r="AD143" s="305"/>
      <c r="AE143" s="305"/>
      <c r="AF143" s="305"/>
    </row>
    <row r="144" spans="1:32" ht="15">
      <c r="A144" s="299" t="s">
        <v>200</v>
      </c>
      <c r="B144" s="299" t="s">
        <v>201</v>
      </c>
      <c r="J144" s="305"/>
      <c r="K144" s="305"/>
      <c r="L144" s="305"/>
      <c r="M144" s="305"/>
      <c r="N144" s="305"/>
      <c r="O144" s="305"/>
      <c r="P144" s="306"/>
      <c r="R144" s="299" t="s">
        <v>200</v>
      </c>
      <c r="S144" s="299" t="s">
        <v>201</v>
      </c>
      <c r="AA144" s="305"/>
      <c r="AB144" s="305"/>
      <c r="AC144" s="305"/>
      <c r="AD144" s="305"/>
      <c r="AE144" s="305"/>
      <c r="AF144" s="305"/>
    </row>
    <row r="145" spans="1:32" ht="15">
      <c r="A145" s="307" t="s">
        <v>202</v>
      </c>
      <c r="B145" s="307"/>
      <c r="C145" s="307">
        <v>2005</v>
      </c>
      <c r="J145" s="305"/>
      <c r="K145" s="305"/>
      <c r="L145" s="305"/>
      <c r="M145" s="305"/>
      <c r="N145" s="305"/>
      <c r="O145" s="305"/>
      <c r="P145" s="306"/>
      <c r="R145" s="307" t="s">
        <v>202</v>
      </c>
      <c r="S145" s="307"/>
      <c r="T145" s="307">
        <v>2005</v>
      </c>
      <c r="AA145" s="305"/>
      <c r="AB145" s="305"/>
      <c r="AC145" s="305"/>
      <c r="AD145" s="305"/>
      <c r="AE145" s="305"/>
      <c r="AF145" s="305"/>
    </row>
    <row r="146" spans="1:32" ht="15.6" thickBot="1">
      <c r="J146" s="305"/>
      <c r="K146" s="305"/>
      <c r="L146" s="305"/>
      <c r="M146" s="305"/>
      <c r="N146" s="305"/>
      <c r="O146" s="305"/>
      <c r="P146" s="306"/>
      <c r="AA146" s="305"/>
      <c r="AB146" s="305"/>
      <c r="AC146" s="305"/>
      <c r="AD146" s="305"/>
      <c r="AE146" s="305"/>
      <c r="AF146" s="305"/>
    </row>
    <row r="147" spans="1:32">
      <c r="A147" s="308" t="s">
        <v>203</v>
      </c>
      <c r="B147" s="309" t="s">
        <v>204</v>
      </c>
      <c r="C147" s="310"/>
      <c r="D147" s="310"/>
      <c r="E147" s="310"/>
      <c r="F147" s="310"/>
      <c r="G147" s="310" t="s">
        <v>205</v>
      </c>
      <c r="H147" s="310"/>
      <c r="I147" s="310"/>
      <c r="J147" s="310"/>
      <c r="K147" s="310"/>
      <c r="L147" s="310"/>
      <c r="M147" s="308" t="s">
        <v>206</v>
      </c>
      <c r="N147" s="308" t="s">
        <v>207</v>
      </c>
      <c r="O147" s="308" t="s">
        <v>208</v>
      </c>
      <c r="P147" s="311"/>
      <c r="R147" s="308" t="s">
        <v>203</v>
      </c>
      <c r="S147" s="309" t="s">
        <v>204</v>
      </c>
      <c r="T147" s="310"/>
      <c r="U147" s="310"/>
      <c r="V147" s="310"/>
      <c r="W147" s="310"/>
      <c r="X147" s="310" t="s">
        <v>209</v>
      </c>
      <c r="Y147" s="310"/>
      <c r="Z147" s="310"/>
      <c r="AA147" s="310"/>
      <c r="AB147" s="310"/>
      <c r="AC147" s="310"/>
      <c r="AD147" s="308" t="s">
        <v>206</v>
      </c>
      <c r="AE147" s="308" t="s">
        <v>207</v>
      </c>
      <c r="AF147" s="308" t="s">
        <v>208</v>
      </c>
    </row>
    <row r="148" spans="1:32">
      <c r="A148" s="312" t="s">
        <v>210</v>
      </c>
      <c r="B148" s="313" t="s">
        <v>211</v>
      </c>
      <c r="C148" s="314"/>
      <c r="D148" s="314"/>
      <c r="E148" s="314"/>
      <c r="F148" s="314"/>
      <c r="G148" s="314" t="s">
        <v>212</v>
      </c>
      <c r="H148" s="314"/>
      <c r="I148" s="314"/>
      <c r="J148" s="314"/>
      <c r="K148" s="314"/>
      <c r="L148" s="314"/>
      <c r="M148" s="315" t="s">
        <v>213</v>
      </c>
      <c r="N148" s="315" t="s">
        <v>213</v>
      </c>
      <c r="O148" s="315" t="s">
        <v>213</v>
      </c>
      <c r="P148" s="311"/>
      <c r="R148" s="312" t="s">
        <v>210</v>
      </c>
      <c r="S148" s="313" t="s">
        <v>211</v>
      </c>
      <c r="T148" s="314"/>
      <c r="U148" s="314"/>
      <c r="V148" s="314"/>
      <c r="W148" s="314"/>
      <c r="X148" s="314" t="s">
        <v>214</v>
      </c>
      <c r="Y148" s="314"/>
      <c r="Z148" s="314"/>
      <c r="AA148" s="314"/>
      <c r="AB148" s="314"/>
      <c r="AC148" s="314"/>
      <c r="AD148" s="315" t="s">
        <v>213</v>
      </c>
      <c r="AE148" s="315" t="s">
        <v>213</v>
      </c>
      <c r="AF148" s="315" t="s">
        <v>213</v>
      </c>
    </row>
    <row r="149" spans="1:32">
      <c r="A149" s="312" t="s">
        <v>215</v>
      </c>
      <c r="B149" s="313" t="s">
        <v>216</v>
      </c>
      <c r="C149" s="316" t="s">
        <v>217</v>
      </c>
      <c r="D149" s="316" t="s">
        <v>218</v>
      </c>
      <c r="E149" s="316" t="s">
        <v>219</v>
      </c>
      <c r="F149" s="316" t="s">
        <v>220</v>
      </c>
      <c r="G149" s="316"/>
      <c r="H149" s="316"/>
      <c r="I149" s="316"/>
      <c r="J149" s="316"/>
      <c r="K149" s="316"/>
      <c r="L149" s="317" t="s">
        <v>44</v>
      </c>
      <c r="M149" s="312" t="s">
        <v>221</v>
      </c>
      <c r="N149" s="312" t="s">
        <v>222</v>
      </c>
      <c r="O149" s="312" t="s">
        <v>222</v>
      </c>
      <c r="P149" s="318"/>
      <c r="R149" s="312" t="s">
        <v>215</v>
      </c>
      <c r="S149" s="313" t="s">
        <v>216</v>
      </c>
      <c r="T149" s="316" t="s">
        <v>217</v>
      </c>
      <c r="U149" s="316" t="s">
        <v>218</v>
      </c>
      <c r="V149" s="316" t="s">
        <v>219</v>
      </c>
      <c r="W149" s="316" t="s">
        <v>220</v>
      </c>
      <c r="X149" s="316"/>
      <c r="Y149" s="316"/>
      <c r="Z149" s="316"/>
      <c r="AA149" s="316"/>
      <c r="AB149" s="316"/>
      <c r="AC149" s="317" t="s">
        <v>44</v>
      </c>
      <c r="AD149" s="312" t="s">
        <v>221</v>
      </c>
      <c r="AE149" s="312" t="s">
        <v>222</v>
      </c>
      <c r="AF149" s="312" t="s">
        <v>222</v>
      </c>
    </row>
    <row r="150" spans="1:32">
      <c r="A150" s="319"/>
      <c r="B150" s="320"/>
      <c r="C150" s="321" t="s">
        <v>223</v>
      </c>
      <c r="D150" s="321" t="s">
        <v>224</v>
      </c>
      <c r="E150" s="321" t="s">
        <v>225</v>
      </c>
      <c r="F150" s="321" t="s">
        <v>225</v>
      </c>
      <c r="G150" s="321" t="s">
        <v>5</v>
      </c>
      <c r="H150" s="321" t="s">
        <v>6</v>
      </c>
      <c r="I150" s="321" t="s">
        <v>226</v>
      </c>
      <c r="J150" s="321" t="s">
        <v>227</v>
      </c>
      <c r="K150" s="321" t="s">
        <v>228</v>
      </c>
      <c r="L150" s="314" t="s">
        <v>229</v>
      </c>
      <c r="M150" s="322" t="s">
        <v>230</v>
      </c>
      <c r="N150" s="322" t="s">
        <v>231</v>
      </c>
      <c r="O150" s="322" t="s">
        <v>232</v>
      </c>
      <c r="P150" s="323"/>
      <c r="R150" s="319"/>
      <c r="S150" s="320"/>
      <c r="T150" s="321" t="s">
        <v>223</v>
      </c>
      <c r="U150" s="321" t="s">
        <v>224</v>
      </c>
      <c r="V150" s="321" t="s">
        <v>225</v>
      </c>
      <c r="W150" s="321" t="s">
        <v>225</v>
      </c>
      <c r="X150" s="321" t="s">
        <v>5</v>
      </c>
      <c r="Y150" s="321" t="s">
        <v>6</v>
      </c>
      <c r="Z150" s="321" t="s">
        <v>226</v>
      </c>
      <c r="AA150" s="321" t="s">
        <v>228</v>
      </c>
      <c r="AB150" s="321" t="s">
        <v>227</v>
      </c>
      <c r="AC150" s="314" t="s">
        <v>229</v>
      </c>
      <c r="AD150" s="322" t="s">
        <v>230</v>
      </c>
      <c r="AE150" s="322" t="s">
        <v>231</v>
      </c>
      <c r="AF150" s="322" t="s">
        <v>232</v>
      </c>
    </row>
    <row r="151" spans="1:32">
      <c r="A151" s="324" t="s">
        <v>5</v>
      </c>
      <c r="B151" s="325">
        <v>126652</v>
      </c>
      <c r="C151" s="326">
        <v>50330</v>
      </c>
      <c r="D151" s="326">
        <v>46557</v>
      </c>
      <c r="E151" s="326">
        <v>90173</v>
      </c>
      <c r="F151" s="326">
        <v>48639</v>
      </c>
      <c r="G151" s="327" t="s">
        <v>115</v>
      </c>
      <c r="H151" s="326">
        <v>23022</v>
      </c>
      <c r="I151" s="326">
        <v>9915</v>
      </c>
      <c r="J151" s="326">
        <v>23189</v>
      </c>
      <c r="K151" s="326">
        <v>44954</v>
      </c>
      <c r="L151" s="328">
        <v>21069</v>
      </c>
      <c r="M151" s="329">
        <v>21419</v>
      </c>
      <c r="N151" s="329">
        <v>8024</v>
      </c>
      <c r="O151" s="329">
        <v>7017</v>
      </c>
      <c r="P151" s="328"/>
      <c r="R151" s="324" t="s">
        <v>5</v>
      </c>
      <c r="S151" s="330">
        <v>0.35054131219293033</v>
      </c>
      <c r="T151" s="331">
        <v>0.67679316511027221</v>
      </c>
      <c r="U151" s="331">
        <v>8.7849303004918708E-3</v>
      </c>
      <c r="V151" s="331">
        <v>4.5357257715724223E-3</v>
      </c>
      <c r="W151" s="331">
        <v>0.67957811632640475</v>
      </c>
      <c r="X151" s="327" t="s">
        <v>115</v>
      </c>
      <c r="Y151" s="331">
        <v>0.81044218573538351</v>
      </c>
      <c r="Z151" s="331">
        <v>0.86424609178013112</v>
      </c>
      <c r="AA151" s="331">
        <v>0.68607910308315168</v>
      </c>
      <c r="AB151" s="331">
        <v>0.79740394152399841</v>
      </c>
      <c r="AC151" s="332">
        <v>0.82889553372253078</v>
      </c>
      <c r="AD151" s="333">
        <v>0.81917923339091459</v>
      </c>
      <c r="AE151" s="333">
        <v>0.88845962113659027</v>
      </c>
      <c r="AF151" s="333">
        <v>0.89454182699159179</v>
      </c>
    </row>
    <row r="152" spans="1:32">
      <c r="A152" s="334"/>
      <c r="B152" s="335"/>
      <c r="C152" s="336">
        <v>0.39738811862426177</v>
      </c>
      <c r="D152" s="336">
        <v>0.36759782711682404</v>
      </c>
      <c r="E152" s="336">
        <v>0.711974544420933</v>
      </c>
      <c r="F152" s="336">
        <v>0.38403657265578117</v>
      </c>
      <c r="G152" s="336"/>
      <c r="H152" s="336">
        <v>0.18177367905757508</v>
      </c>
      <c r="I152" s="336">
        <v>7.8285380412468811E-2</v>
      </c>
      <c r="J152" s="336">
        <v>0.18309225278716482</v>
      </c>
      <c r="K152" s="336">
        <v>0.35494109844297761</v>
      </c>
      <c r="L152" s="337">
        <v>0.16635347250734295</v>
      </c>
      <c r="M152" s="337">
        <v>0.16911695038372865</v>
      </c>
      <c r="N152" s="337">
        <v>6.3354704228910722E-2</v>
      </c>
      <c r="O152" s="337">
        <v>5.5403783595995328E-2</v>
      </c>
      <c r="P152" s="338"/>
      <c r="R152" s="334"/>
      <c r="S152" s="335"/>
      <c r="T152" s="336"/>
      <c r="U152" s="336"/>
      <c r="V152" s="336"/>
      <c r="W152" s="336"/>
      <c r="X152" s="336"/>
      <c r="Y152" s="336"/>
      <c r="Z152" s="336"/>
      <c r="AA152" s="336"/>
      <c r="AB152" s="336"/>
      <c r="AC152" s="339"/>
      <c r="AD152" s="340"/>
      <c r="AE152" s="340"/>
      <c r="AF152" s="340"/>
    </row>
    <row r="153" spans="1:32">
      <c r="A153" s="324" t="s">
        <v>6</v>
      </c>
      <c r="B153" s="329">
        <v>359382</v>
      </c>
      <c r="C153" s="326">
        <v>76012</v>
      </c>
      <c r="D153" s="326">
        <v>31383</v>
      </c>
      <c r="E153" s="326">
        <v>110212</v>
      </c>
      <c r="F153" s="326">
        <v>74631</v>
      </c>
      <c r="G153" s="326">
        <v>31383</v>
      </c>
      <c r="H153" s="327" t="s">
        <v>115</v>
      </c>
      <c r="I153" s="326">
        <v>20888</v>
      </c>
      <c r="J153" s="326">
        <v>35211</v>
      </c>
      <c r="K153" s="326">
        <v>67577</v>
      </c>
      <c r="L153" s="328">
        <v>18444</v>
      </c>
      <c r="M153" s="329">
        <v>29528</v>
      </c>
      <c r="N153" s="329">
        <v>11734</v>
      </c>
      <c r="O153" s="329">
        <v>9720</v>
      </c>
      <c r="P153" s="328"/>
      <c r="R153" s="324" t="s">
        <v>6</v>
      </c>
      <c r="S153" s="333">
        <v>8.779886953070469E-2</v>
      </c>
      <c r="T153" s="331">
        <v>0.34560332579066461</v>
      </c>
      <c r="U153" s="331">
        <v>1.1279992352547558E-2</v>
      </c>
      <c r="V153" s="331">
        <v>3.2301382789532902E-3</v>
      </c>
      <c r="W153" s="331">
        <v>0.33871983492114538</v>
      </c>
      <c r="X153" s="331">
        <v>0.54166268361851955</v>
      </c>
      <c r="Y153" s="327" t="s">
        <v>115</v>
      </c>
      <c r="Z153" s="331">
        <v>0.52929911911145155</v>
      </c>
      <c r="AA153" s="331">
        <v>0.34390399100285601</v>
      </c>
      <c r="AB153" s="331">
        <v>0.45661867030189429</v>
      </c>
      <c r="AC153" s="332">
        <v>0.55329646497505969</v>
      </c>
      <c r="AD153" s="333">
        <v>0.5505283121105391</v>
      </c>
      <c r="AE153" s="333">
        <v>0.68246122379410257</v>
      </c>
      <c r="AF153" s="333">
        <v>0.70164609053497939</v>
      </c>
    </row>
    <row r="154" spans="1:32">
      <c r="A154" s="334"/>
      <c r="B154" s="335"/>
      <c r="C154" s="336">
        <v>0.21150753237502157</v>
      </c>
      <c r="D154" s="336">
        <v>8.7324907758318443E-2</v>
      </c>
      <c r="E154" s="336">
        <v>0.3066708961495011</v>
      </c>
      <c r="F154" s="336">
        <v>0.2076648246155901</v>
      </c>
      <c r="G154" s="336">
        <v>8.7324907758318443E-2</v>
      </c>
      <c r="H154" s="336"/>
      <c r="I154" s="336">
        <v>5.8121998319337086E-2</v>
      </c>
      <c r="J154" s="336">
        <v>9.7976526370268963E-2</v>
      </c>
      <c r="K154" s="336">
        <v>0.1880366851984796</v>
      </c>
      <c r="L154" s="337">
        <v>5.1321435130307028E-2</v>
      </c>
      <c r="M154" s="337">
        <v>8.2163269167626646E-2</v>
      </c>
      <c r="N154" s="337">
        <v>3.2650494459933996E-2</v>
      </c>
      <c r="O154" s="337">
        <v>2.7046429704325758E-2</v>
      </c>
      <c r="P154" s="338"/>
      <c r="R154" s="334"/>
      <c r="S154" s="335"/>
      <c r="T154" s="336"/>
      <c r="U154" s="336"/>
      <c r="V154" s="336"/>
      <c r="W154" s="336"/>
      <c r="X154" s="336"/>
      <c r="Y154" s="336"/>
      <c r="Z154" s="336"/>
      <c r="AA154" s="336"/>
      <c r="AB154" s="336"/>
      <c r="AC154" s="339"/>
      <c r="AD154" s="340"/>
      <c r="AE154" s="340"/>
      <c r="AF154" s="340"/>
    </row>
    <row r="155" spans="1:32">
      <c r="A155" s="324" t="s">
        <v>226</v>
      </c>
      <c r="B155" s="329">
        <v>121942</v>
      </c>
      <c r="C155" s="326">
        <v>22082</v>
      </c>
      <c r="D155" s="326">
        <v>20519</v>
      </c>
      <c r="E155" s="326">
        <v>29750</v>
      </c>
      <c r="F155" s="326">
        <v>21920</v>
      </c>
      <c r="G155" s="326">
        <v>7278</v>
      </c>
      <c r="H155" s="326">
        <v>8555</v>
      </c>
      <c r="I155" s="327" t="s">
        <v>115</v>
      </c>
      <c r="J155" s="326">
        <v>10810</v>
      </c>
      <c r="K155" s="326">
        <v>19725</v>
      </c>
      <c r="L155" s="328">
        <v>3931</v>
      </c>
      <c r="M155" s="329">
        <v>4183</v>
      </c>
      <c r="N155" s="329">
        <v>4183</v>
      </c>
      <c r="O155" s="329">
        <v>3136</v>
      </c>
      <c r="P155" s="328"/>
      <c r="R155" s="324" t="s">
        <v>226</v>
      </c>
      <c r="S155" s="333">
        <v>5.7410775778338953E-2</v>
      </c>
      <c r="T155" s="331">
        <v>0.21198261027080881</v>
      </c>
      <c r="U155" s="331">
        <v>1.5572883668794775</v>
      </c>
      <c r="V155" s="331">
        <v>1.0808067226890756</v>
      </c>
      <c r="W155" s="331">
        <v>0.20994525547445256</v>
      </c>
      <c r="X155" s="331">
        <v>0.38815608683704317</v>
      </c>
      <c r="Y155" s="331">
        <v>0.30660432495616596</v>
      </c>
      <c r="Z155" s="327" t="s">
        <v>115</v>
      </c>
      <c r="AA155" s="331">
        <v>0.20958174904942967</v>
      </c>
      <c r="AB155" s="331">
        <v>0.25346901017576318</v>
      </c>
      <c r="AC155" s="332">
        <v>0.42889849910964134</v>
      </c>
      <c r="AD155" s="333">
        <v>0.44131006454697586</v>
      </c>
      <c r="AE155" s="333">
        <v>0.44131006454697586</v>
      </c>
      <c r="AF155" s="333">
        <v>0.4642857142857143</v>
      </c>
    </row>
    <row r="156" spans="1:32">
      <c r="A156" s="334"/>
      <c r="B156" s="335"/>
      <c r="C156" s="336">
        <v>0.1810860901084122</v>
      </c>
      <c r="D156" s="336">
        <v>0.16826852110019516</v>
      </c>
      <c r="E156" s="336">
        <v>0.24396844401436749</v>
      </c>
      <c r="F156" s="336">
        <v>0.17975758967377933</v>
      </c>
      <c r="G156" s="336">
        <v>5.9684112118876184E-2</v>
      </c>
      <c r="H156" s="336">
        <v>7.0156303816568538E-2</v>
      </c>
      <c r="I156" s="336"/>
      <c r="J156" s="336">
        <v>8.8648701841859245E-2</v>
      </c>
      <c r="K156" s="336">
        <v>0.16175722884650079</v>
      </c>
      <c r="L156" s="337">
        <v>3.2236637089763986E-2</v>
      </c>
      <c r="M156" s="337">
        <v>3.4303193321415099E-2</v>
      </c>
      <c r="N156" s="337">
        <v>3.4303193321415099E-2</v>
      </c>
      <c r="O156" s="337">
        <v>2.5717144216102737E-2</v>
      </c>
      <c r="P156" s="338"/>
      <c r="R156" s="334"/>
      <c r="S156" s="335"/>
      <c r="T156" s="336"/>
      <c r="U156" s="336"/>
      <c r="V156" s="336"/>
      <c r="W156" s="336"/>
      <c r="X156" s="336"/>
      <c r="Y156" s="336"/>
      <c r="Z156" s="341"/>
      <c r="AA156" s="336"/>
      <c r="AB156" s="336"/>
      <c r="AC156" s="339"/>
      <c r="AD156" s="340"/>
      <c r="AE156" s="340"/>
      <c r="AF156" s="340"/>
    </row>
    <row r="157" spans="1:32">
      <c r="A157" s="324" t="s">
        <v>233</v>
      </c>
      <c r="B157" s="329">
        <v>202776</v>
      </c>
      <c r="C157" s="326">
        <v>79224</v>
      </c>
      <c r="D157" s="326">
        <v>64173</v>
      </c>
      <c r="E157" s="326">
        <v>127638</v>
      </c>
      <c r="F157" s="326">
        <v>68645</v>
      </c>
      <c r="G157" s="326">
        <v>60214</v>
      </c>
      <c r="H157" s="326">
        <v>37642</v>
      </c>
      <c r="I157" s="326">
        <v>18859</v>
      </c>
      <c r="J157" s="326">
        <v>32947</v>
      </c>
      <c r="K157" s="342" t="s">
        <v>115</v>
      </c>
      <c r="L157" s="328">
        <v>50177</v>
      </c>
      <c r="M157" s="329">
        <v>33683</v>
      </c>
      <c r="N157" s="329">
        <v>15029</v>
      </c>
      <c r="O157" s="329">
        <v>12297</v>
      </c>
      <c r="P157" s="328"/>
      <c r="R157" s="324" t="s">
        <v>233</v>
      </c>
      <c r="S157" s="333">
        <v>0.24101220525273181</v>
      </c>
      <c r="T157" s="331">
        <v>0.70511461173381806</v>
      </c>
      <c r="U157" s="331">
        <v>0.26489333520327862</v>
      </c>
      <c r="V157" s="331">
        <v>0.19432300725489274</v>
      </c>
      <c r="W157" s="331">
        <v>0.74743972612717602</v>
      </c>
      <c r="X157" s="331">
        <v>0.80047829408443216</v>
      </c>
      <c r="Y157" s="331">
        <v>0.79955900324106055</v>
      </c>
      <c r="Z157" s="331">
        <v>0.85704438199268251</v>
      </c>
      <c r="AA157" s="342" t="s">
        <v>115</v>
      </c>
      <c r="AB157" s="331">
        <v>0.76240628888821438</v>
      </c>
      <c r="AC157" s="332">
        <v>0.7439862885385734</v>
      </c>
      <c r="AD157" s="333">
        <v>0.84526318914585996</v>
      </c>
      <c r="AE157" s="333">
        <v>0.88595382260962141</v>
      </c>
      <c r="AF157" s="333">
        <v>0.88972920224444985</v>
      </c>
    </row>
    <row r="158" spans="1:32">
      <c r="A158" s="334"/>
      <c r="B158" s="343"/>
      <c r="C158" s="336">
        <v>0.39069712391999051</v>
      </c>
      <c r="D158" s="336">
        <v>0.31647236359332465</v>
      </c>
      <c r="E158" s="336">
        <v>0.62945318972659481</v>
      </c>
      <c r="F158" s="336">
        <v>0.33852625557265159</v>
      </c>
      <c r="G158" s="336">
        <v>0.29694835680751175</v>
      </c>
      <c r="H158" s="336">
        <v>0.18563340829289462</v>
      </c>
      <c r="I158" s="336">
        <v>9.3004103049670578E-2</v>
      </c>
      <c r="J158" s="336">
        <v>0.16247978064465224</v>
      </c>
      <c r="K158" s="336"/>
      <c r="L158" s="337">
        <v>0.24745038860614668</v>
      </c>
      <c r="M158" s="337">
        <v>0.1661094015070817</v>
      </c>
      <c r="N158" s="337">
        <v>7.4116266224799776E-2</v>
      </c>
      <c r="O158" s="337">
        <v>6.0643271393064267E-2</v>
      </c>
      <c r="P158" s="338"/>
      <c r="R158" s="334"/>
      <c r="S158" s="343"/>
      <c r="T158" s="336"/>
      <c r="U158" s="336"/>
      <c r="V158" s="336"/>
      <c r="W158" s="336"/>
      <c r="X158" s="336"/>
      <c r="Y158" s="336"/>
      <c r="Z158" s="336"/>
      <c r="AA158" s="344"/>
      <c r="AB158" s="336"/>
      <c r="AC158" s="339"/>
      <c r="AD158" s="340"/>
      <c r="AE158" s="340"/>
      <c r="AF158" s="340"/>
    </row>
    <row r="159" spans="1:32">
      <c r="A159" s="324" t="s">
        <v>227</v>
      </c>
      <c r="B159" s="329">
        <v>93172</v>
      </c>
      <c r="C159" s="326">
        <v>5346</v>
      </c>
      <c r="D159" s="326">
        <v>5230</v>
      </c>
      <c r="E159" s="326">
        <v>7721</v>
      </c>
      <c r="F159" s="326">
        <v>5258</v>
      </c>
      <c r="G159" s="326">
        <v>2018</v>
      </c>
      <c r="H159" s="326">
        <v>1068</v>
      </c>
      <c r="I159" s="326">
        <v>456</v>
      </c>
      <c r="J159" s="342" t="s">
        <v>115</v>
      </c>
      <c r="K159" s="326">
        <v>4523</v>
      </c>
      <c r="L159" s="328">
        <v>699</v>
      </c>
      <c r="M159" s="329">
        <v>581</v>
      </c>
      <c r="N159" s="329">
        <v>233</v>
      </c>
      <c r="O159" s="329">
        <v>233</v>
      </c>
      <c r="P159" s="328"/>
      <c r="R159" s="324" t="s">
        <v>227</v>
      </c>
      <c r="S159" s="333">
        <v>4.4510779436152573E-2</v>
      </c>
      <c r="T159" s="331">
        <v>0.40310512532734755</v>
      </c>
      <c r="U159" s="331">
        <v>4.2256214149139576E-2</v>
      </c>
      <c r="V159" s="331">
        <v>2.8752752234166557E-2</v>
      </c>
      <c r="W159" s="331">
        <v>0.40395587675922406</v>
      </c>
      <c r="X159" s="331">
        <v>0.74777006937561941</v>
      </c>
      <c r="Y159" s="331">
        <v>0.63857677902621723</v>
      </c>
      <c r="Z159" s="331">
        <v>0.82894736842105265</v>
      </c>
      <c r="AA159" s="331">
        <v>0.39000663276586339</v>
      </c>
      <c r="AB159" s="342" t="s">
        <v>115</v>
      </c>
      <c r="AC159" s="332">
        <v>0.72532188841201717</v>
      </c>
      <c r="AD159" s="333">
        <v>0.8519793459552496</v>
      </c>
      <c r="AE159" s="333">
        <v>0.92703862660944203</v>
      </c>
      <c r="AF159" s="333">
        <v>0.92703862660944203</v>
      </c>
    </row>
    <row r="160" spans="1:32">
      <c r="A160" s="345"/>
      <c r="B160" s="346"/>
      <c r="C160" s="347">
        <v>5.7377752972996181E-2</v>
      </c>
      <c r="D160" s="348">
        <v>5.6132743742755335E-2</v>
      </c>
      <c r="E160" s="348">
        <v>8.2868243678358308E-2</v>
      </c>
      <c r="F160" s="348">
        <v>5.6433263212123816E-2</v>
      </c>
      <c r="G160" s="348">
        <v>2.1658867470914007E-2</v>
      </c>
      <c r="H160" s="348">
        <v>1.1462671188769159E-2</v>
      </c>
      <c r="I160" s="348">
        <v>4.8941742154295278E-3</v>
      </c>
      <c r="J160" s="348"/>
      <c r="K160" s="348">
        <v>4.8544627141201217E-2</v>
      </c>
      <c r="L160" s="349">
        <v>7.5022538960202636E-3</v>
      </c>
      <c r="M160" s="350">
        <v>6.2357789893959558E-3</v>
      </c>
      <c r="N160" s="350">
        <v>2.5007512986734213E-3</v>
      </c>
      <c r="O160" s="350">
        <v>2.5007512986734213E-3</v>
      </c>
      <c r="P160" s="338"/>
      <c r="R160" s="345"/>
      <c r="S160" s="351"/>
      <c r="T160" s="348"/>
      <c r="U160" s="348"/>
      <c r="V160" s="348"/>
      <c r="W160" s="348"/>
      <c r="X160" s="348"/>
      <c r="Y160" s="348"/>
      <c r="Z160" s="348"/>
      <c r="AA160" s="348"/>
      <c r="AB160" s="348"/>
      <c r="AC160" s="349"/>
      <c r="AD160" s="350"/>
      <c r="AE160" s="350"/>
      <c r="AF160" s="350"/>
    </row>
    <row r="161" spans="1:32">
      <c r="A161" s="352" t="s">
        <v>234</v>
      </c>
      <c r="B161" s="353">
        <v>903924</v>
      </c>
      <c r="C161" s="354">
        <v>232994</v>
      </c>
      <c r="D161" s="354">
        <v>167862</v>
      </c>
      <c r="E161" s="354">
        <v>365494</v>
      </c>
      <c r="F161" s="354">
        <v>219093</v>
      </c>
      <c r="G161" s="354">
        <v>100893</v>
      </c>
      <c r="H161" s="354">
        <v>70287</v>
      </c>
      <c r="I161" s="354">
        <v>50118</v>
      </c>
      <c r="J161" s="354">
        <v>102157</v>
      </c>
      <c r="K161" s="354">
        <v>136779</v>
      </c>
      <c r="L161" s="355">
        <v>94320</v>
      </c>
      <c r="M161" s="356">
        <v>89394</v>
      </c>
      <c r="N161" s="356">
        <v>39203</v>
      </c>
      <c r="O161" s="356">
        <v>32403</v>
      </c>
      <c r="P161" s="355"/>
      <c r="R161" s="352" t="s">
        <v>234</v>
      </c>
      <c r="S161" s="357">
        <v>0.16314433975120021</v>
      </c>
      <c r="T161" s="358">
        <v>0.52804364060877107</v>
      </c>
      <c r="U161" s="358">
        <v>0.29748841310123791</v>
      </c>
      <c r="V161" s="358">
        <v>0.1585361182399711</v>
      </c>
      <c r="W161" s="358">
        <v>0.53113061576590759</v>
      </c>
      <c r="X161" s="358">
        <v>0.68917566134419628</v>
      </c>
      <c r="Y161" s="358">
        <v>0.74067750793176546</v>
      </c>
      <c r="Z161" s="358">
        <v>0.72161698391795359</v>
      </c>
      <c r="AA161" s="358">
        <v>0.43851760869724155</v>
      </c>
      <c r="AB161" s="358">
        <v>0.61109860313047559</v>
      </c>
      <c r="AC161" s="359">
        <v>0.7123939779474131</v>
      </c>
      <c r="AD161" s="357">
        <v>0.72280018793207601</v>
      </c>
      <c r="AE161" s="357">
        <v>0.77835879907149963</v>
      </c>
      <c r="AF161" s="357">
        <v>0.79344505138413113</v>
      </c>
    </row>
    <row r="162" spans="1:32">
      <c r="A162" s="360" t="s">
        <v>235</v>
      </c>
      <c r="B162" s="361"/>
      <c r="C162" s="362">
        <v>0.25775839561733066</v>
      </c>
      <c r="D162" s="362">
        <v>0.18570366535239688</v>
      </c>
      <c r="E162" s="362">
        <v>0.40434151543713853</v>
      </c>
      <c r="F162" s="362">
        <v>0.24237989034476351</v>
      </c>
      <c r="G162" s="362">
        <v>0.11161668458852736</v>
      </c>
      <c r="H162" s="362">
        <v>7.7757643341696867E-2</v>
      </c>
      <c r="I162" s="362">
        <v>5.5444926785880227E-2</v>
      </c>
      <c r="J162" s="362">
        <v>0.11301503223722348</v>
      </c>
      <c r="K162" s="362">
        <v>0.15131692487421508</v>
      </c>
      <c r="L162" s="363">
        <v>0.10434505555776813</v>
      </c>
      <c r="M162" s="364">
        <v>9.8895482363561535E-2</v>
      </c>
      <c r="N162" s="364">
        <v>4.3369796575818319E-2</v>
      </c>
      <c r="O162" s="364">
        <v>3.5847040237896109E-2</v>
      </c>
      <c r="P162" s="365"/>
      <c r="R162" s="360" t="s">
        <v>235</v>
      </c>
      <c r="S162" s="361"/>
      <c r="T162" s="362"/>
      <c r="U162" s="362"/>
      <c r="V162" s="362"/>
      <c r="W162" s="362"/>
      <c r="X162" s="362"/>
      <c r="Y162" s="362"/>
      <c r="Z162" s="362"/>
      <c r="AA162" s="362"/>
      <c r="AB162" s="362"/>
      <c r="AC162" s="363"/>
      <c r="AD162" s="364"/>
      <c r="AE162" s="364"/>
      <c r="AF162" s="364"/>
    </row>
    <row r="163" spans="1:32">
      <c r="A163" s="324" t="s">
        <v>10</v>
      </c>
      <c r="B163" s="329">
        <v>50285</v>
      </c>
      <c r="C163" s="326">
        <v>14884</v>
      </c>
      <c r="D163" s="326">
        <v>5775</v>
      </c>
      <c r="E163" s="326">
        <v>10100</v>
      </c>
      <c r="F163" s="326">
        <v>14884</v>
      </c>
      <c r="G163" s="326">
        <v>4447</v>
      </c>
      <c r="H163" s="326">
        <v>2882</v>
      </c>
      <c r="I163" s="326">
        <v>1106</v>
      </c>
      <c r="J163" s="326">
        <v>1816</v>
      </c>
      <c r="K163" s="326">
        <v>13672</v>
      </c>
      <c r="L163" s="366" t="s">
        <v>115</v>
      </c>
      <c r="M163" s="367">
        <v>1578</v>
      </c>
      <c r="N163" s="367">
        <v>618</v>
      </c>
      <c r="O163" s="367">
        <v>459</v>
      </c>
      <c r="P163" s="328"/>
      <c r="R163" s="324" t="s">
        <v>10</v>
      </c>
      <c r="S163" s="333">
        <v>9.1296219360199424E-2</v>
      </c>
      <c r="T163" s="331">
        <v>0.29205858640150495</v>
      </c>
      <c r="U163" s="331">
        <v>0.8791341991341991</v>
      </c>
      <c r="V163" s="331">
        <v>0.50356435643564357</v>
      </c>
      <c r="W163" s="331">
        <v>0.29205858640150495</v>
      </c>
      <c r="X163" s="331">
        <v>0.7596132223971217</v>
      </c>
      <c r="Y163" s="331">
        <v>0.50520471894517693</v>
      </c>
      <c r="Z163" s="331">
        <v>0.67540687160940327</v>
      </c>
      <c r="AA163" s="331">
        <v>0.27552662375658282</v>
      </c>
      <c r="AB163" s="331">
        <v>0.87169603524229078</v>
      </c>
      <c r="AC163" s="342" t="s">
        <v>115</v>
      </c>
      <c r="AD163" s="333">
        <v>0.79404309252217997</v>
      </c>
      <c r="AE163" s="333">
        <v>0.88349514563106801</v>
      </c>
      <c r="AF163" s="333">
        <v>0.9694989106753813</v>
      </c>
    </row>
    <row r="164" spans="1:32">
      <c r="A164" s="368"/>
      <c r="B164" s="320"/>
      <c r="C164" s="369">
        <v>0.29599284080739785</v>
      </c>
      <c r="D164" s="369">
        <v>0.1148453813264393</v>
      </c>
      <c r="E164" s="369">
        <v>0.20085512578303669</v>
      </c>
      <c r="F164" s="369">
        <v>0.29599284080739785</v>
      </c>
      <c r="G164" s="369">
        <v>8.8435915282887537E-2</v>
      </c>
      <c r="H164" s="369">
        <v>5.7313314109575422E-2</v>
      </c>
      <c r="I164" s="369">
        <v>2.1994630605548373E-2</v>
      </c>
      <c r="J164" s="369">
        <v>3.6114149348712342E-2</v>
      </c>
      <c r="K164" s="369">
        <v>0.27189022571343341</v>
      </c>
      <c r="L164" s="370"/>
      <c r="M164" s="371">
        <v>3.1381127572834844E-2</v>
      </c>
      <c r="N164" s="371">
        <v>1.228994730038779E-2</v>
      </c>
      <c r="O164" s="371">
        <v>9.1279705677637466E-3</v>
      </c>
      <c r="P164" s="338"/>
      <c r="R164" s="368"/>
      <c r="S164" s="320"/>
      <c r="T164" s="369"/>
      <c r="U164" s="369"/>
      <c r="V164" s="369"/>
      <c r="W164" s="369"/>
      <c r="X164" s="369"/>
      <c r="Y164" s="369"/>
      <c r="Z164" s="369"/>
      <c r="AA164" s="369"/>
      <c r="AB164" s="369"/>
      <c r="AC164" s="370"/>
      <c r="AD164" s="371"/>
      <c r="AE164" s="371"/>
      <c r="AF164" s="371"/>
    </row>
    <row r="165" spans="1:32">
      <c r="A165" s="352" t="s">
        <v>236</v>
      </c>
      <c r="B165" s="372">
        <v>954209</v>
      </c>
      <c r="C165" s="373">
        <v>247878</v>
      </c>
      <c r="D165" s="374">
        <v>173637</v>
      </c>
      <c r="E165" s="374">
        <v>375594</v>
      </c>
      <c r="F165" s="374">
        <v>233977</v>
      </c>
      <c r="G165" s="374">
        <v>105340</v>
      </c>
      <c r="H165" s="374">
        <v>73169</v>
      </c>
      <c r="I165" s="374">
        <v>51224</v>
      </c>
      <c r="J165" s="374">
        <v>103973</v>
      </c>
      <c r="K165" s="374">
        <v>150451</v>
      </c>
      <c r="L165" s="375">
        <v>94320</v>
      </c>
      <c r="M165" s="376">
        <v>90972</v>
      </c>
      <c r="N165" s="376">
        <v>39821</v>
      </c>
      <c r="O165" s="376">
        <v>32862</v>
      </c>
      <c r="P165" s="377"/>
      <c r="R165" s="352" t="s">
        <v>236</v>
      </c>
      <c r="S165" s="378">
        <v>0.15809983400802705</v>
      </c>
      <c r="T165" s="379">
        <v>0.51387376047894529</v>
      </c>
      <c r="U165" s="380">
        <v>0.31683339380431591</v>
      </c>
      <c r="V165" s="380">
        <v>0.16781418233518108</v>
      </c>
      <c r="W165" s="380">
        <v>0.51592250520350291</v>
      </c>
      <c r="X165" s="380">
        <v>0.6921492310613252</v>
      </c>
      <c r="Y165" s="380">
        <v>0.73140264319588899</v>
      </c>
      <c r="Z165" s="380">
        <v>0.72061924098079022</v>
      </c>
      <c r="AA165" s="380">
        <v>0.42370605712158776</v>
      </c>
      <c r="AB165" s="380">
        <v>0.6156502168832293</v>
      </c>
      <c r="AC165" s="381">
        <v>0.7123939779474131</v>
      </c>
      <c r="AD165" s="382">
        <v>0.72403596711075935</v>
      </c>
      <c r="AE165" s="382">
        <v>0.77999045729640137</v>
      </c>
      <c r="AF165" s="382">
        <v>0.79590408374414212</v>
      </c>
    </row>
    <row r="166" spans="1:32" ht="13.8" thickBot="1">
      <c r="A166" s="383"/>
      <c r="B166" s="384"/>
      <c r="C166" s="385">
        <v>0.25977327818119511</v>
      </c>
      <c r="D166" s="385">
        <v>0.18196956851172019</v>
      </c>
      <c r="E166" s="385">
        <v>0.39361816960435292</v>
      </c>
      <c r="F166" s="385">
        <v>0.24520519089633402</v>
      </c>
      <c r="G166" s="385">
        <v>0.11039510212123339</v>
      </c>
      <c r="H166" s="385">
        <v>7.6680266063304789E-2</v>
      </c>
      <c r="I166" s="385">
        <v>5.3682159778413327E-2</v>
      </c>
      <c r="J166" s="385">
        <v>0.10896250192567876</v>
      </c>
      <c r="K166" s="385">
        <v>0.15767090857453661</v>
      </c>
      <c r="L166" s="386">
        <v>9.8846269527954569E-2</v>
      </c>
      <c r="M166" s="387">
        <v>9.5337604235550072E-2</v>
      </c>
      <c r="N166" s="387">
        <v>4.1731947613153929E-2</v>
      </c>
      <c r="O166" s="387">
        <v>3.4438996068995364E-2</v>
      </c>
      <c r="P166" s="365"/>
      <c r="R166" s="383"/>
      <c r="S166" s="384"/>
      <c r="T166" s="385"/>
      <c r="U166" s="385"/>
      <c r="V166" s="385"/>
      <c r="W166" s="385"/>
      <c r="X166" s="385"/>
      <c r="Y166" s="385"/>
      <c r="Z166" s="385"/>
      <c r="AA166" s="385"/>
      <c r="AB166" s="385"/>
      <c r="AC166" s="386"/>
      <c r="AD166" s="387"/>
      <c r="AE166" s="387"/>
      <c r="AF166" s="387"/>
    </row>
    <row r="167" spans="1:32" ht="15">
      <c r="J167" s="305"/>
      <c r="L167" s="305"/>
      <c r="M167" s="305"/>
      <c r="N167" s="305"/>
      <c r="O167" s="305"/>
      <c r="P167" s="306"/>
      <c r="AB167" s="305"/>
      <c r="AC167" s="305"/>
      <c r="AD167" s="305"/>
      <c r="AE167" s="305"/>
      <c r="AF167" s="305"/>
    </row>
    <row r="168" spans="1:32" ht="15">
      <c r="A168" s="299" t="s">
        <v>237</v>
      </c>
      <c r="J168" s="305"/>
      <c r="L168" s="305"/>
      <c r="M168" s="305"/>
      <c r="N168" s="305"/>
      <c r="O168" s="305"/>
      <c r="P168" s="306"/>
      <c r="R168" s="299" t="s">
        <v>197</v>
      </c>
      <c r="AB168" s="305"/>
      <c r="AC168" s="305"/>
      <c r="AD168" s="305"/>
      <c r="AE168" s="305"/>
      <c r="AF168" s="305"/>
    </row>
    <row r="170" spans="1:32" ht="15">
      <c r="A170" s="305" t="s">
        <v>198</v>
      </c>
      <c r="B170" s="306"/>
      <c r="C170" s="305"/>
      <c r="D170" s="305"/>
      <c r="E170" s="305"/>
      <c r="F170" s="305"/>
      <c r="G170" s="305"/>
      <c r="H170" s="305"/>
      <c r="I170" s="305"/>
      <c r="J170" s="305"/>
      <c r="K170" s="305"/>
      <c r="L170" s="305"/>
      <c r="M170" s="305"/>
      <c r="N170" s="305"/>
      <c r="O170" s="305"/>
      <c r="P170" s="306"/>
      <c r="R170" s="305" t="s">
        <v>199</v>
      </c>
      <c r="S170" s="305"/>
      <c r="T170" s="305"/>
      <c r="U170" s="305"/>
      <c r="V170" s="305"/>
      <c r="W170" s="305"/>
      <c r="X170" s="305"/>
      <c r="Y170" s="305"/>
      <c r="Z170" s="305"/>
      <c r="AA170" s="305"/>
      <c r="AB170" s="305"/>
      <c r="AC170" s="305"/>
      <c r="AD170" s="305"/>
      <c r="AE170" s="305"/>
      <c r="AF170" s="305"/>
    </row>
    <row r="171" spans="1:32" ht="15">
      <c r="A171" s="299" t="s">
        <v>200</v>
      </c>
      <c r="B171" s="299" t="s">
        <v>201</v>
      </c>
      <c r="J171" s="305"/>
      <c r="K171" s="305"/>
      <c r="L171" s="305"/>
      <c r="M171" s="305"/>
      <c r="N171" s="305"/>
      <c r="O171" s="305"/>
      <c r="P171" s="306"/>
      <c r="R171" s="299" t="s">
        <v>200</v>
      </c>
      <c r="S171" s="299" t="s">
        <v>201</v>
      </c>
      <c r="AA171" s="305"/>
      <c r="AB171" s="305"/>
      <c r="AC171" s="305"/>
      <c r="AD171" s="305"/>
      <c r="AE171" s="305"/>
      <c r="AF171" s="305"/>
    </row>
    <row r="172" spans="1:32" ht="15">
      <c r="A172" s="307" t="s">
        <v>202</v>
      </c>
      <c r="B172" s="307"/>
      <c r="C172" s="307">
        <v>2006</v>
      </c>
      <c r="J172" s="305"/>
      <c r="K172" s="305"/>
      <c r="L172" s="305"/>
      <c r="M172" s="305"/>
      <c r="N172" s="305"/>
      <c r="O172" s="305"/>
      <c r="P172" s="306"/>
      <c r="R172" s="307" t="s">
        <v>202</v>
      </c>
      <c r="S172" s="307"/>
      <c r="T172" s="307">
        <v>2006</v>
      </c>
      <c r="AA172" s="305"/>
      <c r="AB172" s="305"/>
      <c r="AC172" s="305"/>
      <c r="AD172" s="305"/>
      <c r="AE172" s="305"/>
      <c r="AF172" s="305"/>
    </row>
    <row r="173" spans="1:32" ht="15.6" thickBot="1">
      <c r="J173" s="305"/>
      <c r="K173" s="305"/>
      <c r="L173" s="305"/>
      <c r="M173" s="305"/>
      <c r="N173" s="305"/>
      <c r="O173" s="305"/>
      <c r="P173" s="306"/>
      <c r="AA173" s="305"/>
      <c r="AB173" s="305"/>
      <c r="AC173" s="305"/>
      <c r="AD173" s="305"/>
      <c r="AE173" s="305"/>
      <c r="AF173" s="305"/>
    </row>
    <row r="174" spans="1:32">
      <c r="A174" s="308" t="s">
        <v>203</v>
      </c>
      <c r="B174" s="309" t="s">
        <v>204</v>
      </c>
      <c r="C174" s="310"/>
      <c r="D174" s="310"/>
      <c r="E174" s="310"/>
      <c r="F174" s="310"/>
      <c r="G174" s="310" t="s">
        <v>205</v>
      </c>
      <c r="H174" s="310"/>
      <c r="I174" s="310"/>
      <c r="J174" s="310"/>
      <c r="K174" s="310"/>
      <c r="L174" s="310"/>
      <c r="M174" s="308" t="s">
        <v>206</v>
      </c>
      <c r="N174" s="308" t="s">
        <v>207</v>
      </c>
      <c r="O174" s="308" t="s">
        <v>208</v>
      </c>
      <c r="P174" s="311"/>
      <c r="R174" s="308" t="s">
        <v>203</v>
      </c>
      <c r="S174" s="309" t="s">
        <v>204</v>
      </c>
      <c r="T174" s="310"/>
      <c r="U174" s="310"/>
      <c r="V174" s="310"/>
      <c r="W174" s="310"/>
      <c r="X174" s="310" t="s">
        <v>209</v>
      </c>
      <c r="Y174" s="310"/>
      <c r="Z174" s="310"/>
      <c r="AA174" s="310"/>
      <c r="AB174" s="310"/>
      <c r="AC174" s="310"/>
      <c r="AD174" s="308" t="s">
        <v>206</v>
      </c>
      <c r="AE174" s="308" t="s">
        <v>207</v>
      </c>
      <c r="AF174" s="308" t="s">
        <v>208</v>
      </c>
    </row>
    <row r="175" spans="1:32">
      <c r="A175" s="312" t="s">
        <v>210</v>
      </c>
      <c r="B175" s="313" t="s">
        <v>211</v>
      </c>
      <c r="C175" s="314"/>
      <c r="D175" s="314"/>
      <c r="E175" s="314"/>
      <c r="F175" s="314"/>
      <c r="G175" s="314" t="s">
        <v>212</v>
      </c>
      <c r="H175" s="314"/>
      <c r="I175" s="314"/>
      <c r="J175" s="314"/>
      <c r="K175" s="314"/>
      <c r="L175" s="314"/>
      <c r="M175" s="315" t="s">
        <v>213</v>
      </c>
      <c r="N175" s="315" t="s">
        <v>213</v>
      </c>
      <c r="O175" s="315" t="s">
        <v>213</v>
      </c>
      <c r="P175" s="311"/>
      <c r="R175" s="312" t="s">
        <v>210</v>
      </c>
      <c r="S175" s="313" t="s">
        <v>211</v>
      </c>
      <c r="T175" s="314"/>
      <c r="U175" s="314"/>
      <c r="V175" s="314"/>
      <c r="W175" s="314"/>
      <c r="X175" s="314" t="s">
        <v>214</v>
      </c>
      <c r="Y175" s="314"/>
      <c r="Z175" s="314"/>
      <c r="AA175" s="314"/>
      <c r="AB175" s="314"/>
      <c r="AC175" s="314"/>
      <c r="AD175" s="315" t="s">
        <v>213</v>
      </c>
      <c r="AE175" s="315" t="s">
        <v>213</v>
      </c>
      <c r="AF175" s="315" t="s">
        <v>213</v>
      </c>
    </row>
    <row r="176" spans="1:32">
      <c r="A176" s="312" t="s">
        <v>215</v>
      </c>
      <c r="B176" s="313" t="s">
        <v>216</v>
      </c>
      <c r="C176" s="316" t="s">
        <v>217</v>
      </c>
      <c r="D176" s="316" t="s">
        <v>218</v>
      </c>
      <c r="E176" s="316" t="s">
        <v>219</v>
      </c>
      <c r="F176" s="316" t="s">
        <v>220</v>
      </c>
      <c r="G176" s="316"/>
      <c r="H176" s="316"/>
      <c r="I176" s="316"/>
      <c r="J176" s="316"/>
      <c r="K176" s="316"/>
      <c r="L176" s="317" t="s">
        <v>44</v>
      </c>
      <c r="M176" s="312" t="s">
        <v>221</v>
      </c>
      <c r="N176" s="312" t="s">
        <v>222</v>
      </c>
      <c r="O176" s="312" t="s">
        <v>222</v>
      </c>
      <c r="P176" s="318"/>
      <c r="R176" s="312" t="s">
        <v>215</v>
      </c>
      <c r="S176" s="313" t="s">
        <v>216</v>
      </c>
      <c r="T176" s="316" t="s">
        <v>217</v>
      </c>
      <c r="U176" s="316" t="s">
        <v>218</v>
      </c>
      <c r="V176" s="316" t="s">
        <v>219</v>
      </c>
      <c r="W176" s="316" t="s">
        <v>220</v>
      </c>
      <c r="X176" s="316"/>
      <c r="Y176" s="316"/>
      <c r="Z176" s="316"/>
      <c r="AA176" s="316"/>
      <c r="AB176" s="316"/>
      <c r="AC176" s="317" t="s">
        <v>44</v>
      </c>
      <c r="AD176" s="312" t="s">
        <v>221</v>
      </c>
      <c r="AE176" s="312" t="s">
        <v>222</v>
      </c>
      <c r="AF176" s="312" t="s">
        <v>222</v>
      </c>
    </row>
    <row r="177" spans="1:32">
      <c r="A177" s="319"/>
      <c r="B177" s="320"/>
      <c r="C177" s="321" t="s">
        <v>223</v>
      </c>
      <c r="D177" s="321" t="s">
        <v>224</v>
      </c>
      <c r="E177" s="321" t="s">
        <v>225</v>
      </c>
      <c r="F177" s="321" t="s">
        <v>225</v>
      </c>
      <c r="G177" s="321" t="s">
        <v>5</v>
      </c>
      <c r="H177" s="321" t="s">
        <v>6</v>
      </c>
      <c r="I177" s="321" t="s">
        <v>226</v>
      </c>
      <c r="J177" s="321" t="s">
        <v>227</v>
      </c>
      <c r="K177" s="321" t="s">
        <v>228</v>
      </c>
      <c r="L177" s="314" t="s">
        <v>229</v>
      </c>
      <c r="M177" s="322" t="s">
        <v>230</v>
      </c>
      <c r="N177" s="322" t="s">
        <v>231</v>
      </c>
      <c r="O177" s="322" t="s">
        <v>232</v>
      </c>
      <c r="P177" s="323"/>
      <c r="R177" s="319"/>
      <c r="S177" s="320"/>
      <c r="T177" s="321" t="s">
        <v>223</v>
      </c>
      <c r="U177" s="321" t="s">
        <v>224</v>
      </c>
      <c r="V177" s="321" t="s">
        <v>225</v>
      </c>
      <c r="W177" s="321" t="s">
        <v>225</v>
      </c>
      <c r="X177" s="321" t="s">
        <v>5</v>
      </c>
      <c r="Y177" s="321" t="s">
        <v>6</v>
      </c>
      <c r="Z177" s="321" t="s">
        <v>226</v>
      </c>
      <c r="AA177" s="321" t="s">
        <v>228</v>
      </c>
      <c r="AB177" s="321" t="s">
        <v>227</v>
      </c>
      <c r="AC177" s="314" t="s">
        <v>229</v>
      </c>
      <c r="AD177" s="322" t="s">
        <v>230</v>
      </c>
      <c r="AE177" s="322" t="s">
        <v>231</v>
      </c>
      <c r="AF177" s="322" t="s">
        <v>232</v>
      </c>
    </row>
    <row r="178" spans="1:32">
      <c r="A178" s="324" t="s">
        <v>5</v>
      </c>
      <c r="B178" s="325">
        <v>129229</v>
      </c>
      <c r="C178" s="326">
        <v>50275</v>
      </c>
      <c r="D178" s="326">
        <v>45757</v>
      </c>
      <c r="E178" s="326">
        <v>89332</v>
      </c>
      <c r="F178" s="326">
        <v>48205</v>
      </c>
      <c r="G178" s="327" t="s">
        <v>115</v>
      </c>
      <c r="H178" s="326">
        <v>21060</v>
      </c>
      <c r="I178" s="326">
        <v>9132</v>
      </c>
      <c r="J178" s="326">
        <v>23320</v>
      </c>
      <c r="K178" s="326">
        <v>44293</v>
      </c>
      <c r="L178" s="328">
        <v>21082</v>
      </c>
      <c r="M178" s="329">
        <v>19596</v>
      </c>
      <c r="N178" s="329">
        <v>7272</v>
      </c>
      <c r="O178" s="329">
        <v>6436</v>
      </c>
      <c r="P178" s="328"/>
      <c r="R178" s="324" t="s">
        <v>5</v>
      </c>
      <c r="S178" s="330">
        <v>0.35863953627598061</v>
      </c>
      <c r="T178" s="331">
        <v>0.68220785678766782</v>
      </c>
      <c r="U178" s="331">
        <v>8.1080490416766838E-3</v>
      </c>
      <c r="V178" s="331">
        <v>4.1642412573321989E-3</v>
      </c>
      <c r="W178" s="331">
        <v>0.68505341769525985</v>
      </c>
      <c r="X178" s="327" t="s">
        <v>115</v>
      </c>
      <c r="Y178" s="331">
        <v>0.79814814814814816</v>
      </c>
      <c r="Z178" s="331">
        <v>0.84954007884362681</v>
      </c>
      <c r="AA178" s="331">
        <v>0.6944663942383672</v>
      </c>
      <c r="AB178" s="331">
        <v>0.79708404802744426</v>
      </c>
      <c r="AC178" s="332">
        <v>0.82126932928564655</v>
      </c>
      <c r="AD178" s="333">
        <v>0.81230863441518675</v>
      </c>
      <c r="AE178" s="333">
        <v>0.8763751375137514</v>
      </c>
      <c r="AF178" s="333">
        <v>0.88377874456183969</v>
      </c>
    </row>
    <row r="179" spans="1:32">
      <c r="A179" s="334"/>
      <c r="B179" s="335"/>
      <c r="C179" s="336">
        <v>0.38903806421159337</v>
      </c>
      <c r="D179" s="336">
        <v>0.35407687129049981</v>
      </c>
      <c r="E179" s="336">
        <v>0.69126898761113986</v>
      </c>
      <c r="F179" s="336">
        <v>0.37301998777364215</v>
      </c>
      <c r="G179" s="336"/>
      <c r="H179" s="336">
        <v>0.16296651680350385</v>
      </c>
      <c r="I179" s="336">
        <v>7.0665253155251531E-2</v>
      </c>
      <c r="J179" s="336">
        <v>0.18045485146522838</v>
      </c>
      <c r="K179" s="336">
        <v>0.34274814476626764</v>
      </c>
      <c r="L179" s="337">
        <v>0.16313675722941445</v>
      </c>
      <c r="M179" s="337">
        <v>0.15163779027927168</v>
      </c>
      <c r="N179" s="337">
        <v>5.6272198964628685E-2</v>
      </c>
      <c r="O179" s="337">
        <v>4.9803062780026157E-2</v>
      </c>
      <c r="P179" s="338"/>
      <c r="R179" s="334"/>
      <c r="S179" s="335"/>
      <c r="T179" s="336"/>
      <c r="U179" s="336"/>
      <c r="V179" s="336"/>
      <c r="W179" s="336"/>
      <c r="X179" s="336"/>
      <c r="Y179" s="336"/>
      <c r="Z179" s="336"/>
      <c r="AA179" s="336"/>
      <c r="AB179" s="336"/>
      <c r="AC179" s="339"/>
      <c r="AD179" s="340"/>
      <c r="AE179" s="340"/>
      <c r="AF179" s="340"/>
    </row>
    <row r="180" spans="1:32">
      <c r="A180" s="324" t="s">
        <v>6</v>
      </c>
      <c r="B180" s="329">
        <v>336013</v>
      </c>
      <c r="C180" s="326">
        <v>75166</v>
      </c>
      <c r="D180" s="326">
        <v>30420</v>
      </c>
      <c r="E180" s="326">
        <v>108517</v>
      </c>
      <c r="F180" s="326">
        <v>73732</v>
      </c>
      <c r="G180" s="326">
        <v>30420</v>
      </c>
      <c r="H180" s="327" t="s">
        <v>115</v>
      </c>
      <c r="I180" s="326">
        <v>20480</v>
      </c>
      <c r="J180" s="326">
        <v>35330</v>
      </c>
      <c r="K180" s="326">
        <v>66669</v>
      </c>
      <c r="L180" s="328">
        <v>17747</v>
      </c>
      <c r="M180" s="329">
        <v>28621</v>
      </c>
      <c r="N180" s="329">
        <v>11072</v>
      </c>
      <c r="O180" s="329">
        <v>9532</v>
      </c>
      <c r="P180" s="328"/>
      <c r="R180" s="324" t="s">
        <v>6</v>
      </c>
      <c r="S180" s="333">
        <v>9.3234323432343238E-2</v>
      </c>
      <c r="T180" s="331">
        <v>0.34446425245456724</v>
      </c>
      <c r="U180" s="331">
        <v>1.1702827087442472E-2</v>
      </c>
      <c r="V180" s="331">
        <v>3.2898071269939272E-3</v>
      </c>
      <c r="W180" s="331">
        <v>0.3367601584115445</v>
      </c>
      <c r="X180" s="331">
        <v>0.53961209730440496</v>
      </c>
      <c r="Y180" s="327" t="s">
        <v>115</v>
      </c>
      <c r="Z180" s="331">
        <v>0.52187499999999998</v>
      </c>
      <c r="AA180" s="331">
        <v>0.33969311074112407</v>
      </c>
      <c r="AB180" s="331">
        <v>0.4642513444664591</v>
      </c>
      <c r="AC180" s="332">
        <v>0.56967374767566348</v>
      </c>
      <c r="AD180" s="333">
        <v>0.5483386324726599</v>
      </c>
      <c r="AE180" s="333">
        <v>0.69291907514450868</v>
      </c>
      <c r="AF180" s="333">
        <v>0.71139320184641208</v>
      </c>
    </row>
    <row r="181" spans="1:32">
      <c r="A181" s="334"/>
      <c r="B181" s="335"/>
      <c r="C181" s="336">
        <v>0.22369967828625678</v>
      </c>
      <c r="D181" s="336">
        <v>9.0532211551338782E-2</v>
      </c>
      <c r="E181" s="336">
        <v>0.32295476663105299</v>
      </c>
      <c r="F181" s="336">
        <v>0.21943198626243626</v>
      </c>
      <c r="G181" s="336">
        <v>9.0532211551338782E-2</v>
      </c>
      <c r="H181" s="336"/>
      <c r="I181" s="336">
        <v>6.0950022766976281E-2</v>
      </c>
      <c r="J181" s="336">
        <v>0.10514474142369491</v>
      </c>
      <c r="K181" s="336">
        <v>0.19841196620368856</v>
      </c>
      <c r="L181" s="337">
        <v>5.2816408888941797E-2</v>
      </c>
      <c r="M181" s="337">
        <v>8.5178252031915438E-2</v>
      </c>
      <c r="N181" s="337">
        <v>3.2951106058396552E-2</v>
      </c>
      <c r="O181" s="337">
        <v>2.8367950049551654E-2</v>
      </c>
      <c r="P181" s="338"/>
      <c r="R181" s="334"/>
      <c r="S181" s="335"/>
      <c r="T181" s="336"/>
      <c r="U181" s="336"/>
      <c r="V181" s="336"/>
      <c r="W181" s="336"/>
      <c r="X181" s="336"/>
      <c r="Y181" s="336"/>
      <c r="Z181" s="336"/>
      <c r="AA181" s="336"/>
      <c r="AB181" s="336"/>
      <c r="AC181" s="339"/>
      <c r="AD181" s="340"/>
      <c r="AE181" s="340"/>
      <c r="AF181" s="340"/>
    </row>
    <row r="182" spans="1:32">
      <c r="A182" s="324" t="s">
        <v>226</v>
      </c>
      <c r="B182" s="329">
        <v>125249</v>
      </c>
      <c r="C182" s="326">
        <v>21673</v>
      </c>
      <c r="D182" s="326">
        <v>20728</v>
      </c>
      <c r="E182" s="326">
        <v>30047</v>
      </c>
      <c r="F182" s="326">
        <v>21481</v>
      </c>
      <c r="G182" s="326">
        <v>6987</v>
      </c>
      <c r="H182" s="326">
        <v>7257</v>
      </c>
      <c r="I182" s="327" t="s">
        <v>115</v>
      </c>
      <c r="J182" s="326">
        <v>9501</v>
      </c>
      <c r="K182" s="326">
        <v>19715</v>
      </c>
      <c r="L182" s="328">
        <v>3372</v>
      </c>
      <c r="M182" s="329">
        <v>3682</v>
      </c>
      <c r="N182" s="329">
        <v>3682</v>
      </c>
      <c r="O182" s="329">
        <v>2881</v>
      </c>
      <c r="P182" s="328"/>
      <c r="R182" s="324" t="s">
        <v>226</v>
      </c>
      <c r="S182" s="333">
        <v>6.905576285240464E-2</v>
      </c>
      <c r="T182" s="331">
        <v>0.25935495778157153</v>
      </c>
      <c r="U182" s="331">
        <v>1.5269683519876496</v>
      </c>
      <c r="V182" s="331">
        <v>1.0607714580490564</v>
      </c>
      <c r="W182" s="331">
        <v>0.25627298542898375</v>
      </c>
      <c r="X182" s="331">
        <v>0.42364391011879204</v>
      </c>
      <c r="Y182" s="331">
        <v>0.37233016397960589</v>
      </c>
      <c r="Z182" s="327" t="s">
        <v>115</v>
      </c>
      <c r="AA182" s="331">
        <v>0.24549835150900329</v>
      </c>
      <c r="AB182" s="331">
        <v>0.32028207557099253</v>
      </c>
      <c r="AC182" s="332">
        <v>0.47479240806642942</v>
      </c>
      <c r="AD182" s="333">
        <v>0.47582835415535035</v>
      </c>
      <c r="AE182" s="333">
        <v>0.47582835415535035</v>
      </c>
      <c r="AF182" s="333">
        <v>0.48420687261367579</v>
      </c>
    </row>
    <row r="183" spans="1:32">
      <c r="A183" s="334"/>
      <c r="B183" s="335"/>
      <c r="C183" s="336">
        <v>0.17303930570303955</v>
      </c>
      <c r="D183" s="336">
        <v>0.16549433528411406</v>
      </c>
      <c r="E183" s="336">
        <v>0.23989812293910531</v>
      </c>
      <c r="F183" s="336">
        <v>0.17150635933221023</v>
      </c>
      <c r="G183" s="336">
        <v>5.5784876525960286E-2</v>
      </c>
      <c r="H183" s="336">
        <v>5.7940582359939E-2</v>
      </c>
      <c r="I183" s="336"/>
      <c r="J183" s="336">
        <v>7.5856893069006545E-2</v>
      </c>
      <c r="K183" s="336">
        <v>0.15740644635885317</v>
      </c>
      <c r="L183" s="337">
        <v>2.6922370637689721E-2</v>
      </c>
      <c r="M183" s="337">
        <v>2.9397440298924542E-2</v>
      </c>
      <c r="N183" s="337">
        <v>2.9397440298924542E-2</v>
      </c>
      <c r="O183" s="337">
        <v>2.3002179658121024E-2</v>
      </c>
      <c r="P183" s="338"/>
      <c r="R183" s="334"/>
      <c r="S183" s="335"/>
      <c r="T183" s="336"/>
      <c r="U183" s="336"/>
      <c r="V183" s="336"/>
      <c r="W183" s="336"/>
      <c r="X183" s="336"/>
      <c r="Y183" s="336"/>
      <c r="Z183" s="341"/>
      <c r="AA183" s="336"/>
      <c r="AB183" s="336"/>
      <c r="AC183" s="339"/>
      <c r="AD183" s="340"/>
      <c r="AE183" s="340"/>
      <c r="AF183" s="340"/>
    </row>
    <row r="184" spans="1:32">
      <c r="A184" s="324" t="s">
        <v>233</v>
      </c>
      <c r="B184" s="329">
        <v>215904</v>
      </c>
      <c r="C184" s="326">
        <v>79997</v>
      </c>
      <c r="D184" s="326">
        <v>62655</v>
      </c>
      <c r="E184" s="326">
        <v>125198</v>
      </c>
      <c r="F184" s="326">
        <v>67758</v>
      </c>
      <c r="G184" s="326">
        <v>58879</v>
      </c>
      <c r="H184" s="326">
        <v>34476</v>
      </c>
      <c r="I184" s="326">
        <v>18158</v>
      </c>
      <c r="J184" s="326">
        <v>33373</v>
      </c>
      <c r="K184" s="342" t="s">
        <v>115</v>
      </c>
      <c r="L184" s="328">
        <v>50526</v>
      </c>
      <c r="M184" s="329">
        <v>30700</v>
      </c>
      <c r="N184" s="329">
        <v>13909</v>
      </c>
      <c r="O184" s="329">
        <v>11485</v>
      </c>
      <c r="P184" s="328"/>
      <c r="R184" s="324" t="s">
        <v>233</v>
      </c>
      <c r="S184" s="333">
        <v>0.2545240538039818</v>
      </c>
      <c r="T184" s="331">
        <v>0.70726402240084008</v>
      </c>
      <c r="U184" s="331">
        <v>0.2619902641449206</v>
      </c>
      <c r="V184" s="331">
        <v>0.19414048147733989</v>
      </c>
      <c r="W184" s="331">
        <v>0.7479264441099206</v>
      </c>
      <c r="X184" s="331">
        <v>0.80582210975050528</v>
      </c>
      <c r="Y184" s="331">
        <v>0.80003480682213712</v>
      </c>
      <c r="Z184" s="331">
        <v>0.85516025994052214</v>
      </c>
      <c r="AA184" s="342" t="s">
        <v>115</v>
      </c>
      <c r="AB184" s="331">
        <v>0.75303388967129115</v>
      </c>
      <c r="AC184" s="332">
        <v>0.74045046114871549</v>
      </c>
      <c r="AD184" s="333">
        <v>0.85019543973941369</v>
      </c>
      <c r="AE184" s="333">
        <v>0.89941764325257023</v>
      </c>
      <c r="AF184" s="333">
        <v>0.90491946016543312</v>
      </c>
    </row>
    <row r="185" spans="1:32">
      <c r="A185" s="334"/>
      <c r="B185" s="343"/>
      <c r="C185" s="336">
        <v>0.37052115755150439</v>
      </c>
      <c r="D185" s="336">
        <v>0.29019842152067588</v>
      </c>
      <c r="E185" s="336">
        <v>0.5798780939676893</v>
      </c>
      <c r="F185" s="336">
        <v>0.31383392618941752</v>
      </c>
      <c r="G185" s="336">
        <v>0.27270916703720172</v>
      </c>
      <c r="H185" s="336">
        <v>0.1596820809248555</v>
      </c>
      <c r="I185" s="336">
        <v>8.4102193567511488E-2</v>
      </c>
      <c r="J185" s="336">
        <v>0.15457332888691269</v>
      </c>
      <c r="K185" s="336"/>
      <c r="L185" s="337">
        <v>0.23402067585593597</v>
      </c>
      <c r="M185" s="337">
        <v>0.14219282644138134</v>
      </c>
      <c r="N185" s="337">
        <v>6.4422150585445384E-2</v>
      </c>
      <c r="O185" s="337">
        <v>5.3194938491181266E-2</v>
      </c>
      <c r="P185" s="338"/>
      <c r="R185" s="334"/>
      <c r="S185" s="343"/>
      <c r="T185" s="336"/>
      <c r="U185" s="336"/>
      <c r="V185" s="336"/>
      <c r="W185" s="336"/>
      <c r="X185" s="336"/>
      <c r="Y185" s="336"/>
      <c r="Z185" s="336"/>
      <c r="AA185" s="344"/>
      <c r="AB185" s="336"/>
      <c r="AC185" s="339"/>
      <c r="AD185" s="340"/>
      <c r="AE185" s="340"/>
      <c r="AF185" s="340"/>
    </row>
    <row r="186" spans="1:32">
      <c r="A186" s="324" t="s">
        <v>227</v>
      </c>
      <c r="B186" s="329">
        <v>121968</v>
      </c>
      <c r="C186" s="326">
        <v>5984</v>
      </c>
      <c r="D186" s="326">
        <v>5780</v>
      </c>
      <c r="E186" s="326">
        <v>8678</v>
      </c>
      <c r="F186" s="326">
        <v>5815</v>
      </c>
      <c r="G186" s="326">
        <v>2240</v>
      </c>
      <c r="H186" s="326">
        <v>1175</v>
      </c>
      <c r="I186" s="326">
        <v>495</v>
      </c>
      <c r="J186" s="342" t="s">
        <v>115</v>
      </c>
      <c r="K186" s="326">
        <v>4953</v>
      </c>
      <c r="L186" s="328">
        <v>790</v>
      </c>
      <c r="M186" s="329">
        <v>629</v>
      </c>
      <c r="N186" s="329">
        <v>270</v>
      </c>
      <c r="O186" s="329">
        <v>270</v>
      </c>
      <c r="P186" s="328"/>
      <c r="R186" s="324" t="s">
        <v>227</v>
      </c>
      <c r="S186" s="333">
        <v>4.7050970458357579E-2</v>
      </c>
      <c r="T186" s="331">
        <v>0.42012032085561496</v>
      </c>
      <c r="U186" s="331">
        <v>3.8927335640138408E-2</v>
      </c>
      <c r="V186" s="331">
        <v>2.6964738418990549E-2</v>
      </c>
      <c r="W186" s="331">
        <v>0.42012037833190025</v>
      </c>
      <c r="X186" s="331">
        <v>0.74464285714285716</v>
      </c>
      <c r="Y186" s="331">
        <v>0.64340425531914891</v>
      </c>
      <c r="Z186" s="331">
        <v>0.83232323232323235</v>
      </c>
      <c r="AA186" s="331">
        <v>0.40500706642438927</v>
      </c>
      <c r="AB186" s="342" t="s">
        <v>115</v>
      </c>
      <c r="AC186" s="332">
        <v>0.6860759493670886</v>
      </c>
      <c r="AD186" s="333">
        <v>0.86168521462639114</v>
      </c>
      <c r="AE186" s="333">
        <v>0.93333333333333335</v>
      </c>
      <c r="AF186" s="333">
        <v>0.93333333333333335</v>
      </c>
    </row>
    <row r="187" spans="1:32">
      <c r="A187" s="345"/>
      <c r="B187" s="346"/>
      <c r="C187" s="347">
        <v>4.9062049062049064E-2</v>
      </c>
      <c r="D187" s="348">
        <v>4.7389479207661026E-2</v>
      </c>
      <c r="E187" s="348">
        <v>7.1149809786173426E-2</v>
      </c>
      <c r="F187" s="348">
        <v>4.7676439721894268E-2</v>
      </c>
      <c r="G187" s="348">
        <v>1.8365472910927456E-2</v>
      </c>
      <c r="H187" s="348">
        <v>9.6336744064016797E-3</v>
      </c>
      <c r="I187" s="348">
        <v>4.0584415584415581E-3</v>
      </c>
      <c r="J187" s="348"/>
      <c r="K187" s="348">
        <v>4.0609012199921288E-2</v>
      </c>
      <c r="L187" s="349">
        <v>6.4771087498360228E-3</v>
      </c>
      <c r="M187" s="350">
        <v>5.1570903843631112E-3</v>
      </c>
      <c r="N187" s="350">
        <v>2.2136953955135775E-3</v>
      </c>
      <c r="O187" s="350">
        <v>2.2136953955135775E-3</v>
      </c>
      <c r="P187" s="338"/>
      <c r="R187" s="345"/>
      <c r="S187" s="351"/>
      <c r="T187" s="348"/>
      <c r="U187" s="348"/>
      <c r="V187" s="348"/>
      <c r="W187" s="348"/>
      <c r="X187" s="348"/>
      <c r="Y187" s="348"/>
      <c r="Z187" s="348"/>
      <c r="AA187" s="348"/>
      <c r="AB187" s="348"/>
      <c r="AC187" s="349"/>
      <c r="AD187" s="350"/>
      <c r="AE187" s="350"/>
      <c r="AF187" s="350"/>
    </row>
    <row r="188" spans="1:32">
      <c r="A188" s="352" t="s">
        <v>234</v>
      </c>
      <c r="B188" s="353">
        <v>928363</v>
      </c>
      <c r="C188" s="354">
        <v>233095</v>
      </c>
      <c r="D188" s="354">
        <v>165340</v>
      </c>
      <c r="E188" s="354">
        <v>361772</v>
      </c>
      <c r="F188" s="354">
        <v>216991</v>
      </c>
      <c r="G188" s="354">
        <v>98526</v>
      </c>
      <c r="H188" s="354">
        <v>63968</v>
      </c>
      <c r="I188" s="354">
        <v>48265</v>
      </c>
      <c r="J188" s="354">
        <v>101524</v>
      </c>
      <c r="K188" s="354">
        <v>135630</v>
      </c>
      <c r="L188" s="355">
        <v>93517</v>
      </c>
      <c r="M188" s="356">
        <v>83228</v>
      </c>
      <c r="N188" s="356">
        <v>36205</v>
      </c>
      <c r="O188" s="356">
        <v>30604</v>
      </c>
      <c r="P188" s="355"/>
      <c r="R188" s="352" t="s">
        <v>234</v>
      </c>
      <c r="S188" s="357">
        <v>0.17112225692022578</v>
      </c>
      <c r="T188" s="358">
        <v>0.5358501898367618</v>
      </c>
      <c r="U188" s="358">
        <v>0.29646788435950161</v>
      </c>
      <c r="V188" s="358">
        <v>0.15795031124575701</v>
      </c>
      <c r="W188" s="358">
        <v>0.53679184850984607</v>
      </c>
      <c r="X188" s="358">
        <v>0.69513630919757219</v>
      </c>
      <c r="Y188" s="358">
        <v>0.74801463231615806</v>
      </c>
      <c r="Z188" s="358">
        <v>0.71244172796021965</v>
      </c>
      <c r="AA188" s="358">
        <v>0.44424537344245374</v>
      </c>
      <c r="AB188" s="358">
        <v>0.62215830739529565</v>
      </c>
      <c r="AC188" s="359">
        <v>0.71622271886394984</v>
      </c>
      <c r="AD188" s="357">
        <v>0.72099533810736771</v>
      </c>
      <c r="AE188" s="357">
        <v>0.78881369976522575</v>
      </c>
      <c r="AF188" s="357">
        <v>0.80084302705528687</v>
      </c>
    </row>
    <row r="189" spans="1:32">
      <c r="A189" s="360" t="s">
        <v>235</v>
      </c>
      <c r="B189" s="361"/>
      <c r="C189" s="362">
        <v>0.25108174280965528</v>
      </c>
      <c r="D189" s="362">
        <v>0.17809843778780499</v>
      </c>
      <c r="E189" s="362">
        <v>0.38968808537177807</v>
      </c>
      <c r="F189" s="362">
        <v>0.23373507992024672</v>
      </c>
      <c r="G189" s="362">
        <v>0.10612874489827794</v>
      </c>
      <c r="H189" s="362">
        <v>6.8904081700800229E-2</v>
      </c>
      <c r="I189" s="362">
        <v>5.198936191985247E-2</v>
      </c>
      <c r="J189" s="362">
        <v>0.10935808514557345</v>
      </c>
      <c r="K189" s="362">
        <v>0.14609586982678113</v>
      </c>
      <c r="L189" s="363">
        <v>0.10073322611952437</v>
      </c>
      <c r="M189" s="364">
        <v>8.9650276885227004E-2</v>
      </c>
      <c r="N189" s="364">
        <v>3.8998753720258135E-2</v>
      </c>
      <c r="O189" s="364">
        <v>3.2965553344973898E-2</v>
      </c>
      <c r="P189" s="365"/>
      <c r="R189" s="360" t="s">
        <v>235</v>
      </c>
      <c r="S189" s="361"/>
      <c r="T189" s="362"/>
      <c r="U189" s="362"/>
      <c r="V189" s="362"/>
      <c r="W189" s="362"/>
      <c r="X189" s="362"/>
      <c r="Y189" s="362"/>
      <c r="Z189" s="362"/>
      <c r="AA189" s="362"/>
      <c r="AB189" s="362"/>
      <c r="AC189" s="363"/>
      <c r="AD189" s="364"/>
      <c r="AE189" s="364"/>
      <c r="AF189" s="364"/>
    </row>
    <row r="190" spans="1:32">
      <c r="A190" s="324" t="s">
        <v>10</v>
      </c>
      <c r="B190" s="329">
        <v>67018</v>
      </c>
      <c r="C190" s="326">
        <v>15347</v>
      </c>
      <c r="D190" s="326">
        <v>5704</v>
      </c>
      <c r="E190" s="326">
        <v>9927</v>
      </c>
      <c r="F190" s="326">
        <v>15347</v>
      </c>
      <c r="G190" s="326">
        <v>4206</v>
      </c>
      <c r="H190" s="326">
        <v>2636</v>
      </c>
      <c r="I190" s="326">
        <v>1074</v>
      </c>
      <c r="J190" s="326">
        <v>1741</v>
      </c>
      <c r="K190" s="326">
        <v>14033</v>
      </c>
      <c r="L190" s="366" t="s">
        <v>115</v>
      </c>
      <c r="M190" s="367">
        <v>1364</v>
      </c>
      <c r="N190" s="367">
        <v>535</v>
      </c>
      <c r="O190" s="367">
        <v>395</v>
      </c>
      <c r="P190" s="328"/>
      <c r="R190" s="324" t="s">
        <v>10</v>
      </c>
      <c r="S190" s="333">
        <v>9.1615782633218082E-2</v>
      </c>
      <c r="T190" s="331">
        <v>0.28044568971134426</v>
      </c>
      <c r="U190" s="331">
        <v>0.92075736325385693</v>
      </c>
      <c r="V190" s="331">
        <v>0.53178200866324166</v>
      </c>
      <c r="W190" s="331">
        <v>0.28044568971134426</v>
      </c>
      <c r="X190" s="331">
        <v>0.7463147883975273</v>
      </c>
      <c r="Y190" s="331">
        <v>0.46320182094081941</v>
      </c>
      <c r="Z190" s="331">
        <v>0.58193668528864062</v>
      </c>
      <c r="AA190" s="331">
        <v>0.26202522625240504</v>
      </c>
      <c r="AB190" s="331">
        <v>0.85468121769098215</v>
      </c>
      <c r="AC190" s="342" t="s">
        <v>115</v>
      </c>
      <c r="AD190" s="333">
        <v>0.77492668621700878</v>
      </c>
      <c r="AE190" s="333">
        <v>0.82990654205607473</v>
      </c>
      <c r="AF190" s="333">
        <v>0.95696202531645569</v>
      </c>
    </row>
    <row r="191" spans="1:32">
      <c r="A191" s="368"/>
      <c r="B191" s="320"/>
      <c r="C191" s="369">
        <v>0.22899817959354204</v>
      </c>
      <c r="D191" s="369">
        <v>8.511146259213942E-2</v>
      </c>
      <c r="E191" s="369">
        <v>0.14812438449371809</v>
      </c>
      <c r="F191" s="369">
        <v>0.22899817959354204</v>
      </c>
      <c r="G191" s="369">
        <v>6.2759258706616139E-2</v>
      </c>
      <c r="H191" s="369">
        <v>3.9332716583604405E-2</v>
      </c>
      <c r="I191" s="369">
        <v>1.6025545375869168E-2</v>
      </c>
      <c r="J191" s="369">
        <v>2.5978095437046763E-2</v>
      </c>
      <c r="K191" s="369">
        <v>0.20939150675937807</v>
      </c>
      <c r="L191" s="370"/>
      <c r="M191" s="371">
        <v>2.0352741054642038E-2</v>
      </c>
      <c r="N191" s="371">
        <v>7.9829299591154621E-3</v>
      </c>
      <c r="O191" s="371">
        <v>5.8939389417768358E-3</v>
      </c>
      <c r="P191" s="338"/>
      <c r="R191" s="368"/>
      <c r="S191" s="320"/>
      <c r="T191" s="369"/>
      <c r="U191" s="369"/>
      <c r="V191" s="369"/>
      <c r="W191" s="369"/>
      <c r="X191" s="369"/>
      <c r="Y191" s="369"/>
      <c r="Z191" s="369"/>
      <c r="AA191" s="369"/>
      <c r="AB191" s="369"/>
      <c r="AC191" s="370"/>
      <c r="AD191" s="371"/>
      <c r="AE191" s="371"/>
      <c r="AF191" s="371"/>
    </row>
    <row r="192" spans="1:32">
      <c r="A192" s="352" t="s">
        <v>236</v>
      </c>
      <c r="B192" s="372">
        <v>995381</v>
      </c>
      <c r="C192" s="373">
        <v>248442</v>
      </c>
      <c r="D192" s="374">
        <v>171044</v>
      </c>
      <c r="E192" s="374">
        <v>371699</v>
      </c>
      <c r="F192" s="374">
        <v>232338</v>
      </c>
      <c r="G192" s="374">
        <v>102732</v>
      </c>
      <c r="H192" s="374">
        <v>66604</v>
      </c>
      <c r="I192" s="374">
        <v>49339</v>
      </c>
      <c r="J192" s="374">
        <v>103265</v>
      </c>
      <c r="K192" s="374">
        <v>149663</v>
      </c>
      <c r="L192" s="375">
        <v>93517</v>
      </c>
      <c r="M192" s="376">
        <v>84592</v>
      </c>
      <c r="N192" s="376">
        <v>36740</v>
      </c>
      <c r="O192" s="376">
        <v>30999</v>
      </c>
      <c r="P192" s="377"/>
      <c r="R192" s="352" t="s">
        <v>236</v>
      </c>
      <c r="S192" s="378">
        <v>0.16532289439157299</v>
      </c>
      <c r="T192" s="379">
        <v>0.52007309553135139</v>
      </c>
      <c r="U192" s="380">
        <v>0.31728678000982202</v>
      </c>
      <c r="V192" s="380">
        <v>0.16793426939539788</v>
      </c>
      <c r="W192" s="380">
        <v>0.51985899852800665</v>
      </c>
      <c r="X192" s="380">
        <v>0.69723163181871273</v>
      </c>
      <c r="Y192" s="380">
        <v>0.73674253798570655</v>
      </c>
      <c r="Z192" s="380">
        <v>0.70960092421816412</v>
      </c>
      <c r="AA192" s="380">
        <v>0.42715968542659172</v>
      </c>
      <c r="AB192" s="380">
        <v>0.6260785358059362</v>
      </c>
      <c r="AC192" s="381">
        <v>0.71622271886394984</v>
      </c>
      <c r="AD192" s="382">
        <v>0.72186495176848875</v>
      </c>
      <c r="AE192" s="382">
        <v>0.78941208492106696</v>
      </c>
      <c r="AF192" s="382">
        <v>0.80283234943062676</v>
      </c>
    </row>
    <row r="193" spans="1:32" ht="13.8" thickBot="1">
      <c r="A193" s="383"/>
      <c r="B193" s="384"/>
      <c r="C193" s="385">
        <v>0.24959487874492281</v>
      </c>
      <c r="D193" s="385">
        <v>0.1718377184213884</v>
      </c>
      <c r="E193" s="385">
        <v>0.37342384473884876</v>
      </c>
      <c r="F193" s="385">
        <v>0.23341614919312303</v>
      </c>
      <c r="G193" s="385">
        <v>0.10320872108268091</v>
      </c>
      <c r="H193" s="385">
        <v>6.6913071477152974E-2</v>
      </c>
      <c r="I193" s="385">
        <v>4.9567954381287166E-2</v>
      </c>
      <c r="J193" s="385">
        <v>0.10374419443409107</v>
      </c>
      <c r="K193" s="385">
        <v>0.15035750129849776</v>
      </c>
      <c r="L193" s="386">
        <v>9.3950959481846646E-2</v>
      </c>
      <c r="M193" s="387">
        <v>8.4984543606920371E-2</v>
      </c>
      <c r="N193" s="387">
        <v>3.6910489551237165E-2</v>
      </c>
      <c r="O193" s="387">
        <v>3.1142848818693544E-2</v>
      </c>
      <c r="P193" s="365"/>
      <c r="R193" s="383"/>
      <c r="S193" s="384"/>
      <c r="T193" s="385"/>
      <c r="U193" s="385"/>
      <c r="V193" s="385"/>
      <c r="W193" s="385"/>
      <c r="X193" s="385"/>
      <c r="Y193" s="385"/>
      <c r="Z193" s="385"/>
      <c r="AA193" s="385"/>
      <c r="AB193" s="385"/>
      <c r="AC193" s="386"/>
      <c r="AD193" s="387"/>
      <c r="AE193" s="387"/>
      <c r="AF193" s="387"/>
    </row>
    <row r="194" spans="1:32" ht="15">
      <c r="J194" s="305"/>
      <c r="L194" s="305"/>
      <c r="M194" s="305"/>
      <c r="N194" s="305"/>
      <c r="O194" s="305"/>
      <c r="P194" s="306"/>
      <c r="AB194" s="305"/>
      <c r="AC194" s="305"/>
      <c r="AD194" s="305"/>
      <c r="AE194" s="305"/>
      <c r="AF194" s="305"/>
    </row>
    <row r="195" spans="1:32" ht="15">
      <c r="A195" s="299" t="s">
        <v>237</v>
      </c>
      <c r="J195" s="305"/>
      <c r="L195" s="305"/>
      <c r="M195" s="305"/>
      <c r="N195" s="305"/>
      <c r="O195" s="305"/>
      <c r="P195" s="306"/>
      <c r="R195" s="299" t="s">
        <v>197</v>
      </c>
      <c r="AB195" s="305"/>
      <c r="AC195" s="305"/>
      <c r="AD195" s="305"/>
      <c r="AE195" s="305"/>
      <c r="AF195" s="305"/>
    </row>
    <row r="197" spans="1:32" ht="15">
      <c r="A197" s="305" t="s">
        <v>198</v>
      </c>
      <c r="B197" s="306"/>
      <c r="C197" s="305"/>
      <c r="D197" s="305"/>
      <c r="E197" s="305"/>
      <c r="F197" s="305"/>
      <c r="G197" s="305"/>
      <c r="H197" s="305"/>
      <c r="I197" s="305"/>
      <c r="J197" s="305"/>
      <c r="K197" s="305"/>
      <c r="L197" s="305"/>
      <c r="M197" s="305"/>
      <c r="N197" s="305"/>
      <c r="O197" s="305"/>
      <c r="P197" s="306"/>
      <c r="R197" s="305" t="s">
        <v>199</v>
      </c>
      <c r="S197" s="305"/>
      <c r="T197" s="305"/>
      <c r="U197" s="305"/>
      <c r="V197" s="305"/>
      <c r="W197" s="305"/>
      <c r="X197" s="305"/>
      <c r="Y197" s="305"/>
      <c r="Z197" s="305"/>
      <c r="AA197" s="305"/>
      <c r="AB197" s="305"/>
      <c r="AC197" s="305"/>
      <c r="AD197" s="305"/>
      <c r="AE197" s="305"/>
      <c r="AF197" s="305"/>
    </row>
    <row r="198" spans="1:32" ht="15">
      <c r="A198" s="299" t="s">
        <v>200</v>
      </c>
      <c r="B198" s="299" t="s">
        <v>201</v>
      </c>
      <c r="J198" s="305"/>
      <c r="K198" s="305"/>
      <c r="L198" s="305"/>
      <c r="M198" s="305"/>
      <c r="N198" s="305"/>
      <c r="O198" s="305"/>
      <c r="P198" s="306"/>
      <c r="R198" s="299" t="s">
        <v>200</v>
      </c>
      <c r="S198" s="299" t="s">
        <v>201</v>
      </c>
      <c r="AA198" s="305"/>
      <c r="AB198" s="305"/>
      <c r="AC198" s="305"/>
      <c r="AD198" s="305"/>
      <c r="AE198" s="305"/>
      <c r="AF198" s="305"/>
    </row>
    <row r="199" spans="1:32" ht="15">
      <c r="A199" s="307" t="s">
        <v>202</v>
      </c>
      <c r="B199" s="307"/>
      <c r="C199" s="307">
        <v>2007</v>
      </c>
      <c r="J199" s="305"/>
      <c r="K199" s="305"/>
      <c r="L199" s="305"/>
      <c r="M199" s="305"/>
      <c r="N199" s="305"/>
      <c r="O199" s="305"/>
      <c r="P199" s="306"/>
      <c r="R199" s="307" t="s">
        <v>202</v>
      </c>
      <c r="S199" s="307"/>
      <c r="T199" s="307">
        <v>2007</v>
      </c>
      <c r="AA199" s="305"/>
      <c r="AB199" s="305"/>
      <c r="AC199" s="305"/>
      <c r="AD199" s="305"/>
      <c r="AE199" s="305"/>
      <c r="AF199" s="305"/>
    </row>
    <row r="200" spans="1:32" ht="15.6" thickBot="1">
      <c r="J200" s="305"/>
      <c r="K200" s="305"/>
      <c r="L200" s="305"/>
      <c r="M200" s="305"/>
      <c r="N200" s="305"/>
      <c r="O200" s="305"/>
      <c r="P200" s="306"/>
      <c r="AA200" s="305"/>
      <c r="AB200" s="305"/>
      <c r="AC200" s="305"/>
      <c r="AD200" s="305"/>
      <c r="AE200" s="305"/>
      <c r="AF200" s="305"/>
    </row>
    <row r="201" spans="1:32">
      <c r="A201" s="308" t="s">
        <v>203</v>
      </c>
      <c r="B201" s="309" t="s">
        <v>204</v>
      </c>
      <c r="C201" s="310"/>
      <c r="D201" s="310"/>
      <c r="E201" s="310"/>
      <c r="F201" s="310"/>
      <c r="G201" s="310" t="s">
        <v>205</v>
      </c>
      <c r="H201" s="310"/>
      <c r="I201" s="310"/>
      <c r="J201" s="310"/>
      <c r="K201" s="310"/>
      <c r="L201" s="310"/>
      <c r="M201" s="308" t="s">
        <v>206</v>
      </c>
      <c r="N201" s="308" t="s">
        <v>207</v>
      </c>
      <c r="O201" s="308" t="s">
        <v>208</v>
      </c>
      <c r="P201" s="311"/>
      <c r="R201" s="308" t="s">
        <v>203</v>
      </c>
      <c r="S201" s="309" t="s">
        <v>204</v>
      </c>
      <c r="T201" s="310"/>
      <c r="U201" s="310"/>
      <c r="V201" s="310"/>
      <c r="W201" s="310"/>
      <c r="X201" s="310" t="s">
        <v>209</v>
      </c>
      <c r="Y201" s="310"/>
      <c r="Z201" s="310"/>
      <c r="AA201" s="310"/>
      <c r="AB201" s="310"/>
      <c r="AC201" s="310"/>
      <c r="AD201" s="308" t="s">
        <v>206</v>
      </c>
      <c r="AE201" s="308" t="s">
        <v>207</v>
      </c>
      <c r="AF201" s="308" t="s">
        <v>208</v>
      </c>
    </row>
    <row r="202" spans="1:32">
      <c r="A202" s="312" t="s">
        <v>210</v>
      </c>
      <c r="B202" s="313" t="s">
        <v>211</v>
      </c>
      <c r="C202" s="314"/>
      <c r="D202" s="314"/>
      <c r="E202" s="314"/>
      <c r="F202" s="314"/>
      <c r="G202" s="314" t="s">
        <v>212</v>
      </c>
      <c r="H202" s="314"/>
      <c r="I202" s="314"/>
      <c r="J202" s="314"/>
      <c r="K202" s="314"/>
      <c r="L202" s="314"/>
      <c r="M202" s="315" t="s">
        <v>213</v>
      </c>
      <c r="N202" s="315" t="s">
        <v>213</v>
      </c>
      <c r="O202" s="315" t="s">
        <v>213</v>
      </c>
      <c r="P202" s="311"/>
      <c r="R202" s="312" t="s">
        <v>210</v>
      </c>
      <c r="S202" s="313" t="s">
        <v>211</v>
      </c>
      <c r="T202" s="314"/>
      <c r="U202" s="314"/>
      <c r="V202" s="314"/>
      <c r="W202" s="314"/>
      <c r="X202" s="314" t="s">
        <v>214</v>
      </c>
      <c r="Y202" s="314"/>
      <c r="Z202" s="314"/>
      <c r="AA202" s="314"/>
      <c r="AB202" s="314"/>
      <c r="AC202" s="314"/>
      <c r="AD202" s="315" t="s">
        <v>213</v>
      </c>
      <c r="AE202" s="315" t="s">
        <v>213</v>
      </c>
      <c r="AF202" s="315" t="s">
        <v>213</v>
      </c>
    </row>
    <row r="203" spans="1:32">
      <c r="A203" s="312" t="s">
        <v>215</v>
      </c>
      <c r="B203" s="313" t="s">
        <v>216</v>
      </c>
      <c r="C203" s="316" t="s">
        <v>217</v>
      </c>
      <c r="D203" s="316" t="s">
        <v>218</v>
      </c>
      <c r="E203" s="316" t="s">
        <v>219</v>
      </c>
      <c r="F203" s="316" t="s">
        <v>220</v>
      </c>
      <c r="G203" s="316"/>
      <c r="H203" s="316"/>
      <c r="I203" s="316"/>
      <c r="J203" s="316"/>
      <c r="K203" s="316"/>
      <c r="L203" s="317" t="s">
        <v>44</v>
      </c>
      <c r="M203" s="312" t="s">
        <v>221</v>
      </c>
      <c r="N203" s="312" t="s">
        <v>222</v>
      </c>
      <c r="O203" s="312" t="s">
        <v>222</v>
      </c>
      <c r="P203" s="318"/>
      <c r="R203" s="312" t="s">
        <v>215</v>
      </c>
      <c r="S203" s="313" t="s">
        <v>216</v>
      </c>
      <c r="T203" s="316" t="s">
        <v>217</v>
      </c>
      <c r="U203" s="316" t="s">
        <v>218</v>
      </c>
      <c r="V203" s="316" t="s">
        <v>219</v>
      </c>
      <c r="W203" s="316" t="s">
        <v>220</v>
      </c>
      <c r="X203" s="316"/>
      <c r="Y203" s="316"/>
      <c r="Z203" s="316"/>
      <c r="AA203" s="316"/>
      <c r="AB203" s="316"/>
      <c r="AC203" s="317" t="s">
        <v>44</v>
      </c>
      <c r="AD203" s="312" t="s">
        <v>221</v>
      </c>
      <c r="AE203" s="312" t="s">
        <v>222</v>
      </c>
      <c r="AF203" s="312" t="s">
        <v>222</v>
      </c>
    </row>
    <row r="204" spans="1:32">
      <c r="A204" s="319"/>
      <c r="B204" s="320"/>
      <c r="C204" s="321" t="s">
        <v>223</v>
      </c>
      <c r="D204" s="321" t="s">
        <v>224</v>
      </c>
      <c r="E204" s="321" t="s">
        <v>225</v>
      </c>
      <c r="F204" s="321" t="s">
        <v>225</v>
      </c>
      <c r="G204" s="321" t="s">
        <v>5</v>
      </c>
      <c r="H204" s="321" t="s">
        <v>6</v>
      </c>
      <c r="I204" s="321" t="s">
        <v>226</v>
      </c>
      <c r="J204" s="321" t="s">
        <v>227</v>
      </c>
      <c r="K204" s="321" t="s">
        <v>228</v>
      </c>
      <c r="L204" s="314" t="s">
        <v>229</v>
      </c>
      <c r="M204" s="322" t="s">
        <v>230</v>
      </c>
      <c r="N204" s="322" t="s">
        <v>231</v>
      </c>
      <c r="O204" s="322" t="s">
        <v>232</v>
      </c>
      <c r="P204" s="323"/>
      <c r="R204" s="319"/>
      <c r="S204" s="320"/>
      <c r="T204" s="321" t="s">
        <v>223</v>
      </c>
      <c r="U204" s="321" t="s">
        <v>224</v>
      </c>
      <c r="V204" s="321" t="s">
        <v>225</v>
      </c>
      <c r="W204" s="321" t="s">
        <v>225</v>
      </c>
      <c r="X204" s="321" t="s">
        <v>5</v>
      </c>
      <c r="Y204" s="321" t="s">
        <v>6</v>
      </c>
      <c r="Z204" s="321" t="s">
        <v>226</v>
      </c>
      <c r="AA204" s="321" t="s">
        <v>228</v>
      </c>
      <c r="AB204" s="321" t="s">
        <v>227</v>
      </c>
      <c r="AC204" s="314" t="s">
        <v>229</v>
      </c>
      <c r="AD204" s="322" t="s">
        <v>230</v>
      </c>
      <c r="AE204" s="322" t="s">
        <v>231</v>
      </c>
      <c r="AF204" s="322" t="s">
        <v>232</v>
      </c>
    </row>
    <row r="205" spans="1:32">
      <c r="A205" s="324" t="s">
        <v>5</v>
      </c>
      <c r="B205" s="325">
        <v>131364</v>
      </c>
      <c r="C205" s="326">
        <v>49685</v>
      </c>
      <c r="D205" s="326">
        <v>44588</v>
      </c>
      <c r="E205" s="326">
        <v>87950</v>
      </c>
      <c r="F205" s="326">
        <v>47403</v>
      </c>
      <c r="G205" s="327" t="s">
        <v>115</v>
      </c>
      <c r="H205" s="326">
        <v>18634</v>
      </c>
      <c r="I205" s="326">
        <v>8522</v>
      </c>
      <c r="J205" s="326">
        <v>23374</v>
      </c>
      <c r="K205" s="326">
        <v>43446</v>
      </c>
      <c r="L205" s="328">
        <v>20841</v>
      </c>
      <c r="M205" s="329">
        <v>17492</v>
      </c>
      <c r="N205" s="329">
        <v>6734</v>
      </c>
      <c r="O205" s="329">
        <v>6083</v>
      </c>
      <c r="P205" s="328"/>
      <c r="R205" s="324" t="s">
        <v>5</v>
      </c>
      <c r="S205" s="330">
        <v>0.37192886915359319</v>
      </c>
      <c r="T205" s="331">
        <v>0.69783636912549063</v>
      </c>
      <c r="U205" s="331">
        <v>7.6253700547232435E-3</v>
      </c>
      <c r="V205" s="331">
        <v>3.8658328595793066E-3</v>
      </c>
      <c r="W205" s="331">
        <v>0.7030145771364682</v>
      </c>
      <c r="X205" s="327" t="s">
        <v>115</v>
      </c>
      <c r="Y205" s="331">
        <v>0.80884404851347003</v>
      </c>
      <c r="Z205" s="331">
        <v>0.86904482515841353</v>
      </c>
      <c r="AA205" s="331">
        <v>0.71313814850619162</v>
      </c>
      <c r="AB205" s="331">
        <v>0.80341404979892184</v>
      </c>
      <c r="AC205" s="332">
        <v>0.81733122211026343</v>
      </c>
      <c r="AD205" s="333">
        <v>0.82237594328836039</v>
      </c>
      <c r="AE205" s="333">
        <v>0.89901989901989898</v>
      </c>
      <c r="AF205" s="333">
        <v>0.90514548742396839</v>
      </c>
    </row>
    <row r="206" spans="1:32">
      <c r="A206" s="334"/>
      <c r="B206" s="335"/>
      <c r="C206" s="336">
        <v>0.37822386650832801</v>
      </c>
      <c r="D206" s="336">
        <v>0.33942328187326815</v>
      </c>
      <c r="E206" s="336">
        <v>0.66951371760908618</v>
      </c>
      <c r="F206" s="336">
        <v>0.3608522882981639</v>
      </c>
      <c r="G206" s="336"/>
      <c r="H206" s="336">
        <v>0.14185012636643221</v>
      </c>
      <c r="I206" s="336">
        <v>6.4873176821655859E-2</v>
      </c>
      <c r="J206" s="336">
        <v>0.17793307146554613</v>
      </c>
      <c r="K206" s="336">
        <v>0.33072988033251122</v>
      </c>
      <c r="L206" s="337">
        <v>0.15865077190097743</v>
      </c>
      <c r="M206" s="337">
        <v>0.13315672482567523</v>
      </c>
      <c r="N206" s="337">
        <v>5.1262141834901492E-2</v>
      </c>
      <c r="O206" s="337">
        <v>4.6306446210529519E-2</v>
      </c>
      <c r="P206" s="338"/>
      <c r="R206" s="334"/>
      <c r="S206" s="335"/>
      <c r="T206" s="336"/>
      <c r="U206" s="336"/>
      <c r="V206" s="336"/>
      <c r="W206" s="336"/>
      <c r="X206" s="336"/>
      <c r="Y206" s="336"/>
      <c r="Z206" s="336"/>
      <c r="AA206" s="336"/>
      <c r="AB206" s="336"/>
      <c r="AC206" s="339"/>
      <c r="AD206" s="340"/>
      <c r="AE206" s="340"/>
      <c r="AF206" s="340"/>
    </row>
    <row r="207" spans="1:32">
      <c r="A207" s="324" t="s">
        <v>6</v>
      </c>
      <c r="B207" s="329">
        <v>321375</v>
      </c>
      <c r="C207" s="326">
        <v>74492</v>
      </c>
      <c r="D207" s="326">
        <v>28509</v>
      </c>
      <c r="E207" s="326">
        <v>107696</v>
      </c>
      <c r="F207" s="326">
        <v>72886</v>
      </c>
      <c r="G207" s="326">
        <v>28509</v>
      </c>
      <c r="H207" s="327" t="s">
        <v>115</v>
      </c>
      <c r="I207" s="326">
        <v>18608</v>
      </c>
      <c r="J207" s="326">
        <v>36025</v>
      </c>
      <c r="K207" s="326">
        <v>65054</v>
      </c>
      <c r="L207" s="328">
        <v>17292</v>
      </c>
      <c r="M207" s="329">
        <v>26579</v>
      </c>
      <c r="N207" s="329">
        <v>9338</v>
      </c>
      <c r="O207" s="329">
        <v>8276</v>
      </c>
      <c r="P207" s="328"/>
      <c r="R207" s="324" t="s">
        <v>6</v>
      </c>
      <c r="S207" s="333">
        <v>0.10253398119822793</v>
      </c>
      <c r="T207" s="331">
        <v>0.35805187134188904</v>
      </c>
      <c r="U207" s="331">
        <v>1.0733452593917709E-2</v>
      </c>
      <c r="V207" s="331">
        <v>2.9063289258653988E-3</v>
      </c>
      <c r="W207" s="331">
        <v>0.34820130066130672</v>
      </c>
      <c r="X207" s="331">
        <v>0.53677785962327684</v>
      </c>
      <c r="Y207" s="327" t="s">
        <v>115</v>
      </c>
      <c r="Z207" s="331">
        <v>0.53665090283748929</v>
      </c>
      <c r="AA207" s="331">
        <v>0.3508931041903649</v>
      </c>
      <c r="AB207" s="331">
        <v>0.47616932685634977</v>
      </c>
      <c r="AC207" s="332">
        <v>0.58859588248901229</v>
      </c>
      <c r="AD207" s="333">
        <v>0.54821475601038416</v>
      </c>
      <c r="AE207" s="333">
        <v>0.70132790747483398</v>
      </c>
      <c r="AF207" s="333">
        <v>0.72414209763170612</v>
      </c>
    </row>
    <row r="208" spans="1:32">
      <c r="A208" s="334"/>
      <c r="B208" s="335"/>
      <c r="C208" s="336">
        <v>0.23179152080902374</v>
      </c>
      <c r="D208" s="336">
        <v>8.8709451575262541E-2</v>
      </c>
      <c r="E208" s="336">
        <v>0.33511007390120573</v>
      </c>
      <c r="F208" s="336">
        <v>0.22679424348502528</v>
      </c>
      <c r="G208" s="336">
        <v>8.8709451575262541E-2</v>
      </c>
      <c r="H208" s="336"/>
      <c r="I208" s="336">
        <v>5.7901205756514973E-2</v>
      </c>
      <c r="J208" s="336">
        <v>0.11209646052119798</v>
      </c>
      <c r="K208" s="336">
        <v>0.2024239595488137</v>
      </c>
      <c r="L208" s="337">
        <v>5.3806301050175032E-2</v>
      </c>
      <c r="M208" s="337">
        <v>8.2704006223259435E-2</v>
      </c>
      <c r="N208" s="337">
        <v>2.9056398288603656E-2</v>
      </c>
      <c r="O208" s="337">
        <v>2.5751847530143913E-2</v>
      </c>
      <c r="P208" s="338"/>
      <c r="R208" s="334"/>
      <c r="S208" s="335"/>
      <c r="T208" s="336"/>
      <c r="U208" s="336"/>
      <c r="V208" s="336"/>
      <c r="W208" s="336"/>
      <c r="X208" s="336"/>
      <c r="Y208" s="336"/>
      <c r="Z208" s="336"/>
      <c r="AA208" s="336"/>
      <c r="AB208" s="336"/>
      <c r="AC208" s="339"/>
      <c r="AD208" s="340"/>
      <c r="AE208" s="340"/>
      <c r="AF208" s="340"/>
    </row>
    <row r="209" spans="1:32">
      <c r="A209" s="324" t="s">
        <v>226</v>
      </c>
      <c r="B209" s="329">
        <v>128438</v>
      </c>
      <c r="C209" s="326">
        <v>21101</v>
      </c>
      <c r="D209" s="326">
        <v>20035</v>
      </c>
      <c r="E209" s="326">
        <v>29088</v>
      </c>
      <c r="F209" s="326">
        <v>20904</v>
      </c>
      <c r="G209" s="326">
        <v>6290</v>
      </c>
      <c r="H209" s="326">
        <v>6054</v>
      </c>
      <c r="I209" s="327" t="s">
        <v>115</v>
      </c>
      <c r="J209" s="326">
        <v>8355</v>
      </c>
      <c r="K209" s="326">
        <v>19021</v>
      </c>
      <c r="L209" s="328">
        <v>3140</v>
      </c>
      <c r="M209" s="329">
        <v>3001</v>
      </c>
      <c r="N209" s="329">
        <v>3001</v>
      </c>
      <c r="O209" s="329">
        <v>2366</v>
      </c>
      <c r="P209" s="328"/>
      <c r="R209" s="324" t="s">
        <v>226</v>
      </c>
      <c r="S209" s="333">
        <v>7.6561555075593951E-2</v>
      </c>
      <c r="T209" s="331">
        <v>0.2901284299322307</v>
      </c>
      <c r="U209" s="331">
        <v>1.5807337159970052</v>
      </c>
      <c r="V209" s="331">
        <v>1.096465896589659</v>
      </c>
      <c r="W209" s="331">
        <v>0.2866915422885572</v>
      </c>
      <c r="X209" s="331">
        <v>0.46883942766295705</v>
      </c>
      <c r="Y209" s="331">
        <v>0.44449950445986125</v>
      </c>
      <c r="Z209" s="327" t="s">
        <v>115</v>
      </c>
      <c r="AA209" s="331">
        <v>0.27958572104516061</v>
      </c>
      <c r="AB209" s="331">
        <v>0.38874925194494314</v>
      </c>
      <c r="AC209" s="332">
        <v>0.46687898089171975</v>
      </c>
      <c r="AD209" s="333">
        <v>0.55614795068310563</v>
      </c>
      <c r="AE209" s="333">
        <v>0.55614795068310563</v>
      </c>
      <c r="AF209" s="333">
        <v>0.58326289095519868</v>
      </c>
    </row>
    <row r="210" spans="1:32">
      <c r="A210" s="334"/>
      <c r="B210" s="335"/>
      <c r="C210" s="336">
        <v>0.16428938476151916</v>
      </c>
      <c r="D210" s="336">
        <v>0.15598966038088416</v>
      </c>
      <c r="E210" s="336">
        <v>0.22647503075413819</v>
      </c>
      <c r="F210" s="336">
        <v>0.16275557078123296</v>
      </c>
      <c r="G210" s="336">
        <v>4.8973045360407357E-2</v>
      </c>
      <c r="H210" s="336">
        <v>4.7135582927171085E-2</v>
      </c>
      <c r="I210" s="336"/>
      <c r="J210" s="336">
        <v>6.5050841651224711E-2</v>
      </c>
      <c r="K210" s="336">
        <v>0.14809480060418256</v>
      </c>
      <c r="L210" s="337">
        <v>2.4447593391363927E-2</v>
      </c>
      <c r="M210" s="337">
        <v>2.3365359161618835E-2</v>
      </c>
      <c r="N210" s="337">
        <v>2.3365359161618835E-2</v>
      </c>
      <c r="O210" s="337">
        <v>1.8421339478970396E-2</v>
      </c>
      <c r="P210" s="338"/>
      <c r="R210" s="334"/>
      <c r="S210" s="335"/>
      <c r="T210" s="336"/>
      <c r="U210" s="336"/>
      <c r="V210" s="336"/>
      <c r="W210" s="336"/>
      <c r="X210" s="336"/>
      <c r="Y210" s="336"/>
      <c r="Z210" s="341"/>
      <c r="AA210" s="336"/>
      <c r="AB210" s="336"/>
      <c r="AC210" s="339"/>
      <c r="AD210" s="340"/>
      <c r="AE210" s="340"/>
      <c r="AF210" s="340"/>
    </row>
    <row r="211" spans="1:32">
      <c r="A211" s="324" t="s">
        <v>233</v>
      </c>
      <c r="B211" s="329">
        <v>234043</v>
      </c>
      <c r="C211" s="326">
        <v>79874</v>
      </c>
      <c r="D211" s="326">
        <v>61711</v>
      </c>
      <c r="E211" s="326">
        <v>123429</v>
      </c>
      <c r="F211" s="326">
        <v>67343</v>
      </c>
      <c r="G211" s="326">
        <v>57642</v>
      </c>
      <c r="H211" s="326">
        <v>31408</v>
      </c>
      <c r="I211" s="326">
        <v>17305</v>
      </c>
      <c r="J211" s="326">
        <v>34864</v>
      </c>
      <c r="K211" s="342" t="s">
        <v>115</v>
      </c>
      <c r="L211" s="328">
        <v>49295</v>
      </c>
      <c r="M211" s="329">
        <v>27339</v>
      </c>
      <c r="N211" s="329">
        <v>12500</v>
      </c>
      <c r="O211" s="329">
        <v>10904</v>
      </c>
      <c r="P211" s="328"/>
      <c r="R211" s="324" t="s">
        <v>233</v>
      </c>
      <c r="S211" s="333">
        <v>0.24552141614627765</v>
      </c>
      <c r="T211" s="331">
        <v>0.704785036432381</v>
      </c>
      <c r="U211" s="331">
        <v>0.24797848033575862</v>
      </c>
      <c r="V211" s="331">
        <v>0.19996111124614149</v>
      </c>
      <c r="W211" s="331">
        <v>0.74243796682654473</v>
      </c>
      <c r="X211" s="331">
        <v>0.79490649179417783</v>
      </c>
      <c r="Y211" s="331">
        <v>0.8085519612837494</v>
      </c>
      <c r="Z211" s="331">
        <v>0.86252528171048826</v>
      </c>
      <c r="AA211" s="342" t="s">
        <v>115</v>
      </c>
      <c r="AB211" s="331">
        <v>0.75722808627810922</v>
      </c>
      <c r="AC211" s="332">
        <v>0.74723602799472566</v>
      </c>
      <c r="AD211" s="333">
        <v>0.85935842569223453</v>
      </c>
      <c r="AE211" s="333">
        <v>0.90888000000000002</v>
      </c>
      <c r="AF211" s="333">
        <v>0.91626925898752754</v>
      </c>
    </row>
    <row r="212" spans="1:32">
      <c r="A212" s="334"/>
      <c r="B212" s="343"/>
      <c r="C212" s="336">
        <v>0.34127916664886365</v>
      </c>
      <c r="D212" s="336">
        <v>0.26367376935007669</v>
      </c>
      <c r="E212" s="336">
        <v>0.52737744773396344</v>
      </c>
      <c r="F212" s="336">
        <v>0.28773772340980075</v>
      </c>
      <c r="G212" s="336">
        <v>0.24628807526821994</v>
      </c>
      <c r="H212" s="336">
        <v>0.13419756198647256</v>
      </c>
      <c r="I212" s="336">
        <v>7.3939404297500885E-2</v>
      </c>
      <c r="J212" s="336">
        <v>0.14896407925039415</v>
      </c>
      <c r="K212" s="336"/>
      <c r="L212" s="337">
        <v>0.21062368880932136</v>
      </c>
      <c r="M212" s="337">
        <v>0.11681186790461581</v>
      </c>
      <c r="N212" s="337">
        <v>5.3408988946475645E-2</v>
      </c>
      <c r="O212" s="337">
        <v>4.6589729237789639E-2</v>
      </c>
      <c r="P212" s="338"/>
      <c r="R212" s="334"/>
      <c r="S212" s="343"/>
      <c r="T212" s="336"/>
      <c r="U212" s="336"/>
      <c r="V212" s="336"/>
      <c r="W212" s="336"/>
      <c r="X212" s="336"/>
      <c r="Y212" s="336"/>
      <c r="Z212" s="336"/>
      <c r="AA212" s="344"/>
      <c r="AB212" s="336"/>
      <c r="AC212" s="339"/>
      <c r="AD212" s="340"/>
      <c r="AE212" s="340"/>
      <c r="AF212" s="340"/>
    </row>
    <row r="213" spans="1:32">
      <c r="A213" s="324" t="s">
        <v>227</v>
      </c>
      <c r="B213" s="329">
        <v>152299</v>
      </c>
      <c r="C213" s="326">
        <v>7778</v>
      </c>
      <c r="D213" s="326">
        <v>7535</v>
      </c>
      <c r="E213" s="326">
        <v>11023</v>
      </c>
      <c r="F213" s="326">
        <v>7584</v>
      </c>
      <c r="G213" s="326">
        <v>2536</v>
      </c>
      <c r="H213" s="326">
        <v>1407</v>
      </c>
      <c r="I213" s="326">
        <v>722</v>
      </c>
      <c r="J213" s="342" t="s">
        <v>115</v>
      </c>
      <c r="K213" s="326">
        <v>6760</v>
      </c>
      <c r="L213" s="328">
        <v>1007</v>
      </c>
      <c r="M213" s="329">
        <v>771</v>
      </c>
      <c r="N213" s="329">
        <v>367</v>
      </c>
      <c r="O213" s="329">
        <v>367</v>
      </c>
      <c r="P213" s="328"/>
      <c r="R213" s="324" t="s">
        <v>227</v>
      </c>
      <c r="S213" s="333">
        <v>4.7540732275014284E-2</v>
      </c>
      <c r="T213" s="331">
        <v>0.39946001542813064</v>
      </c>
      <c r="U213" s="331">
        <v>3.0391506303915062E-2</v>
      </c>
      <c r="V213" s="331">
        <v>2.1319060146965437E-2</v>
      </c>
      <c r="W213" s="331">
        <v>0.39899789029535865</v>
      </c>
      <c r="X213" s="331">
        <v>0.76577287066246058</v>
      </c>
      <c r="Y213" s="331">
        <v>0.62615493958777546</v>
      </c>
      <c r="Z213" s="331">
        <v>0.77562326869806097</v>
      </c>
      <c r="AA213" s="331">
        <v>0.37455621301775149</v>
      </c>
      <c r="AB213" s="342" t="s">
        <v>115</v>
      </c>
      <c r="AC213" s="332">
        <v>0.71201588877855015</v>
      </c>
      <c r="AD213" s="333">
        <v>0.79377431906614782</v>
      </c>
      <c r="AE213" s="333">
        <v>0.82561307901907355</v>
      </c>
      <c r="AF213" s="333">
        <v>0.82561307901907355</v>
      </c>
    </row>
    <row r="214" spans="1:32">
      <c r="A214" s="345"/>
      <c r="B214" s="346"/>
      <c r="C214" s="347">
        <v>5.1070591402438623E-2</v>
      </c>
      <c r="D214" s="348">
        <v>4.9475045798068273E-2</v>
      </c>
      <c r="E214" s="348">
        <v>7.2377362950511823E-2</v>
      </c>
      <c r="F214" s="348">
        <v>4.9796781331459823E-2</v>
      </c>
      <c r="G214" s="348">
        <v>1.6651455360836249E-2</v>
      </c>
      <c r="H214" s="348">
        <v>9.2384060302431407E-3</v>
      </c>
      <c r="I214" s="348">
        <v>4.7406745940551153E-3</v>
      </c>
      <c r="J214" s="348"/>
      <c r="K214" s="348">
        <v>4.4386371545446786E-2</v>
      </c>
      <c r="L214" s="349">
        <v>6.6119935127610819E-3</v>
      </c>
      <c r="M214" s="350">
        <v>5.0624101274466676E-3</v>
      </c>
      <c r="N214" s="350">
        <v>2.4097334847897884E-3</v>
      </c>
      <c r="O214" s="350">
        <v>2.4097334847897884E-3</v>
      </c>
      <c r="P214" s="338"/>
      <c r="R214" s="345"/>
      <c r="S214" s="351"/>
      <c r="T214" s="348"/>
      <c r="U214" s="348"/>
      <c r="V214" s="348"/>
      <c r="W214" s="348"/>
      <c r="X214" s="348"/>
      <c r="Y214" s="348"/>
      <c r="Z214" s="348"/>
      <c r="AA214" s="348"/>
      <c r="AB214" s="348"/>
      <c r="AC214" s="349"/>
      <c r="AD214" s="350"/>
      <c r="AE214" s="350"/>
      <c r="AF214" s="350"/>
    </row>
    <row r="215" spans="1:32">
      <c r="A215" s="352" t="s">
        <v>234</v>
      </c>
      <c r="B215" s="353">
        <v>967519</v>
      </c>
      <c r="C215" s="354">
        <v>232930</v>
      </c>
      <c r="D215" s="354">
        <v>162378</v>
      </c>
      <c r="E215" s="354">
        <v>359186</v>
      </c>
      <c r="F215" s="354">
        <v>216120</v>
      </c>
      <c r="G215" s="354">
        <v>94977</v>
      </c>
      <c r="H215" s="354">
        <v>57503</v>
      </c>
      <c r="I215" s="354">
        <v>45157</v>
      </c>
      <c r="J215" s="354">
        <v>102618</v>
      </c>
      <c r="K215" s="354">
        <v>134281</v>
      </c>
      <c r="L215" s="355">
        <v>91575</v>
      </c>
      <c r="M215" s="356">
        <v>75182</v>
      </c>
      <c r="N215" s="356">
        <v>31940</v>
      </c>
      <c r="O215" s="356">
        <v>27996</v>
      </c>
      <c r="P215" s="355"/>
      <c r="R215" s="352" t="s">
        <v>234</v>
      </c>
      <c r="S215" s="357">
        <v>0.17288810997378218</v>
      </c>
      <c r="T215" s="358">
        <v>0.54465719314815608</v>
      </c>
      <c r="U215" s="358">
        <v>0.2946704602840286</v>
      </c>
      <c r="V215" s="358">
        <v>0.15998117966735897</v>
      </c>
      <c r="W215" s="358">
        <v>0.54470201739774204</v>
      </c>
      <c r="X215" s="358">
        <v>0.69505248639144213</v>
      </c>
      <c r="Y215" s="358">
        <v>0.76585569448550506</v>
      </c>
      <c r="Z215" s="358">
        <v>0.728082024935226</v>
      </c>
      <c r="AA215" s="358">
        <v>0.45918633313722718</v>
      </c>
      <c r="AB215" s="358">
        <v>0.63907891403067685</v>
      </c>
      <c r="AC215" s="359">
        <v>0.72323232323232323</v>
      </c>
      <c r="AD215" s="357">
        <v>0.72798010162006865</v>
      </c>
      <c r="AE215" s="357">
        <v>0.81202254226675019</v>
      </c>
      <c r="AF215" s="357">
        <v>0.82772538934133444</v>
      </c>
    </row>
    <row r="216" spans="1:32">
      <c r="A216" s="360" t="s">
        <v>235</v>
      </c>
      <c r="B216" s="361"/>
      <c r="C216" s="362">
        <v>0.24074979406089184</v>
      </c>
      <c r="D216" s="362">
        <v>0.16782926226771774</v>
      </c>
      <c r="E216" s="362">
        <v>0.37124438899907908</v>
      </c>
      <c r="F216" s="362">
        <v>0.22337545825973443</v>
      </c>
      <c r="G216" s="362">
        <v>9.816551406225614E-2</v>
      </c>
      <c r="H216" s="362">
        <v>5.943345815431015E-2</v>
      </c>
      <c r="I216" s="362">
        <v>4.6672985233364925E-2</v>
      </c>
      <c r="J216" s="362">
        <v>0.10606303338745803</v>
      </c>
      <c r="K216" s="362">
        <v>0.13878900569394503</v>
      </c>
      <c r="L216" s="363">
        <v>9.4649304044675087E-2</v>
      </c>
      <c r="M216" s="364">
        <v>7.7705967531386977E-2</v>
      </c>
      <c r="N216" s="364">
        <v>3.3012271593632785E-2</v>
      </c>
      <c r="O216" s="364">
        <v>2.8935865858965043E-2</v>
      </c>
      <c r="P216" s="365"/>
      <c r="R216" s="360" t="s">
        <v>235</v>
      </c>
      <c r="S216" s="361"/>
      <c r="T216" s="362"/>
      <c r="U216" s="362"/>
      <c r="V216" s="362"/>
      <c r="W216" s="362"/>
      <c r="X216" s="362"/>
      <c r="Y216" s="362"/>
      <c r="Z216" s="362"/>
      <c r="AA216" s="362"/>
      <c r="AB216" s="362"/>
      <c r="AC216" s="363"/>
      <c r="AD216" s="364"/>
      <c r="AE216" s="364"/>
      <c r="AF216" s="364"/>
    </row>
    <row r="217" spans="1:32">
      <c r="A217" s="324" t="s">
        <v>10</v>
      </c>
      <c r="B217" s="329">
        <v>54347</v>
      </c>
      <c r="C217" s="326">
        <v>15229</v>
      </c>
      <c r="D217" s="326">
        <v>5418</v>
      </c>
      <c r="E217" s="326">
        <v>9451</v>
      </c>
      <c r="F217" s="326">
        <v>15229</v>
      </c>
      <c r="G217" s="326">
        <v>3989</v>
      </c>
      <c r="H217" s="326">
        <v>2310</v>
      </c>
      <c r="I217" s="326">
        <v>981</v>
      </c>
      <c r="J217" s="326">
        <v>1752</v>
      </c>
      <c r="K217" s="326">
        <v>13984</v>
      </c>
      <c r="L217" s="366" t="s">
        <v>115</v>
      </c>
      <c r="M217" s="367">
        <v>1283</v>
      </c>
      <c r="N217" s="367">
        <v>518</v>
      </c>
      <c r="O217" s="367">
        <v>363</v>
      </c>
      <c r="P217" s="328"/>
      <c r="R217" s="324" t="s">
        <v>10</v>
      </c>
      <c r="S217" s="333">
        <v>9.0079066265060237E-2</v>
      </c>
      <c r="T217" s="331">
        <v>0.2695515135596559</v>
      </c>
      <c r="U217" s="331">
        <v>1.0605389442598745</v>
      </c>
      <c r="V217" s="331">
        <v>0.61094064120198921</v>
      </c>
      <c r="W217" s="331">
        <v>0.2695515135596559</v>
      </c>
      <c r="X217" s="331">
        <v>0.68087239909751818</v>
      </c>
      <c r="Y217" s="331">
        <v>0.45930735930735933</v>
      </c>
      <c r="Z217" s="331">
        <v>0.64933741080530072</v>
      </c>
      <c r="AA217" s="331">
        <v>0.25850972540045769</v>
      </c>
      <c r="AB217" s="331">
        <v>0.84189497716894979</v>
      </c>
      <c r="AC217" s="342" t="s">
        <v>115</v>
      </c>
      <c r="AD217" s="333">
        <v>0.696024941543258</v>
      </c>
      <c r="AE217" s="333">
        <v>0.82625482625482627</v>
      </c>
      <c r="AF217" s="333">
        <v>0.96418732782369143</v>
      </c>
    </row>
    <row r="218" spans="1:32">
      <c r="A218" s="368"/>
      <c r="B218" s="320"/>
      <c r="C218" s="369">
        <v>0.28021785931146154</v>
      </c>
      <c r="D218" s="369">
        <v>9.9692715329272999E-2</v>
      </c>
      <c r="E218" s="369">
        <v>0.17390104329585809</v>
      </c>
      <c r="F218" s="369">
        <v>0.28021785931146154</v>
      </c>
      <c r="G218" s="369">
        <v>7.3398715660478037E-2</v>
      </c>
      <c r="H218" s="369">
        <v>4.2504646070620274E-2</v>
      </c>
      <c r="I218" s="369">
        <v>1.8050674370250427E-2</v>
      </c>
      <c r="J218" s="369">
        <v>3.2237290006808104E-2</v>
      </c>
      <c r="K218" s="369">
        <v>0.25730951110456879</v>
      </c>
      <c r="L218" s="370"/>
      <c r="M218" s="371">
        <v>2.360755883489429E-2</v>
      </c>
      <c r="N218" s="371">
        <v>9.5313448764421226E-3</v>
      </c>
      <c r="O218" s="371">
        <v>6.6793015253831861E-3</v>
      </c>
      <c r="P218" s="338"/>
      <c r="R218" s="368"/>
      <c r="S218" s="320"/>
      <c r="T218" s="369"/>
      <c r="U218" s="369"/>
      <c r="V218" s="369"/>
      <c r="W218" s="369"/>
      <c r="X218" s="369"/>
      <c r="Y218" s="369"/>
      <c r="Z218" s="369"/>
      <c r="AA218" s="369"/>
      <c r="AB218" s="369"/>
      <c r="AC218" s="370"/>
      <c r="AD218" s="371"/>
      <c r="AE218" s="371"/>
      <c r="AF218" s="371"/>
    </row>
    <row r="219" spans="1:32">
      <c r="A219" s="352" t="s">
        <v>236</v>
      </c>
      <c r="B219" s="372">
        <v>1021866</v>
      </c>
      <c r="C219" s="373">
        <v>248159</v>
      </c>
      <c r="D219" s="374">
        <v>167796</v>
      </c>
      <c r="E219" s="374">
        <v>368637</v>
      </c>
      <c r="F219" s="374">
        <v>231349</v>
      </c>
      <c r="G219" s="374">
        <v>98966</v>
      </c>
      <c r="H219" s="374">
        <v>59813</v>
      </c>
      <c r="I219" s="374">
        <v>46138</v>
      </c>
      <c r="J219" s="374">
        <v>104370</v>
      </c>
      <c r="K219" s="374">
        <v>148265</v>
      </c>
      <c r="L219" s="375">
        <v>91575</v>
      </c>
      <c r="M219" s="376">
        <v>76465</v>
      </c>
      <c r="N219" s="376">
        <v>32458</v>
      </c>
      <c r="O219" s="376">
        <v>28359</v>
      </c>
      <c r="P219" s="377"/>
      <c r="R219" s="352" t="s">
        <v>236</v>
      </c>
      <c r="S219" s="378">
        <v>0.16675740346983342</v>
      </c>
      <c r="T219" s="379">
        <v>0.52777453165107857</v>
      </c>
      <c r="U219" s="380">
        <v>0.31939974731221243</v>
      </c>
      <c r="V219" s="380">
        <v>0.17154273716420218</v>
      </c>
      <c r="W219" s="380">
        <v>0.52658969781585396</v>
      </c>
      <c r="X219" s="380">
        <v>0.69448093284562373</v>
      </c>
      <c r="Y219" s="380">
        <v>0.75401668533596378</v>
      </c>
      <c r="Z219" s="380">
        <v>0.72640773332177377</v>
      </c>
      <c r="AA219" s="380">
        <v>0.44025899571712812</v>
      </c>
      <c r="AB219" s="380">
        <v>0.64248347226214431</v>
      </c>
      <c r="AC219" s="381">
        <v>0.72323232323232323</v>
      </c>
      <c r="AD219" s="382">
        <v>0.72744392859478191</v>
      </c>
      <c r="AE219" s="382">
        <v>0.81224967650502189</v>
      </c>
      <c r="AF219" s="382">
        <v>0.82947212525124303</v>
      </c>
    </row>
    <row r="220" spans="1:32" ht="13.8" thickBot="1">
      <c r="A220" s="383"/>
      <c r="B220" s="384"/>
      <c r="C220" s="385">
        <v>0.24284886668114997</v>
      </c>
      <c r="D220" s="385">
        <v>0.16420548291067519</v>
      </c>
      <c r="E220" s="385">
        <v>0.36074886531110734</v>
      </c>
      <c r="F220" s="385">
        <v>0.22639856889259452</v>
      </c>
      <c r="G220" s="385">
        <v>9.6848314749683417E-2</v>
      </c>
      <c r="H220" s="385">
        <v>5.8533114909391254E-2</v>
      </c>
      <c r="I220" s="385">
        <v>4.5150734049278475E-2</v>
      </c>
      <c r="J220" s="385">
        <v>0.10213667936891921</v>
      </c>
      <c r="K220" s="385">
        <v>0.14509240937657189</v>
      </c>
      <c r="L220" s="386">
        <v>8.9615468172930701E-2</v>
      </c>
      <c r="M220" s="387">
        <v>7.4828793599160753E-2</v>
      </c>
      <c r="N220" s="387">
        <v>3.1763460179710448E-2</v>
      </c>
      <c r="O220" s="387">
        <v>2.7752171028295296E-2</v>
      </c>
      <c r="P220" s="365"/>
      <c r="R220" s="383"/>
      <c r="S220" s="384"/>
      <c r="T220" s="385"/>
      <c r="U220" s="385"/>
      <c r="V220" s="385"/>
      <c r="W220" s="385"/>
      <c r="X220" s="385"/>
      <c r="Y220" s="385"/>
      <c r="Z220" s="385"/>
      <c r="AA220" s="385"/>
      <c r="AB220" s="385"/>
      <c r="AC220" s="386"/>
      <c r="AD220" s="387"/>
      <c r="AE220" s="387"/>
      <c r="AF220" s="387"/>
    </row>
    <row r="221" spans="1:32" ht="15">
      <c r="J221" s="305"/>
      <c r="L221" s="305"/>
      <c r="M221" s="305"/>
      <c r="N221" s="305"/>
      <c r="O221" s="305"/>
      <c r="P221" s="306"/>
      <c r="AB221" s="305"/>
      <c r="AC221" s="305"/>
      <c r="AD221" s="305"/>
      <c r="AE221" s="305"/>
      <c r="AF221" s="305"/>
    </row>
    <row r="222" spans="1:32" ht="15">
      <c r="A222" s="299" t="s">
        <v>237</v>
      </c>
      <c r="J222" s="305"/>
      <c r="L222" s="305"/>
      <c r="M222" s="305"/>
      <c r="N222" s="305"/>
      <c r="O222" s="305"/>
      <c r="P222" s="306"/>
      <c r="R222" s="299" t="s">
        <v>197</v>
      </c>
      <c r="AB222" s="305"/>
      <c r="AC222" s="305"/>
      <c r="AD222" s="305"/>
      <c r="AE222" s="305"/>
      <c r="AF222" s="305"/>
    </row>
    <row r="224" spans="1:32" ht="15">
      <c r="A224" s="305" t="s">
        <v>198</v>
      </c>
      <c r="B224" s="306"/>
      <c r="C224" s="305"/>
      <c r="D224" s="305"/>
      <c r="E224" s="305"/>
      <c r="F224" s="305"/>
      <c r="G224" s="305"/>
      <c r="H224" s="305"/>
      <c r="I224" s="305"/>
      <c r="J224" s="305"/>
      <c r="K224" s="305"/>
      <c r="L224" s="305"/>
      <c r="M224" s="305"/>
      <c r="N224" s="305"/>
      <c r="O224" s="305"/>
      <c r="P224" s="306"/>
      <c r="R224" s="305" t="s">
        <v>199</v>
      </c>
      <c r="S224" s="305"/>
      <c r="T224" s="305"/>
      <c r="U224" s="305"/>
      <c r="V224" s="305"/>
      <c r="W224" s="305"/>
      <c r="X224" s="305"/>
      <c r="Y224" s="305"/>
      <c r="Z224" s="305"/>
      <c r="AA224" s="305"/>
      <c r="AB224" s="305"/>
      <c r="AC224" s="305"/>
      <c r="AD224" s="305"/>
      <c r="AE224" s="305"/>
      <c r="AF224" s="305"/>
    </row>
    <row r="225" spans="1:32" ht="15">
      <c r="A225" s="299" t="s">
        <v>200</v>
      </c>
      <c r="B225" s="299" t="s">
        <v>201</v>
      </c>
      <c r="J225" s="305"/>
      <c r="K225" s="305"/>
      <c r="L225" s="305"/>
      <c r="M225" s="305"/>
      <c r="N225" s="305"/>
      <c r="O225" s="305"/>
      <c r="P225" s="306"/>
      <c r="R225" s="299" t="s">
        <v>200</v>
      </c>
      <c r="S225" s="299" t="s">
        <v>201</v>
      </c>
      <c r="AA225" s="305"/>
      <c r="AB225" s="305"/>
      <c r="AC225" s="305"/>
      <c r="AD225" s="305"/>
      <c r="AE225" s="305"/>
      <c r="AF225" s="305"/>
    </row>
    <row r="226" spans="1:32" ht="15">
      <c r="A226" s="307" t="s">
        <v>202</v>
      </c>
      <c r="B226" s="307"/>
      <c r="C226" s="307">
        <v>2008</v>
      </c>
      <c r="J226" s="305"/>
      <c r="K226" s="305"/>
      <c r="L226" s="305"/>
      <c r="M226" s="305"/>
      <c r="N226" s="305"/>
      <c r="O226" s="305"/>
      <c r="P226" s="306"/>
      <c r="R226" s="307" t="s">
        <v>202</v>
      </c>
      <c r="S226" s="307"/>
      <c r="T226" s="307">
        <v>2008</v>
      </c>
      <c r="AA226" s="305"/>
      <c r="AB226" s="305"/>
      <c r="AC226" s="305"/>
      <c r="AD226" s="305"/>
      <c r="AE226" s="305"/>
      <c r="AF226" s="305"/>
    </row>
    <row r="227" spans="1:32" ht="15.6" thickBot="1">
      <c r="J227" s="305"/>
      <c r="K227" s="305"/>
      <c r="L227" s="305"/>
      <c r="M227" s="305"/>
      <c r="N227" s="305"/>
      <c r="O227" s="305"/>
      <c r="P227" s="306"/>
      <c r="AA227" s="305"/>
      <c r="AB227" s="305"/>
      <c r="AC227" s="305"/>
      <c r="AD227" s="305"/>
      <c r="AE227" s="305"/>
      <c r="AF227" s="305"/>
    </row>
    <row r="228" spans="1:32">
      <c r="A228" s="308" t="s">
        <v>203</v>
      </c>
      <c r="B228" s="309" t="s">
        <v>204</v>
      </c>
      <c r="C228" s="310"/>
      <c r="D228" s="310"/>
      <c r="E228" s="310"/>
      <c r="F228" s="310"/>
      <c r="G228" s="310" t="s">
        <v>205</v>
      </c>
      <c r="H228" s="310"/>
      <c r="I228" s="310"/>
      <c r="J228" s="310"/>
      <c r="K228" s="310"/>
      <c r="L228" s="310"/>
      <c r="M228" s="308" t="s">
        <v>206</v>
      </c>
      <c r="N228" s="308" t="s">
        <v>207</v>
      </c>
      <c r="O228" s="308" t="s">
        <v>208</v>
      </c>
      <c r="P228" s="311"/>
      <c r="R228" s="308" t="s">
        <v>203</v>
      </c>
      <c r="S228" s="309" t="s">
        <v>204</v>
      </c>
      <c r="T228" s="310"/>
      <c r="U228" s="310"/>
      <c r="V228" s="310"/>
      <c r="W228" s="310"/>
      <c r="X228" s="310" t="s">
        <v>209</v>
      </c>
      <c r="Y228" s="310"/>
      <c r="Z228" s="310"/>
      <c r="AA228" s="310"/>
      <c r="AB228" s="310"/>
      <c r="AC228" s="310"/>
      <c r="AD228" s="308" t="s">
        <v>206</v>
      </c>
      <c r="AE228" s="308" t="s">
        <v>207</v>
      </c>
      <c r="AF228" s="308" t="s">
        <v>208</v>
      </c>
    </row>
    <row r="229" spans="1:32">
      <c r="A229" s="312" t="s">
        <v>210</v>
      </c>
      <c r="B229" s="313" t="s">
        <v>211</v>
      </c>
      <c r="C229" s="314"/>
      <c r="D229" s="314"/>
      <c r="E229" s="314"/>
      <c r="F229" s="314"/>
      <c r="G229" s="314" t="s">
        <v>212</v>
      </c>
      <c r="H229" s="314"/>
      <c r="I229" s="314"/>
      <c r="J229" s="314"/>
      <c r="K229" s="314"/>
      <c r="L229" s="314"/>
      <c r="M229" s="315" t="s">
        <v>213</v>
      </c>
      <c r="N229" s="315" t="s">
        <v>213</v>
      </c>
      <c r="O229" s="315" t="s">
        <v>213</v>
      </c>
      <c r="P229" s="311"/>
      <c r="R229" s="312" t="s">
        <v>210</v>
      </c>
      <c r="S229" s="313" t="s">
        <v>211</v>
      </c>
      <c r="T229" s="314"/>
      <c r="U229" s="314"/>
      <c r="V229" s="314"/>
      <c r="W229" s="314"/>
      <c r="X229" s="314" t="s">
        <v>214</v>
      </c>
      <c r="Y229" s="314"/>
      <c r="Z229" s="314"/>
      <c r="AA229" s="314"/>
      <c r="AB229" s="314"/>
      <c r="AC229" s="314"/>
      <c r="AD229" s="315" t="s">
        <v>213</v>
      </c>
      <c r="AE229" s="315" t="s">
        <v>213</v>
      </c>
      <c r="AF229" s="315" t="s">
        <v>213</v>
      </c>
    </row>
    <row r="230" spans="1:32">
      <c r="A230" s="312" t="s">
        <v>215</v>
      </c>
      <c r="B230" s="313" t="s">
        <v>216</v>
      </c>
      <c r="C230" s="316" t="s">
        <v>217</v>
      </c>
      <c r="D230" s="316" t="s">
        <v>218</v>
      </c>
      <c r="E230" s="316" t="s">
        <v>219</v>
      </c>
      <c r="F230" s="316" t="s">
        <v>220</v>
      </c>
      <c r="G230" s="316"/>
      <c r="H230" s="316"/>
      <c r="I230" s="316"/>
      <c r="J230" s="316"/>
      <c r="K230" s="316"/>
      <c r="L230" s="317" t="s">
        <v>44</v>
      </c>
      <c r="M230" s="312" t="s">
        <v>221</v>
      </c>
      <c r="N230" s="312" t="s">
        <v>222</v>
      </c>
      <c r="O230" s="312" t="s">
        <v>222</v>
      </c>
      <c r="P230" s="318"/>
      <c r="R230" s="312" t="s">
        <v>215</v>
      </c>
      <c r="S230" s="313" t="s">
        <v>216</v>
      </c>
      <c r="T230" s="316" t="s">
        <v>217</v>
      </c>
      <c r="U230" s="316" t="s">
        <v>218</v>
      </c>
      <c r="V230" s="316" t="s">
        <v>219</v>
      </c>
      <c r="W230" s="316" t="s">
        <v>220</v>
      </c>
      <c r="X230" s="316"/>
      <c r="Y230" s="316"/>
      <c r="Z230" s="316"/>
      <c r="AA230" s="316"/>
      <c r="AB230" s="316"/>
      <c r="AC230" s="317" t="s">
        <v>44</v>
      </c>
      <c r="AD230" s="312" t="s">
        <v>221</v>
      </c>
      <c r="AE230" s="312" t="s">
        <v>222</v>
      </c>
      <c r="AF230" s="312" t="s">
        <v>222</v>
      </c>
    </row>
    <row r="231" spans="1:32">
      <c r="A231" s="319"/>
      <c r="B231" s="320"/>
      <c r="C231" s="321" t="s">
        <v>223</v>
      </c>
      <c r="D231" s="321" t="s">
        <v>224</v>
      </c>
      <c r="E231" s="321" t="s">
        <v>225</v>
      </c>
      <c r="F231" s="321" t="s">
        <v>225</v>
      </c>
      <c r="G231" s="321" t="s">
        <v>5</v>
      </c>
      <c r="H231" s="321" t="s">
        <v>6</v>
      </c>
      <c r="I231" s="321" t="s">
        <v>226</v>
      </c>
      <c r="J231" s="321" t="s">
        <v>227</v>
      </c>
      <c r="K231" s="321" t="s">
        <v>228</v>
      </c>
      <c r="L231" s="314" t="s">
        <v>229</v>
      </c>
      <c r="M231" s="322" t="s">
        <v>230</v>
      </c>
      <c r="N231" s="322" t="s">
        <v>231</v>
      </c>
      <c r="O231" s="322" t="s">
        <v>232</v>
      </c>
      <c r="P231" s="323"/>
      <c r="R231" s="319"/>
      <c r="S231" s="320"/>
      <c r="T231" s="321" t="s">
        <v>223</v>
      </c>
      <c r="U231" s="321" t="s">
        <v>224</v>
      </c>
      <c r="V231" s="321" t="s">
        <v>225</v>
      </c>
      <c r="W231" s="321" t="s">
        <v>225</v>
      </c>
      <c r="X231" s="321" t="s">
        <v>5</v>
      </c>
      <c r="Y231" s="321" t="s">
        <v>6</v>
      </c>
      <c r="Z231" s="321" t="s">
        <v>226</v>
      </c>
      <c r="AA231" s="321" t="s">
        <v>228</v>
      </c>
      <c r="AB231" s="321" t="s">
        <v>227</v>
      </c>
      <c r="AC231" s="314" t="s">
        <v>229</v>
      </c>
      <c r="AD231" s="322" t="s">
        <v>230</v>
      </c>
      <c r="AE231" s="322" t="s">
        <v>231</v>
      </c>
      <c r="AF231" s="322" t="s">
        <v>232</v>
      </c>
    </row>
    <row r="232" spans="1:32">
      <c r="A232" s="324" t="s">
        <v>5</v>
      </c>
      <c r="B232" s="325">
        <v>132401</v>
      </c>
      <c r="C232" s="326">
        <v>48610</v>
      </c>
      <c r="D232" s="326">
        <v>43697</v>
      </c>
      <c r="E232" s="326">
        <v>86563</v>
      </c>
      <c r="F232" s="326">
        <v>46762</v>
      </c>
      <c r="G232" s="327" t="s">
        <v>115</v>
      </c>
      <c r="H232" s="326">
        <v>17985</v>
      </c>
      <c r="I232" s="326">
        <v>9084</v>
      </c>
      <c r="J232" s="326">
        <v>25072</v>
      </c>
      <c r="K232" s="326">
        <v>42597</v>
      </c>
      <c r="L232" s="328">
        <v>20651</v>
      </c>
      <c r="M232" s="329">
        <v>16885</v>
      </c>
      <c r="N232" s="329">
        <v>7166</v>
      </c>
      <c r="O232" s="329">
        <v>6700</v>
      </c>
      <c r="P232" s="328"/>
      <c r="R232" s="324" t="s">
        <v>5</v>
      </c>
      <c r="S232" s="330">
        <v>0.35697505001847374</v>
      </c>
      <c r="T232" s="331">
        <v>0.7154289240896935</v>
      </c>
      <c r="U232" s="331">
        <v>6.8196901389111384E-3</v>
      </c>
      <c r="V232" s="331">
        <v>3.4425793930432172E-3</v>
      </c>
      <c r="W232" s="331">
        <v>0.72017877763996407</v>
      </c>
      <c r="X232" s="327" t="s">
        <v>115</v>
      </c>
      <c r="Y232" s="331">
        <v>0.83869891576313593</v>
      </c>
      <c r="Z232" s="331">
        <v>0.89211800968736243</v>
      </c>
      <c r="AA232" s="331">
        <v>0.73413620677512503</v>
      </c>
      <c r="AB232" s="331">
        <v>0.82310944479897896</v>
      </c>
      <c r="AC232" s="332">
        <v>0.84557648540022279</v>
      </c>
      <c r="AD232" s="333">
        <v>0.85519692034350014</v>
      </c>
      <c r="AE232" s="333">
        <v>0.91710856823890596</v>
      </c>
      <c r="AF232" s="333">
        <v>0.92358208955223886</v>
      </c>
    </row>
    <row r="233" spans="1:32">
      <c r="A233" s="334"/>
      <c r="B233" s="335"/>
      <c r="C233" s="336">
        <v>0.36714224212808061</v>
      </c>
      <c r="D233" s="336">
        <v>0.33003527163692115</v>
      </c>
      <c r="E233" s="336">
        <v>0.65379415563326559</v>
      </c>
      <c r="F233" s="336">
        <v>0.35318464362051644</v>
      </c>
      <c r="G233" s="336"/>
      <c r="H233" s="336">
        <v>0.13583734261825817</v>
      </c>
      <c r="I233" s="336">
        <v>6.860975370276659E-2</v>
      </c>
      <c r="J233" s="336">
        <v>0.18936412866972305</v>
      </c>
      <c r="K233" s="336">
        <v>0.32172717728718059</v>
      </c>
      <c r="L233" s="337">
        <v>0.15597314219681122</v>
      </c>
      <c r="M233" s="337">
        <v>0.12752924826851761</v>
      </c>
      <c r="N233" s="337">
        <v>5.4123458282037143E-2</v>
      </c>
      <c r="O233" s="337">
        <v>5.0603847402965231E-2</v>
      </c>
      <c r="P233" s="338"/>
      <c r="R233" s="334"/>
      <c r="S233" s="335"/>
      <c r="T233" s="336"/>
      <c r="U233" s="336"/>
      <c r="V233" s="336"/>
      <c r="W233" s="336"/>
      <c r="X233" s="336"/>
      <c r="Y233" s="336"/>
      <c r="Z233" s="336"/>
      <c r="AA233" s="336"/>
      <c r="AB233" s="336"/>
      <c r="AC233" s="339"/>
      <c r="AD233" s="340"/>
      <c r="AE233" s="340"/>
      <c r="AF233" s="340"/>
    </row>
    <row r="234" spans="1:32">
      <c r="A234" s="324" t="s">
        <v>6</v>
      </c>
      <c r="B234" s="329">
        <v>317528</v>
      </c>
      <c r="C234" s="326">
        <v>70501</v>
      </c>
      <c r="D234" s="326">
        <v>26137</v>
      </c>
      <c r="E234" s="326">
        <v>102704</v>
      </c>
      <c r="F234" s="326">
        <v>69204</v>
      </c>
      <c r="G234" s="326">
        <v>26137</v>
      </c>
      <c r="H234" s="327" t="s">
        <v>115</v>
      </c>
      <c r="I234" s="326">
        <v>16638</v>
      </c>
      <c r="J234" s="326">
        <v>34892</v>
      </c>
      <c r="K234" s="326">
        <v>60979</v>
      </c>
      <c r="L234" s="328">
        <v>15685</v>
      </c>
      <c r="M234" s="329">
        <v>24036</v>
      </c>
      <c r="N234" s="329">
        <v>8464</v>
      </c>
      <c r="O234" s="329">
        <v>7792</v>
      </c>
      <c r="P234" s="328"/>
      <c r="R234" s="324" t="s">
        <v>6</v>
      </c>
      <c r="S234" s="333">
        <v>0.10290193870557134</v>
      </c>
      <c r="T234" s="331">
        <v>0.3851860257301315</v>
      </c>
      <c r="U234" s="331">
        <v>1.1631021157745725E-2</v>
      </c>
      <c r="V234" s="331">
        <v>2.9891727683439787E-3</v>
      </c>
      <c r="W234" s="331">
        <v>0.37769493092884804</v>
      </c>
      <c r="X234" s="331">
        <v>0.5914221218961625</v>
      </c>
      <c r="Y234" s="327" t="s">
        <v>115</v>
      </c>
      <c r="Z234" s="331">
        <v>0.62255078735424929</v>
      </c>
      <c r="AA234" s="331">
        <v>0.38136079633972353</v>
      </c>
      <c r="AB234" s="331">
        <v>0.54327639573541209</v>
      </c>
      <c r="AC234" s="332">
        <v>0.63219636595473383</v>
      </c>
      <c r="AD234" s="333">
        <v>0.60891995340322846</v>
      </c>
      <c r="AE234" s="333">
        <v>0.77788279773156899</v>
      </c>
      <c r="AF234" s="333">
        <v>0.80005133470225875</v>
      </c>
    </row>
    <row r="235" spans="1:32">
      <c r="A235" s="334"/>
      <c r="B235" s="335"/>
      <c r="C235" s="336">
        <v>0.22203081303066186</v>
      </c>
      <c r="D235" s="336">
        <v>8.2314000655060338E-2</v>
      </c>
      <c r="E235" s="336">
        <v>0.32344864074979213</v>
      </c>
      <c r="F235" s="336">
        <v>0.21794613388425588</v>
      </c>
      <c r="G235" s="336">
        <v>8.2314000655060338E-2</v>
      </c>
      <c r="H235" s="336"/>
      <c r="I235" s="336">
        <v>5.2398528633695297E-2</v>
      </c>
      <c r="J235" s="336">
        <v>0.10988637222544154</v>
      </c>
      <c r="K235" s="336">
        <v>0.19204290645234437</v>
      </c>
      <c r="L235" s="337">
        <v>4.9397218513013028E-2</v>
      </c>
      <c r="M235" s="337">
        <v>7.5697261343881481E-2</v>
      </c>
      <c r="N235" s="337">
        <v>2.6655916958504448E-2</v>
      </c>
      <c r="O235" s="337">
        <v>2.4539568164067421E-2</v>
      </c>
      <c r="P235" s="338"/>
      <c r="R235" s="334"/>
      <c r="S235" s="335"/>
      <c r="T235" s="336"/>
      <c r="U235" s="336"/>
      <c r="V235" s="336"/>
      <c r="W235" s="336"/>
      <c r="X235" s="336"/>
      <c r="Y235" s="336"/>
      <c r="Z235" s="336"/>
      <c r="AA235" s="336"/>
      <c r="AB235" s="336"/>
      <c r="AC235" s="339"/>
      <c r="AD235" s="340"/>
      <c r="AE235" s="340"/>
      <c r="AF235" s="340"/>
    </row>
    <row r="236" spans="1:32">
      <c r="A236" s="324" t="s">
        <v>226</v>
      </c>
      <c r="B236" s="329">
        <v>126691</v>
      </c>
      <c r="C236" s="326">
        <v>18822</v>
      </c>
      <c r="D236" s="326">
        <v>17783</v>
      </c>
      <c r="E236" s="326">
        <v>25768</v>
      </c>
      <c r="F236" s="326">
        <v>18652</v>
      </c>
      <c r="G236" s="326">
        <v>5112</v>
      </c>
      <c r="H236" s="326">
        <v>5097</v>
      </c>
      <c r="I236" s="327" t="s">
        <v>115</v>
      </c>
      <c r="J236" s="326">
        <v>7053</v>
      </c>
      <c r="K236" s="326">
        <v>16868</v>
      </c>
      <c r="L236" s="328">
        <v>2591</v>
      </c>
      <c r="M236" s="329">
        <v>2523</v>
      </c>
      <c r="N236" s="329">
        <v>2523</v>
      </c>
      <c r="O236" s="329">
        <v>2057</v>
      </c>
      <c r="P236" s="328"/>
      <c r="R236" s="324" t="s">
        <v>226</v>
      </c>
      <c r="S236" s="333">
        <v>7.3544851604312303E-2</v>
      </c>
      <c r="T236" s="331">
        <v>0.29848050154075018</v>
      </c>
      <c r="U236" s="331">
        <v>1.7947477928358544</v>
      </c>
      <c r="V236" s="331">
        <v>1.2469729897547346</v>
      </c>
      <c r="W236" s="331">
        <v>0.29514261205232684</v>
      </c>
      <c r="X236" s="331">
        <v>0.5160406885758998</v>
      </c>
      <c r="Y236" s="331">
        <v>0.48773788503041005</v>
      </c>
      <c r="Z236" s="327" t="s">
        <v>115</v>
      </c>
      <c r="AA236" s="331">
        <v>0.28823808394593314</v>
      </c>
      <c r="AB236" s="331">
        <v>0.46590103502055863</v>
      </c>
      <c r="AC236" s="332">
        <v>0.4978772674642995</v>
      </c>
      <c r="AD236" s="333">
        <v>0.62029330162504959</v>
      </c>
      <c r="AE236" s="333">
        <v>0.62029330162504959</v>
      </c>
      <c r="AF236" s="333">
        <v>0.66990763247447738</v>
      </c>
    </row>
    <row r="237" spans="1:32">
      <c r="A237" s="334"/>
      <c r="B237" s="335"/>
      <c r="C237" s="336">
        <v>0.14856619649383146</v>
      </c>
      <c r="D237" s="336">
        <v>0.14036514038092682</v>
      </c>
      <c r="E237" s="336">
        <v>0.20339250617644505</v>
      </c>
      <c r="F237" s="336">
        <v>0.14722434900663819</v>
      </c>
      <c r="G237" s="336">
        <v>4.0350143261952312E-2</v>
      </c>
      <c r="H237" s="336">
        <v>4.023174495425879E-2</v>
      </c>
      <c r="I237" s="336"/>
      <c r="J237" s="336">
        <v>5.5670884277494059E-2</v>
      </c>
      <c r="K237" s="336">
        <v>0.13314284361162199</v>
      </c>
      <c r="L237" s="337">
        <v>2.0451334348927704E-2</v>
      </c>
      <c r="M237" s="337">
        <v>1.9914595354050407E-2</v>
      </c>
      <c r="N237" s="337">
        <v>1.9914595354050407E-2</v>
      </c>
      <c r="O237" s="337">
        <v>1.6236354595038322E-2</v>
      </c>
      <c r="P237" s="338"/>
      <c r="R237" s="334"/>
      <c r="S237" s="335"/>
      <c r="T237" s="336"/>
      <c r="U237" s="336"/>
      <c r="V237" s="336"/>
      <c r="W237" s="336"/>
      <c r="X237" s="336"/>
      <c r="Y237" s="336"/>
      <c r="Z237" s="341"/>
      <c r="AA237" s="336"/>
      <c r="AB237" s="336"/>
      <c r="AC237" s="339"/>
      <c r="AD237" s="340"/>
      <c r="AE237" s="340"/>
      <c r="AF237" s="340"/>
    </row>
    <row r="238" spans="1:32">
      <c r="A238" s="324" t="s">
        <v>233</v>
      </c>
      <c r="B238" s="329">
        <v>223045</v>
      </c>
      <c r="C238" s="326">
        <v>77215</v>
      </c>
      <c r="D238" s="326">
        <v>60246</v>
      </c>
      <c r="E238" s="326">
        <v>121642</v>
      </c>
      <c r="F238" s="326">
        <v>66345</v>
      </c>
      <c r="G238" s="326">
        <v>56406</v>
      </c>
      <c r="H238" s="326">
        <v>30864</v>
      </c>
      <c r="I238" s="326">
        <v>18764</v>
      </c>
      <c r="J238" s="326">
        <v>38052</v>
      </c>
      <c r="K238" s="342" t="s">
        <v>115</v>
      </c>
      <c r="L238" s="328">
        <v>47531</v>
      </c>
      <c r="M238" s="329">
        <v>27024</v>
      </c>
      <c r="N238" s="329">
        <v>13606</v>
      </c>
      <c r="O238" s="329">
        <v>12688</v>
      </c>
      <c r="P238" s="328"/>
      <c r="R238" s="324" t="s">
        <v>233</v>
      </c>
      <c r="S238" s="333">
        <v>0.23222306868004211</v>
      </c>
      <c r="T238" s="331">
        <v>0.70807485592177688</v>
      </c>
      <c r="U238" s="331">
        <v>0.25658134979915681</v>
      </c>
      <c r="V238" s="331">
        <v>0.20802847700629717</v>
      </c>
      <c r="W238" s="331">
        <v>0.75286758610294668</v>
      </c>
      <c r="X238" s="331">
        <v>0.80074814736020994</v>
      </c>
      <c r="Y238" s="331">
        <v>0.82789009849663042</v>
      </c>
      <c r="Z238" s="331">
        <v>0.89874227243658067</v>
      </c>
      <c r="AA238" s="342" t="s">
        <v>115</v>
      </c>
      <c r="AB238" s="331">
        <v>0.78884158519920111</v>
      </c>
      <c r="AC238" s="332">
        <v>0.75584355473270082</v>
      </c>
      <c r="AD238" s="333">
        <v>0.87085553582001185</v>
      </c>
      <c r="AE238" s="333">
        <v>0.93848302219608992</v>
      </c>
      <c r="AF238" s="333">
        <v>0.94506620428751575</v>
      </c>
    </row>
    <row r="239" spans="1:32">
      <c r="A239" s="334"/>
      <c r="B239" s="343"/>
      <c r="C239" s="336">
        <v>0.34618574727073015</v>
      </c>
      <c r="D239" s="336">
        <v>0.27010692909502565</v>
      </c>
      <c r="E239" s="336">
        <v>0.54536976843237917</v>
      </c>
      <c r="F239" s="336">
        <v>0.29745118698020578</v>
      </c>
      <c r="G239" s="336">
        <v>0.2528906722858616</v>
      </c>
      <c r="H239" s="336">
        <v>0.1383756641036562</v>
      </c>
      <c r="I239" s="336">
        <v>8.4126521553946509E-2</v>
      </c>
      <c r="J239" s="336">
        <v>0.17060234481831021</v>
      </c>
      <c r="K239" s="336"/>
      <c r="L239" s="337">
        <v>0.21310049541572329</v>
      </c>
      <c r="M239" s="337">
        <v>0.12115940729449215</v>
      </c>
      <c r="N239" s="337">
        <v>6.1001143267053734E-2</v>
      </c>
      <c r="O239" s="337">
        <v>5.6885381873612945E-2</v>
      </c>
      <c r="P239" s="338"/>
      <c r="R239" s="334"/>
      <c r="S239" s="343"/>
      <c r="T239" s="336"/>
      <c r="U239" s="336"/>
      <c r="V239" s="336"/>
      <c r="W239" s="336"/>
      <c r="X239" s="336"/>
      <c r="Y239" s="336"/>
      <c r="Z239" s="336"/>
      <c r="AA239" s="344"/>
      <c r="AB239" s="336"/>
      <c r="AC239" s="339"/>
      <c r="AD239" s="340"/>
      <c r="AE239" s="340"/>
      <c r="AF239" s="340"/>
    </row>
    <row r="240" spans="1:32">
      <c r="A240" s="324" t="s">
        <v>227</v>
      </c>
      <c r="B240" s="329">
        <v>194005</v>
      </c>
      <c r="C240" s="326">
        <v>9127</v>
      </c>
      <c r="D240" s="326">
        <v>8904</v>
      </c>
      <c r="E240" s="326">
        <v>12721</v>
      </c>
      <c r="F240" s="326">
        <v>8967</v>
      </c>
      <c r="G240" s="326">
        <v>2780</v>
      </c>
      <c r="H240" s="326">
        <v>1605</v>
      </c>
      <c r="I240" s="326">
        <v>809</v>
      </c>
      <c r="J240" s="342" t="s">
        <v>115</v>
      </c>
      <c r="K240" s="326">
        <v>8193</v>
      </c>
      <c r="L240" s="328">
        <v>1046</v>
      </c>
      <c r="M240" s="329">
        <v>898</v>
      </c>
      <c r="N240" s="329">
        <v>391</v>
      </c>
      <c r="O240" s="329">
        <v>391</v>
      </c>
      <c r="P240" s="328"/>
      <c r="R240" s="324" t="s">
        <v>227</v>
      </c>
      <c r="S240" s="333">
        <v>3.9790059959141415E-2</v>
      </c>
      <c r="T240" s="331">
        <v>0.37558891201928346</v>
      </c>
      <c r="U240" s="331">
        <v>3.3468104222821204E-2</v>
      </c>
      <c r="V240" s="331">
        <v>2.3818882163351939E-2</v>
      </c>
      <c r="W240" s="331">
        <v>0.373815099810416</v>
      </c>
      <c r="X240" s="331">
        <v>0.78273381294964028</v>
      </c>
      <c r="Y240" s="331">
        <v>0.61121495327102804</v>
      </c>
      <c r="Z240" s="331">
        <v>0.77626699629171814</v>
      </c>
      <c r="AA240" s="331">
        <v>0.34944464787013302</v>
      </c>
      <c r="AB240" s="342" t="s">
        <v>115</v>
      </c>
      <c r="AC240" s="332">
        <v>0.79254302103250474</v>
      </c>
      <c r="AD240" s="333">
        <v>0.76948775055679286</v>
      </c>
      <c r="AE240" s="333">
        <v>0.79028132992327371</v>
      </c>
      <c r="AF240" s="333">
        <v>0.79028132992327371</v>
      </c>
    </row>
    <row r="241" spans="1:32">
      <c r="A241" s="345"/>
      <c r="B241" s="346"/>
      <c r="C241" s="347">
        <v>4.7045179247957529E-2</v>
      </c>
      <c r="D241" s="348">
        <v>4.5895724337001627E-2</v>
      </c>
      <c r="E241" s="348">
        <v>6.5570474987758046E-2</v>
      </c>
      <c r="F241" s="348">
        <v>4.6220458235612487E-2</v>
      </c>
      <c r="G241" s="348">
        <v>1.4329527589495116E-2</v>
      </c>
      <c r="H241" s="348">
        <v>8.2729826550862091E-3</v>
      </c>
      <c r="I241" s="348">
        <v>4.1699956186696217E-3</v>
      </c>
      <c r="J241" s="348"/>
      <c r="K241" s="348">
        <v>4.2230870338393338E-2</v>
      </c>
      <c r="L241" s="349">
        <v>5.3916136182057166E-3</v>
      </c>
      <c r="M241" s="350">
        <v>4.6287466817865521E-3</v>
      </c>
      <c r="N241" s="350">
        <v>2.0154119739181982E-3</v>
      </c>
      <c r="O241" s="350">
        <v>2.0154119739181982E-3</v>
      </c>
      <c r="P241" s="338"/>
      <c r="R241" s="345"/>
      <c r="S241" s="351"/>
      <c r="T241" s="348"/>
      <c r="U241" s="348"/>
      <c r="V241" s="348"/>
      <c r="W241" s="348"/>
      <c r="X241" s="348"/>
      <c r="Y241" s="348"/>
      <c r="Z241" s="348"/>
      <c r="AA241" s="348"/>
      <c r="AB241" s="348"/>
      <c r="AC241" s="349"/>
      <c r="AD241" s="350"/>
      <c r="AE241" s="350"/>
      <c r="AF241" s="350"/>
    </row>
    <row r="242" spans="1:32">
      <c r="A242" s="352" t="s">
        <v>234</v>
      </c>
      <c r="B242" s="353">
        <v>993670</v>
      </c>
      <c r="C242" s="354">
        <v>224275</v>
      </c>
      <c r="D242" s="354">
        <v>156767</v>
      </c>
      <c r="E242" s="354">
        <v>349398</v>
      </c>
      <c r="F242" s="354">
        <v>209930</v>
      </c>
      <c r="G242" s="354">
        <v>90435</v>
      </c>
      <c r="H242" s="354">
        <v>55551</v>
      </c>
      <c r="I242" s="354">
        <v>45295</v>
      </c>
      <c r="J242" s="354">
        <v>105069</v>
      </c>
      <c r="K242" s="354">
        <v>128637</v>
      </c>
      <c r="L242" s="355">
        <v>87504</v>
      </c>
      <c r="M242" s="356">
        <v>71366</v>
      </c>
      <c r="N242" s="356">
        <v>32150</v>
      </c>
      <c r="O242" s="356">
        <v>29628</v>
      </c>
      <c r="P242" s="355"/>
      <c r="R242" s="352" t="s">
        <v>234</v>
      </c>
      <c r="S242" s="357">
        <v>0.16055478195114303</v>
      </c>
      <c r="T242" s="358">
        <v>0.5602630698918738</v>
      </c>
      <c r="U242" s="358">
        <v>0.30793470564595865</v>
      </c>
      <c r="V242" s="358">
        <v>0.16698721801498578</v>
      </c>
      <c r="W242" s="358">
        <v>0.56505025484685367</v>
      </c>
      <c r="X242" s="358">
        <v>0.72360258749378004</v>
      </c>
      <c r="Y242" s="358">
        <v>0.79391910136631205</v>
      </c>
      <c r="Z242" s="358">
        <v>0.79377414725687157</v>
      </c>
      <c r="AA242" s="358">
        <v>0.48393541516049038</v>
      </c>
      <c r="AB242" s="358">
        <v>0.69379169878841518</v>
      </c>
      <c r="AC242" s="359">
        <v>0.74765724995428784</v>
      </c>
      <c r="AD242" s="357">
        <v>0.76879746658072468</v>
      </c>
      <c r="AE242" s="357">
        <v>0.86466562986003115</v>
      </c>
      <c r="AF242" s="357">
        <v>0.88092345078979339</v>
      </c>
    </row>
    <row r="243" spans="1:32">
      <c r="A243" s="360" t="s">
        <v>235</v>
      </c>
      <c r="B243" s="361"/>
      <c r="C243" s="362">
        <v>0.22570370444916321</v>
      </c>
      <c r="D243" s="362">
        <v>0.157765656606318</v>
      </c>
      <c r="E243" s="362">
        <v>0.35162377851801907</v>
      </c>
      <c r="F243" s="362">
        <v>0.21126732214920446</v>
      </c>
      <c r="G243" s="362">
        <v>9.101110026467539E-2</v>
      </c>
      <c r="H243" s="362">
        <v>5.5904877876961162E-2</v>
      </c>
      <c r="I243" s="362">
        <v>4.5583543832459467E-2</v>
      </c>
      <c r="J243" s="362">
        <v>0.10573832358831403</v>
      </c>
      <c r="K243" s="362">
        <v>0.12945645938792558</v>
      </c>
      <c r="L243" s="363">
        <v>8.8061428844586231E-2</v>
      </c>
      <c r="M243" s="364">
        <v>7.1820624553423168E-2</v>
      </c>
      <c r="N243" s="364">
        <v>3.2354805921482988E-2</v>
      </c>
      <c r="O243" s="364">
        <v>2.9816739963971942E-2</v>
      </c>
      <c r="P243" s="365"/>
      <c r="R243" s="360" t="s">
        <v>235</v>
      </c>
      <c r="S243" s="361"/>
      <c r="T243" s="362"/>
      <c r="U243" s="362"/>
      <c r="V243" s="362"/>
      <c r="W243" s="362"/>
      <c r="X243" s="362"/>
      <c r="Y243" s="362"/>
      <c r="Z243" s="362"/>
      <c r="AA243" s="362"/>
      <c r="AB243" s="362"/>
      <c r="AC243" s="363"/>
      <c r="AD243" s="364"/>
      <c r="AE243" s="364"/>
      <c r="AF243" s="364"/>
    </row>
    <row r="244" spans="1:32">
      <c r="A244" s="324" t="s">
        <v>10</v>
      </c>
      <c r="B244" s="329">
        <v>108544</v>
      </c>
      <c r="C244" s="326">
        <v>15951</v>
      </c>
      <c r="D244" s="326">
        <v>5261</v>
      </c>
      <c r="E244" s="326">
        <v>9260</v>
      </c>
      <c r="F244" s="326">
        <v>15951</v>
      </c>
      <c r="G244" s="326">
        <v>4161</v>
      </c>
      <c r="H244" s="326">
        <v>2240</v>
      </c>
      <c r="I244" s="326">
        <v>1001</v>
      </c>
      <c r="J244" s="326">
        <v>1946</v>
      </c>
      <c r="K244" s="326">
        <v>14681</v>
      </c>
      <c r="L244" s="366" t="s">
        <v>115</v>
      </c>
      <c r="M244" s="367">
        <v>1314</v>
      </c>
      <c r="N244" s="367">
        <v>568</v>
      </c>
      <c r="O244" s="367">
        <v>419</v>
      </c>
      <c r="P244" s="328"/>
      <c r="R244" s="324" t="s">
        <v>10</v>
      </c>
      <c r="S244" s="333">
        <v>8.5520298318440865E-2</v>
      </c>
      <c r="T244" s="331">
        <v>0.25891793617954989</v>
      </c>
      <c r="U244" s="331">
        <v>1.1387568903250334</v>
      </c>
      <c r="V244" s="331">
        <v>0.65356371490280774</v>
      </c>
      <c r="W244" s="331">
        <v>0.25891793617954989</v>
      </c>
      <c r="X244" s="331">
        <v>0.68565248738284068</v>
      </c>
      <c r="Y244" s="331">
        <v>0.48526785714285714</v>
      </c>
      <c r="Z244" s="331">
        <v>0.68931068931068928</v>
      </c>
      <c r="AA244" s="331">
        <v>0.24439752060486342</v>
      </c>
      <c r="AB244" s="331">
        <v>0.84635149023638234</v>
      </c>
      <c r="AC244" s="342" t="s">
        <v>115</v>
      </c>
      <c r="AD244" s="333">
        <v>0.70395738203957381</v>
      </c>
      <c r="AE244" s="333">
        <v>0.85035211267605637</v>
      </c>
      <c r="AF244" s="333">
        <v>0.97136038186157514</v>
      </c>
    </row>
    <row r="245" spans="1:32">
      <c r="A245" s="368"/>
      <c r="B245" s="320"/>
      <c r="C245" s="369">
        <v>0.14695423054245282</v>
      </c>
      <c r="D245" s="369">
        <v>4.8468823702830191E-2</v>
      </c>
      <c r="E245" s="369">
        <v>8.5311025943396221E-2</v>
      </c>
      <c r="F245" s="369">
        <v>0.14695423054245282</v>
      </c>
      <c r="G245" s="369">
        <v>3.8334684551886794E-2</v>
      </c>
      <c r="H245" s="369">
        <v>2.0636792452830188E-2</v>
      </c>
      <c r="I245" s="369">
        <v>9.2220666273584908E-3</v>
      </c>
      <c r="J245" s="369">
        <v>1.7928213443396228E-2</v>
      </c>
      <c r="K245" s="369">
        <v>0.13525390625</v>
      </c>
      <c r="L245" s="370"/>
      <c r="M245" s="371">
        <v>1.2105689858490566E-2</v>
      </c>
      <c r="N245" s="371">
        <v>5.2329009433962261E-3</v>
      </c>
      <c r="O245" s="371">
        <v>3.8601857311320754E-3</v>
      </c>
      <c r="P245" s="338"/>
      <c r="R245" s="368"/>
      <c r="S245" s="320"/>
      <c r="T245" s="369"/>
      <c r="U245" s="369"/>
      <c r="V245" s="369"/>
      <c r="W245" s="369"/>
      <c r="X245" s="369"/>
      <c r="Y245" s="369"/>
      <c r="Z245" s="369"/>
      <c r="AA245" s="369"/>
      <c r="AB245" s="369"/>
      <c r="AC245" s="370"/>
      <c r="AD245" s="371"/>
      <c r="AE245" s="371"/>
      <c r="AF245" s="371"/>
    </row>
    <row r="246" spans="1:32">
      <c r="A246" s="352" t="s">
        <v>236</v>
      </c>
      <c r="B246" s="372">
        <v>1102214</v>
      </c>
      <c r="C246" s="373">
        <v>240226</v>
      </c>
      <c r="D246" s="374">
        <v>162028</v>
      </c>
      <c r="E246" s="374">
        <v>358658</v>
      </c>
      <c r="F246" s="374">
        <v>225881</v>
      </c>
      <c r="G246" s="374">
        <v>94596</v>
      </c>
      <c r="H246" s="374">
        <v>57791</v>
      </c>
      <c r="I246" s="374">
        <v>46296</v>
      </c>
      <c r="J246" s="374">
        <v>107015</v>
      </c>
      <c r="K246" s="374">
        <v>143318</v>
      </c>
      <c r="L246" s="375">
        <v>87504</v>
      </c>
      <c r="M246" s="376">
        <v>72680</v>
      </c>
      <c r="N246" s="376">
        <v>32718</v>
      </c>
      <c r="O246" s="376">
        <v>30047</v>
      </c>
      <c r="P246" s="377"/>
      <c r="R246" s="352" t="s">
        <v>236</v>
      </c>
      <c r="S246" s="378">
        <v>0.15508417773248478</v>
      </c>
      <c r="T246" s="379">
        <v>0.54025376104168576</v>
      </c>
      <c r="U246" s="380">
        <v>0.33491124990742338</v>
      </c>
      <c r="V246" s="380">
        <v>0.17954987759927285</v>
      </c>
      <c r="W246" s="380">
        <v>0.54343216118221538</v>
      </c>
      <c r="X246" s="380">
        <v>0.72193327413421282</v>
      </c>
      <c r="Y246" s="380">
        <v>0.78195566783755255</v>
      </c>
      <c r="Z246" s="380">
        <v>0.79151546569898046</v>
      </c>
      <c r="AA246" s="380">
        <v>0.45939798210971405</v>
      </c>
      <c r="AB246" s="380">
        <v>0.69656590197635848</v>
      </c>
      <c r="AC246" s="381">
        <v>0.74765724995428784</v>
      </c>
      <c r="AD246" s="382">
        <v>0.76762520638414966</v>
      </c>
      <c r="AE246" s="382">
        <v>0.86441714041200557</v>
      </c>
      <c r="AF246" s="382">
        <v>0.88218457749525747</v>
      </c>
    </row>
    <row r="247" spans="1:32" ht="13.8" thickBot="1">
      <c r="A247" s="383"/>
      <c r="B247" s="384"/>
      <c r="C247" s="385">
        <v>0.21794860163271379</v>
      </c>
      <c r="D247" s="385">
        <v>0.14700230626720401</v>
      </c>
      <c r="E247" s="385">
        <v>0.32539779026577415</v>
      </c>
      <c r="F247" s="385">
        <v>0.20493388761166162</v>
      </c>
      <c r="G247" s="385">
        <v>8.5823624087518396E-2</v>
      </c>
      <c r="H247" s="385">
        <v>5.2431741930332947E-2</v>
      </c>
      <c r="I247" s="385">
        <v>4.2002732681675245E-2</v>
      </c>
      <c r="J247" s="385">
        <v>9.7090946041331352E-2</v>
      </c>
      <c r="K247" s="385">
        <v>0.1300273812526424</v>
      </c>
      <c r="L247" s="386">
        <v>7.9389301896002046E-2</v>
      </c>
      <c r="M247" s="387">
        <v>6.5940008020221125E-2</v>
      </c>
      <c r="N247" s="387">
        <v>2.9683890787088534E-2</v>
      </c>
      <c r="O247" s="387">
        <v>2.7260586419697082E-2</v>
      </c>
      <c r="P247" s="365"/>
      <c r="R247" s="383"/>
      <c r="S247" s="384"/>
      <c r="T247" s="385"/>
      <c r="U247" s="385"/>
      <c r="V247" s="385"/>
      <c r="W247" s="385"/>
      <c r="X247" s="385"/>
      <c r="Y247" s="385"/>
      <c r="Z247" s="385"/>
      <c r="AA247" s="385"/>
      <c r="AB247" s="385"/>
      <c r="AC247" s="386"/>
      <c r="AD247" s="387"/>
      <c r="AE247" s="387"/>
      <c r="AF247" s="387"/>
    </row>
    <row r="248" spans="1:32" ht="15">
      <c r="J248" s="305"/>
      <c r="L248" s="305"/>
      <c r="M248" s="305"/>
      <c r="N248" s="305"/>
      <c r="O248" s="305"/>
      <c r="P248" s="306"/>
      <c r="AB248" s="305"/>
      <c r="AC248" s="305"/>
      <c r="AD248" s="305"/>
      <c r="AE248" s="305"/>
      <c r="AF248" s="305"/>
    </row>
    <row r="249" spans="1:32" ht="15">
      <c r="A249" s="299" t="s">
        <v>237</v>
      </c>
      <c r="J249" s="305"/>
      <c r="L249" s="305"/>
      <c r="M249" s="305"/>
      <c r="N249" s="305"/>
      <c r="O249" s="305"/>
      <c r="P249" s="306"/>
      <c r="R249" s="299" t="s">
        <v>197</v>
      </c>
      <c r="AB249" s="305"/>
      <c r="AC249" s="305"/>
      <c r="AD249" s="305"/>
      <c r="AE249" s="305"/>
      <c r="AF249" s="305"/>
    </row>
    <row r="251" spans="1:32" ht="15">
      <c r="A251" s="305" t="s">
        <v>198</v>
      </c>
      <c r="B251" s="306"/>
      <c r="C251" s="305"/>
      <c r="D251" s="305"/>
      <c r="E251" s="305"/>
      <c r="F251" s="305"/>
      <c r="G251" s="305"/>
      <c r="H251" s="305"/>
      <c r="I251" s="305"/>
      <c r="J251" s="305"/>
      <c r="K251" s="305"/>
      <c r="L251" s="305"/>
      <c r="M251" s="305"/>
      <c r="N251" s="305"/>
      <c r="O251" s="305"/>
      <c r="P251" s="306"/>
      <c r="R251" s="305" t="s">
        <v>199</v>
      </c>
      <c r="S251" s="305"/>
      <c r="T251" s="305"/>
      <c r="U251" s="305"/>
      <c r="V251" s="305"/>
      <c r="W251" s="305"/>
      <c r="X251" s="305"/>
      <c r="Y251" s="305"/>
      <c r="Z251" s="305"/>
      <c r="AA251" s="305"/>
      <c r="AB251" s="305"/>
      <c r="AC251" s="305"/>
      <c r="AD251" s="305"/>
      <c r="AE251" s="305"/>
      <c r="AF251" s="305"/>
    </row>
    <row r="252" spans="1:32" ht="15">
      <c r="A252" s="299" t="s">
        <v>200</v>
      </c>
      <c r="B252" s="299" t="s">
        <v>201</v>
      </c>
      <c r="J252" s="305"/>
      <c r="K252" s="305"/>
      <c r="L252" s="305"/>
      <c r="M252" s="305"/>
      <c r="N252" s="305"/>
      <c r="O252" s="305"/>
      <c r="P252" s="306"/>
      <c r="R252" s="299" t="s">
        <v>200</v>
      </c>
      <c r="S252" s="299" t="s">
        <v>201</v>
      </c>
      <c r="AA252" s="305"/>
      <c r="AB252" s="305"/>
      <c r="AC252" s="305"/>
      <c r="AD252" s="305"/>
      <c r="AE252" s="305"/>
      <c r="AF252" s="305"/>
    </row>
    <row r="253" spans="1:32" ht="15">
      <c r="A253" s="307" t="s">
        <v>202</v>
      </c>
      <c r="B253" s="307"/>
      <c r="C253" s="307">
        <v>2009</v>
      </c>
      <c r="J253" s="305"/>
      <c r="K253" s="305"/>
      <c r="L253" s="305"/>
      <c r="M253" s="305"/>
      <c r="N253" s="305"/>
      <c r="O253" s="305"/>
      <c r="P253" s="306"/>
      <c r="R253" s="307" t="s">
        <v>202</v>
      </c>
      <c r="S253" s="307"/>
      <c r="T253" s="307">
        <v>2009</v>
      </c>
      <c r="AA253" s="305"/>
      <c r="AB253" s="305"/>
      <c r="AC253" s="305"/>
      <c r="AD253" s="305"/>
      <c r="AE253" s="305"/>
      <c r="AF253" s="305"/>
    </row>
    <row r="254" spans="1:32" ht="15.6" thickBot="1">
      <c r="J254" s="305"/>
      <c r="K254" s="305"/>
      <c r="L254" s="305"/>
      <c r="M254" s="305"/>
      <c r="N254" s="305"/>
      <c r="O254" s="305"/>
      <c r="P254" s="306"/>
      <c r="AA254" s="305"/>
      <c r="AB254" s="305"/>
      <c r="AC254" s="305"/>
      <c r="AD254" s="305"/>
      <c r="AE254" s="305"/>
      <c r="AF254" s="305"/>
    </row>
    <row r="255" spans="1:32">
      <c r="A255" s="308" t="s">
        <v>203</v>
      </c>
      <c r="B255" s="309" t="s">
        <v>204</v>
      </c>
      <c r="C255" s="310"/>
      <c r="D255" s="310"/>
      <c r="E255" s="310"/>
      <c r="F255" s="310"/>
      <c r="G255" s="310" t="s">
        <v>205</v>
      </c>
      <c r="H255" s="310"/>
      <c r="I255" s="310"/>
      <c r="J255" s="310"/>
      <c r="K255" s="310"/>
      <c r="L255" s="310"/>
      <c r="M255" s="308" t="s">
        <v>206</v>
      </c>
      <c r="N255" s="308" t="s">
        <v>207</v>
      </c>
      <c r="O255" s="308" t="s">
        <v>208</v>
      </c>
      <c r="P255" s="311"/>
      <c r="R255" s="308" t="s">
        <v>203</v>
      </c>
      <c r="S255" s="309" t="s">
        <v>204</v>
      </c>
      <c r="T255" s="310"/>
      <c r="U255" s="310"/>
      <c r="V255" s="310"/>
      <c r="W255" s="310"/>
      <c r="X255" s="310" t="s">
        <v>209</v>
      </c>
      <c r="Y255" s="310"/>
      <c r="Z255" s="310"/>
      <c r="AA255" s="310"/>
      <c r="AB255" s="310"/>
      <c r="AC255" s="310"/>
      <c r="AD255" s="308" t="s">
        <v>206</v>
      </c>
      <c r="AE255" s="308" t="s">
        <v>207</v>
      </c>
      <c r="AF255" s="308" t="s">
        <v>208</v>
      </c>
    </row>
    <row r="256" spans="1:32">
      <c r="A256" s="312" t="s">
        <v>210</v>
      </c>
      <c r="B256" s="313" t="s">
        <v>211</v>
      </c>
      <c r="C256" s="314"/>
      <c r="D256" s="314"/>
      <c r="E256" s="314"/>
      <c r="F256" s="314"/>
      <c r="G256" s="314" t="s">
        <v>212</v>
      </c>
      <c r="H256" s="314"/>
      <c r="I256" s="314"/>
      <c r="J256" s="314"/>
      <c r="K256" s="314"/>
      <c r="L256" s="314"/>
      <c r="M256" s="315" t="s">
        <v>213</v>
      </c>
      <c r="N256" s="315" t="s">
        <v>213</v>
      </c>
      <c r="O256" s="315" t="s">
        <v>213</v>
      </c>
      <c r="P256" s="311"/>
      <c r="R256" s="312" t="s">
        <v>210</v>
      </c>
      <c r="S256" s="313" t="s">
        <v>211</v>
      </c>
      <c r="T256" s="314"/>
      <c r="U256" s="314"/>
      <c r="V256" s="314"/>
      <c r="W256" s="314"/>
      <c r="X256" s="314" t="s">
        <v>214</v>
      </c>
      <c r="Y256" s="314"/>
      <c r="Z256" s="314"/>
      <c r="AA256" s="314"/>
      <c r="AB256" s="314"/>
      <c r="AC256" s="314"/>
      <c r="AD256" s="315" t="s">
        <v>213</v>
      </c>
      <c r="AE256" s="315" t="s">
        <v>213</v>
      </c>
      <c r="AF256" s="315" t="s">
        <v>213</v>
      </c>
    </row>
    <row r="257" spans="1:32">
      <c r="A257" s="312" t="s">
        <v>215</v>
      </c>
      <c r="B257" s="313" t="s">
        <v>216</v>
      </c>
      <c r="C257" s="316" t="s">
        <v>217</v>
      </c>
      <c r="D257" s="316" t="s">
        <v>218</v>
      </c>
      <c r="E257" s="316" t="s">
        <v>219</v>
      </c>
      <c r="F257" s="316" t="s">
        <v>220</v>
      </c>
      <c r="G257" s="316"/>
      <c r="H257" s="316"/>
      <c r="I257" s="316"/>
      <c r="J257" s="316"/>
      <c r="K257" s="316"/>
      <c r="L257" s="317" t="s">
        <v>44</v>
      </c>
      <c r="M257" s="312" t="s">
        <v>221</v>
      </c>
      <c r="N257" s="312" t="s">
        <v>222</v>
      </c>
      <c r="O257" s="312" t="s">
        <v>222</v>
      </c>
      <c r="P257" s="318"/>
      <c r="R257" s="312" t="s">
        <v>215</v>
      </c>
      <c r="S257" s="313" t="s">
        <v>216</v>
      </c>
      <c r="T257" s="316" t="s">
        <v>217</v>
      </c>
      <c r="U257" s="316" t="s">
        <v>218</v>
      </c>
      <c r="V257" s="316" t="s">
        <v>219</v>
      </c>
      <c r="W257" s="316" t="s">
        <v>220</v>
      </c>
      <c r="X257" s="316"/>
      <c r="Y257" s="316"/>
      <c r="Z257" s="316"/>
      <c r="AA257" s="316"/>
      <c r="AB257" s="316"/>
      <c r="AC257" s="317" t="s">
        <v>44</v>
      </c>
      <c r="AD257" s="312" t="s">
        <v>221</v>
      </c>
      <c r="AE257" s="312" t="s">
        <v>222</v>
      </c>
      <c r="AF257" s="312" t="s">
        <v>222</v>
      </c>
    </row>
    <row r="258" spans="1:32">
      <c r="A258" s="319"/>
      <c r="B258" s="320"/>
      <c r="C258" s="321" t="s">
        <v>223</v>
      </c>
      <c r="D258" s="321" t="s">
        <v>224</v>
      </c>
      <c r="E258" s="321" t="s">
        <v>225</v>
      </c>
      <c r="F258" s="321" t="s">
        <v>225</v>
      </c>
      <c r="G258" s="321" t="s">
        <v>5</v>
      </c>
      <c r="H258" s="321" t="s">
        <v>6</v>
      </c>
      <c r="I258" s="321" t="s">
        <v>226</v>
      </c>
      <c r="J258" s="321" t="s">
        <v>227</v>
      </c>
      <c r="K258" s="321" t="s">
        <v>228</v>
      </c>
      <c r="L258" s="314" t="s">
        <v>229</v>
      </c>
      <c r="M258" s="322" t="s">
        <v>230</v>
      </c>
      <c r="N258" s="322" t="s">
        <v>231</v>
      </c>
      <c r="O258" s="322" t="s">
        <v>232</v>
      </c>
      <c r="P258" s="323"/>
      <c r="R258" s="319"/>
      <c r="S258" s="320"/>
      <c r="T258" s="321" t="s">
        <v>223</v>
      </c>
      <c r="U258" s="321" t="s">
        <v>224</v>
      </c>
      <c r="V258" s="321" t="s">
        <v>225</v>
      </c>
      <c r="W258" s="321" t="s">
        <v>225</v>
      </c>
      <c r="X258" s="321" t="s">
        <v>5</v>
      </c>
      <c r="Y258" s="321" t="s">
        <v>6</v>
      </c>
      <c r="Z258" s="321" t="s">
        <v>226</v>
      </c>
      <c r="AA258" s="321" t="s">
        <v>228</v>
      </c>
      <c r="AB258" s="321" t="s">
        <v>227</v>
      </c>
      <c r="AC258" s="314" t="s">
        <v>229</v>
      </c>
      <c r="AD258" s="322" t="s">
        <v>230</v>
      </c>
      <c r="AE258" s="322" t="s">
        <v>231</v>
      </c>
      <c r="AF258" s="322" t="s">
        <v>232</v>
      </c>
    </row>
    <row r="259" spans="1:32">
      <c r="A259" s="324" t="s">
        <v>5</v>
      </c>
      <c r="B259" s="325">
        <v>132568</v>
      </c>
      <c r="C259" s="326">
        <v>49070</v>
      </c>
      <c r="D259" s="326">
        <v>43280</v>
      </c>
      <c r="E259" s="326">
        <v>86521</v>
      </c>
      <c r="F259" s="326">
        <v>46889</v>
      </c>
      <c r="G259" s="327" t="s">
        <v>115</v>
      </c>
      <c r="H259" s="326">
        <v>17416</v>
      </c>
      <c r="I259" s="326">
        <v>9854</v>
      </c>
      <c r="J259" s="326">
        <v>27154</v>
      </c>
      <c r="K259" s="326">
        <v>42353</v>
      </c>
      <c r="L259" s="328">
        <v>21400</v>
      </c>
      <c r="M259" s="329">
        <v>16489</v>
      </c>
      <c r="N259" s="329">
        <v>7514</v>
      </c>
      <c r="O259" s="329">
        <v>7102</v>
      </c>
      <c r="P259" s="328"/>
      <c r="R259" s="324" t="s">
        <v>5</v>
      </c>
      <c r="S259" s="330">
        <v>0.36422730432663708</v>
      </c>
      <c r="T259" s="331">
        <v>0.71489708579580191</v>
      </c>
      <c r="U259" s="331">
        <v>7.7865064695009246E-3</v>
      </c>
      <c r="V259" s="331">
        <v>3.9065660359912623E-3</v>
      </c>
      <c r="W259" s="331">
        <v>0.72524472690823005</v>
      </c>
      <c r="X259" s="327" t="s">
        <v>115</v>
      </c>
      <c r="Y259" s="331">
        <v>0.85559255856683514</v>
      </c>
      <c r="Z259" s="331">
        <v>0.89679318043434142</v>
      </c>
      <c r="AA259" s="331">
        <v>0.73980591693622644</v>
      </c>
      <c r="AB259" s="331">
        <v>0.81008322899020402</v>
      </c>
      <c r="AC259" s="332">
        <v>0.83373831775700935</v>
      </c>
      <c r="AD259" s="333">
        <v>0.86773000181939475</v>
      </c>
      <c r="AE259" s="333">
        <v>0.92161298908703748</v>
      </c>
      <c r="AF259" s="333">
        <v>0.92706279921148971</v>
      </c>
    </row>
    <row r="260" spans="1:32">
      <c r="A260" s="334"/>
      <c r="B260" s="335"/>
      <c r="C260" s="336">
        <v>0.37014965904290631</v>
      </c>
      <c r="D260" s="336">
        <v>0.32647396053346206</v>
      </c>
      <c r="E260" s="336">
        <v>0.6526537324241144</v>
      </c>
      <c r="F260" s="336">
        <v>0.35369772494116225</v>
      </c>
      <c r="G260" s="336"/>
      <c r="H260" s="336">
        <v>0.13137408726087743</v>
      </c>
      <c r="I260" s="336">
        <v>7.4331663749924573E-2</v>
      </c>
      <c r="J260" s="336">
        <v>0.20483072838090641</v>
      </c>
      <c r="K260" s="336">
        <v>0.31948132279283087</v>
      </c>
      <c r="L260" s="337">
        <v>0.16142658861867118</v>
      </c>
      <c r="M260" s="337">
        <v>0.12438144952024621</v>
      </c>
      <c r="N260" s="337">
        <v>5.6680345181340894E-2</v>
      </c>
      <c r="O260" s="337">
        <v>5.3572506185504798E-2</v>
      </c>
      <c r="P260" s="338"/>
      <c r="R260" s="334"/>
      <c r="S260" s="335"/>
      <c r="T260" s="336"/>
      <c r="U260" s="336"/>
      <c r="V260" s="336"/>
      <c r="W260" s="336"/>
      <c r="X260" s="336"/>
      <c r="Y260" s="336"/>
      <c r="Z260" s="336"/>
      <c r="AA260" s="336"/>
      <c r="AB260" s="336"/>
      <c r="AC260" s="339"/>
      <c r="AD260" s="340"/>
      <c r="AE260" s="340"/>
      <c r="AF260" s="340"/>
    </row>
    <row r="261" spans="1:32">
      <c r="A261" s="324" t="s">
        <v>6</v>
      </c>
      <c r="B261" s="329">
        <v>282359</v>
      </c>
      <c r="C261" s="326">
        <v>67714</v>
      </c>
      <c r="D261" s="326">
        <v>26776</v>
      </c>
      <c r="E261" s="326">
        <v>100734</v>
      </c>
      <c r="F261" s="326">
        <v>66427</v>
      </c>
      <c r="G261" s="326">
        <v>26776</v>
      </c>
      <c r="H261" s="327" t="s">
        <v>115</v>
      </c>
      <c r="I261" s="326">
        <v>16713</v>
      </c>
      <c r="J261" s="326">
        <v>37949</v>
      </c>
      <c r="K261" s="326">
        <v>57616</v>
      </c>
      <c r="L261" s="328">
        <v>16012</v>
      </c>
      <c r="M261" s="329">
        <v>24655</v>
      </c>
      <c r="N261" s="329">
        <v>8972</v>
      </c>
      <c r="O261" s="329">
        <v>8475</v>
      </c>
      <c r="P261" s="328"/>
      <c r="R261" s="324" t="s">
        <v>6</v>
      </c>
      <c r="S261" s="333">
        <v>0.12278268810096564</v>
      </c>
      <c r="T261" s="331">
        <v>0.4374723100097469</v>
      </c>
      <c r="U261" s="331">
        <v>1.1390797729309829E-2</v>
      </c>
      <c r="V261" s="331">
        <v>3.0674846625766872E-3</v>
      </c>
      <c r="W261" s="331">
        <v>0.42999081698706854</v>
      </c>
      <c r="X261" s="331">
        <v>0.66316850911263814</v>
      </c>
      <c r="Y261" s="327" t="s">
        <v>115</v>
      </c>
      <c r="Z261" s="331">
        <v>0.66122180338658532</v>
      </c>
      <c r="AA261" s="331">
        <v>0.43661482921410721</v>
      </c>
      <c r="AB261" s="331">
        <v>0.55872355002766871</v>
      </c>
      <c r="AC261" s="332">
        <v>0.67030976767424433</v>
      </c>
      <c r="AD261" s="333">
        <v>0.68176840397485294</v>
      </c>
      <c r="AE261" s="333">
        <v>0.82802050824788231</v>
      </c>
      <c r="AF261" s="333">
        <v>0.83516224188790555</v>
      </c>
    </row>
    <row r="262" spans="1:32">
      <c r="A262" s="334"/>
      <c r="B262" s="335"/>
      <c r="C262" s="336">
        <v>0.23981527063065106</v>
      </c>
      <c r="D262" s="336">
        <v>9.4829631780818033E-2</v>
      </c>
      <c r="E262" s="336">
        <v>0.35675859455515851</v>
      </c>
      <c r="F262" s="336">
        <v>0.23525724343831789</v>
      </c>
      <c r="G262" s="336">
        <v>9.4829631780818033E-2</v>
      </c>
      <c r="H262" s="336"/>
      <c r="I262" s="336">
        <v>5.9190604868270533E-2</v>
      </c>
      <c r="J262" s="336">
        <v>0.13439982433710276</v>
      </c>
      <c r="K262" s="336">
        <v>0.20405228804465236</v>
      </c>
      <c r="L262" s="337">
        <v>5.6707949808577025E-2</v>
      </c>
      <c r="M262" s="337">
        <v>8.7317917969676903E-2</v>
      </c>
      <c r="N262" s="337">
        <v>3.1775151491540914E-2</v>
      </c>
      <c r="O262" s="337">
        <v>3.0014980928534243E-2</v>
      </c>
      <c r="P262" s="338"/>
      <c r="R262" s="334"/>
      <c r="S262" s="335"/>
      <c r="T262" s="336"/>
      <c r="U262" s="336"/>
      <c r="V262" s="336"/>
      <c r="W262" s="336"/>
      <c r="X262" s="336"/>
      <c r="Y262" s="336"/>
      <c r="Z262" s="336"/>
      <c r="AA262" s="336"/>
      <c r="AB262" s="336"/>
      <c r="AC262" s="339"/>
      <c r="AD262" s="340"/>
      <c r="AE262" s="340"/>
      <c r="AF262" s="340"/>
    </row>
    <row r="263" spans="1:32">
      <c r="A263" s="324" t="s">
        <v>226</v>
      </c>
      <c r="B263" s="329">
        <v>126988</v>
      </c>
      <c r="C263" s="326">
        <v>19317</v>
      </c>
      <c r="D263" s="326">
        <v>18059</v>
      </c>
      <c r="E263" s="326">
        <v>27008</v>
      </c>
      <c r="F263" s="326">
        <v>19078</v>
      </c>
      <c r="G263" s="326">
        <v>5865</v>
      </c>
      <c r="H263" s="326">
        <v>5124</v>
      </c>
      <c r="I263" s="327" t="s">
        <v>115</v>
      </c>
      <c r="J263" s="326">
        <v>7826</v>
      </c>
      <c r="K263" s="326">
        <v>17252</v>
      </c>
      <c r="L263" s="328">
        <v>2583</v>
      </c>
      <c r="M263" s="329">
        <v>2815</v>
      </c>
      <c r="N263" s="329">
        <v>2815</v>
      </c>
      <c r="O263" s="329">
        <v>2343</v>
      </c>
      <c r="P263" s="328"/>
      <c r="R263" s="324" t="s">
        <v>226</v>
      </c>
      <c r="S263" s="333">
        <v>8.5556758046510833E-2</v>
      </c>
      <c r="T263" s="331">
        <v>0.32411865196459078</v>
      </c>
      <c r="U263" s="331">
        <v>1.7678719751924248</v>
      </c>
      <c r="V263" s="331">
        <v>1.1913877369668247</v>
      </c>
      <c r="W263" s="331">
        <v>0.31963518188489359</v>
      </c>
      <c r="X263" s="331">
        <v>0.53231031543051999</v>
      </c>
      <c r="Y263" s="331">
        <v>0.51795472287275568</v>
      </c>
      <c r="Z263" s="327" t="s">
        <v>115</v>
      </c>
      <c r="AA263" s="331">
        <v>0.30912357987479711</v>
      </c>
      <c r="AB263" s="331">
        <v>0.5025555839509328</v>
      </c>
      <c r="AC263" s="332">
        <v>0.55168408826945414</v>
      </c>
      <c r="AD263" s="333">
        <v>0.62344582593250442</v>
      </c>
      <c r="AE263" s="333">
        <v>0.62344582593250442</v>
      </c>
      <c r="AF263" s="333">
        <v>0.68544600938967137</v>
      </c>
    </row>
    <row r="264" spans="1:32">
      <c r="A264" s="334"/>
      <c r="B264" s="335"/>
      <c r="C264" s="336">
        <v>0.15211673543956911</v>
      </c>
      <c r="D264" s="336">
        <v>0.14221028758622861</v>
      </c>
      <c r="E264" s="336">
        <v>0.21268151321384698</v>
      </c>
      <c r="F264" s="336">
        <v>0.15023466784263079</v>
      </c>
      <c r="G264" s="336">
        <v>4.6185466343276527E-2</v>
      </c>
      <c r="H264" s="336">
        <v>4.0350269316785835E-2</v>
      </c>
      <c r="I264" s="336"/>
      <c r="J264" s="336">
        <v>6.1627870349954324E-2</v>
      </c>
      <c r="K264" s="336">
        <v>0.13585535641162944</v>
      </c>
      <c r="L264" s="337">
        <v>2.0340504614609255E-2</v>
      </c>
      <c r="M264" s="337">
        <v>2.2167448892808771E-2</v>
      </c>
      <c r="N264" s="337">
        <v>2.2167448892808771E-2</v>
      </c>
      <c r="O264" s="337">
        <v>1.8450562257851136E-2</v>
      </c>
      <c r="P264" s="338"/>
      <c r="R264" s="334"/>
      <c r="S264" s="335"/>
      <c r="T264" s="336"/>
      <c r="U264" s="336"/>
      <c r="V264" s="336"/>
      <c r="W264" s="336"/>
      <c r="X264" s="336"/>
      <c r="Y264" s="336"/>
      <c r="Z264" s="341"/>
      <c r="AA264" s="336"/>
      <c r="AB264" s="336"/>
      <c r="AC264" s="339"/>
      <c r="AD264" s="340"/>
      <c r="AE264" s="340"/>
      <c r="AF264" s="340"/>
    </row>
    <row r="265" spans="1:32">
      <c r="A265" s="324" t="s">
        <v>233</v>
      </c>
      <c r="B265" s="329">
        <v>213093</v>
      </c>
      <c r="C265" s="326">
        <v>77018</v>
      </c>
      <c r="D265" s="326">
        <v>60123</v>
      </c>
      <c r="E265" s="326">
        <v>122261</v>
      </c>
      <c r="F265" s="326">
        <v>66500</v>
      </c>
      <c r="G265" s="326">
        <v>56942</v>
      </c>
      <c r="H265" s="326">
        <v>30684</v>
      </c>
      <c r="I265" s="326">
        <v>19922</v>
      </c>
      <c r="J265" s="326">
        <v>40318</v>
      </c>
      <c r="K265" s="342" t="s">
        <v>115</v>
      </c>
      <c r="L265" s="328">
        <v>47719</v>
      </c>
      <c r="M265" s="329">
        <v>27503</v>
      </c>
      <c r="N265" s="329">
        <v>14331</v>
      </c>
      <c r="O265" s="329">
        <v>13544</v>
      </c>
      <c r="P265" s="328"/>
      <c r="R265" s="324" t="s">
        <v>233</v>
      </c>
      <c r="S265" s="333">
        <v>0.23894550661163985</v>
      </c>
      <c r="T265" s="331">
        <v>0.70726323716533801</v>
      </c>
      <c r="U265" s="331">
        <v>0.29534454368544483</v>
      </c>
      <c r="V265" s="331">
        <v>0.22484684404675245</v>
      </c>
      <c r="W265" s="331">
        <v>0.74905263157894741</v>
      </c>
      <c r="X265" s="331">
        <v>0.79531804292086683</v>
      </c>
      <c r="Y265" s="331">
        <v>0.81892843175596397</v>
      </c>
      <c r="Z265" s="331">
        <v>0.8881638389719908</v>
      </c>
      <c r="AA265" s="342" t="s">
        <v>115</v>
      </c>
      <c r="AB265" s="331">
        <v>0.77379830348727618</v>
      </c>
      <c r="AC265" s="332">
        <v>0.7523627905027348</v>
      </c>
      <c r="AD265" s="333">
        <v>0.86023342908046396</v>
      </c>
      <c r="AE265" s="333">
        <v>0.92708115274579583</v>
      </c>
      <c r="AF265" s="333">
        <v>0.93074424099232134</v>
      </c>
    </row>
    <row r="266" spans="1:32">
      <c r="A266" s="334"/>
      <c r="B266" s="343"/>
      <c r="C266" s="336">
        <v>0.36142904741122422</v>
      </c>
      <c r="D266" s="336">
        <v>0.28214441581844546</v>
      </c>
      <c r="E266" s="336">
        <v>0.57374479687272695</v>
      </c>
      <c r="F266" s="336">
        <v>0.31207031671617558</v>
      </c>
      <c r="G266" s="336">
        <v>0.26721666126996196</v>
      </c>
      <c r="H266" s="336">
        <v>0.14399346764088919</v>
      </c>
      <c r="I266" s="336">
        <v>9.3489696986761642E-2</v>
      </c>
      <c r="J266" s="336">
        <v>0.18920377487763559</v>
      </c>
      <c r="K266" s="336"/>
      <c r="L266" s="337">
        <v>0.22393508937412304</v>
      </c>
      <c r="M266" s="337">
        <v>0.12906571309240567</v>
      </c>
      <c r="N266" s="337">
        <v>6.7252326449015215E-2</v>
      </c>
      <c r="O266" s="337">
        <v>6.3559103302314013E-2</v>
      </c>
      <c r="P266" s="338"/>
      <c r="R266" s="334"/>
      <c r="S266" s="343"/>
      <c r="T266" s="336"/>
      <c r="U266" s="336"/>
      <c r="V266" s="336"/>
      <c r="W266" s="336"/>
      <c r="X266" s="336"/>
      <c r="Y266" s="336"/>
      <c r="Z266" s="336"/>
      <c r="AA266" s="344"/>
      <c r="AB266" s="336"/>
      <c r="AC266" s="339"/>
      <c r="AD266" s="340"/>
      <c r="AE266" s="340"/>
      <c r="AF266" s="340"/>
    </row>
    <row r="267" spans="1:32">
      <c r="A267" s="324" t="s">
        <v>227</v>
      </c>
      <c r="B267" s="329">
        <v>228456</v>
      </c>
      <c r="C267" s="326">
        <v>11447</v>
      </c>
      <c r="D267" s="326">
        <v>11141</v>
      </c>
      <c r="E267" s="326">
        <v>16704</v>
      </c>
      <c r="F267" s="326">
        <v>11192</v>
      </c>
      <c r="G267" s="326">
        <v>4341</v>
      </c>
      <c r="H267" s="326">
        <v>2377</v>
      </c>
      <c r="I267" s="326">
        <v>1179</v>
      </c>
      <c r="J267" s="342" t="s">
        <v>115</v>
      </c>
      <c r="K267" s="326">
        <v>10162</v>
      </c>
      <c r="L267" s="328">
        <v>1730</v>
      </c>
      <c r="M267" s="329">
        <v>1507</v>
      </c>
      <c r="N267" s="329">
        <v>706</v>
      </c>
      <c r="O267" s="329">
        <v>706</v>
      </c>
      <c r="P267" s="328"/>
      <c r="R267" s="324" t="s">
        <v>227</v>
      </c>
      <c r="S267" s="333">
        <v>5.0079480394077003E-2</v>
      </c>
      <c r="T267" s="331">
        <v>0.45688826766838475</v>
      </c>
      <c r="U267" s="331">
        <v>2.8812494390090655E-2</v>
      </c>
      <c r="V267" s="331">
        <v>1.9636015325670497E-2</v>
      </c>
      <c r="W267" s="331">
        <v>0.45327019299499643</v>
      </c>
      <c r="X267" s="331">
        <v>0.84427551255471089</v>
      </c>
      <c r="Y267" s="331">
        <v>0.69204880100967603</v>
      </c>
      <c r="Z267" s="331">
        <v>0.8456318914334181</v>
      </c>
      <c r="AA267" s="331">
        <v>0.43091911041133635</v>
      </c>
      <c r="AB267" s="342" t="s">
        <v>115</v>
      </c>
      <c r="AC267" s="332">
        <v>0.81676300578034677</v>
      </c>
      <c r="AD267" s="333">
        <v>0.87392169873921699</v>
      </c>
      <c r="AE267" s="333">
        <v>0.91501416430594906</v>
      </c>
      <c r="AF267" s="333">
        <v>0.91501416430594906</v>
      </c>
    </row>
    <row r="268" spans="1:32">
      <c r="A268" s="345"/>
      <c r="B268" s="346"/>
      <c r="C268" s="347">
        <v>5.0105928493889416E-2</v>
      </c>
      <c r="D268" s="348">
        <v>4.8766502083552196E-2</v>
      </c>
      <c r="E268" s="348">
        <v>7.311692404664355E-2</v>
      </c>
      <c r="F268" s="348">
        <v>4.8989739818608394E-2</v>
      </c>
      <c r="G268" s="348">
        <v>1.9001470742725075E-2</v>
      </c>
      <c r="H268" s="348">
        <v>1.0404629337815597E-2</v>
      </c>
      <c r="I268" s="348">
        <v>5.1607311692404663E-3</v>
      </c>
      <c r="J268" s="348"/>
      <c r="K268" s="348">
        <v>4.4481213012571345E-2</v>
      </c>
      <c r="L268" s="349">
        <v>7.5725741499457228E-3</v>
      </c>
      <c r="M268" s="350">
        <v>6.5964562103862454E-3</v>
      </c>
      <c r="N268" s="350">
        <v>3.0903106068564624E-3</v>
      </c>
      <c r="O268" s="350">
        <v>3.0903106068564624E-3</v>
      </c>
      <c r="P268" s="338"/>
      <c r="R268" s="345"/>
      <c r="S268" s="351"/>
      <c r="T268" s="348"/>
      <c r="U268" s="348"/>
      <c r="V268" s="348"/>
      <c r="W268" s="348"/>
      <c r="X268" s="348"/>
      <c r="Y268" s="348"/>
      <c r="Z268" s="348"/>
      <c r="AA268" s="348"/>
      <c r="AB268" s="348"/>
      <c r="AC268" s="349"/>
      <c r="AD268" s="350"/>
      <c r="AE268" s="350"/>
      <c r="AF268" s="350"/>
    </row>
    <row r="269" spans="1:32">
      <c r="A269" s="352" t="s">
        <v>234</v>
      </c>
      <c r="B269" s="353">
        <v>983464</v>
      </c>
      <c r="C269" s="354">
        <v>224566</v>
      </c>
      <c r="D269" s="354">
        <v>159379</v>
      </c>
      <c r="E269" s="354">
        <v>353228</v>
      </c>
      <c r="F269" s="354">
        <v>210086</v>
      </c>
      <c r="G269" s="354">
        <v>93924</v>
      </c>
      <c r="H269" s="354">
        <v>55601</v>
      </c>
      <c r="I269" s="354">
        <v>47668</v>
      </c>
      <c r="J269" s="354">
        <v>113247</v>
      </c>
      <c r="K269" s="354">
        <v>127383</v>
      </c>
      <c r="L269" s="355">
        <v>89444</v>
      </c>
      <c r="M269" s="356">
        <v>72969</v>
      </c>
      <c r="N269" s="356">
        <v>34338</v>
      </c>
      <c r="O269" s="356">
        <v>32170</v>
      </c>
      <c r="P269" s="355"/>
      <c r="R269" s="352" t="s">
        <v>234</v>
      </c>
      <c r="S269" s="357">
        <v>0.16762816126111094</v>
      </c>
      <c r="T269" s="358">
        <v>0.58186012130064213</v>
      </c>
      <c r="U269" s="358">
        <v>0.31777084810420442</v>
      </c>
      <c r="V269" s="358">
        <v>0.1716794818077842</v>
      </c>
      <c r="W269" s="358">
        <v>0.58810201536513618</v>
      </c>
      <c r="X269" s="358">
        <v>0.7434840935224224</v>
      </c>
      <c r="Y269" s="358">
        <v>0.79725184798834559</v>
      </c>
      <c r="Z269" s="358">
        <v>0.80932701183183686</v>
      </c>
      <c r="AA269" s="358">
        <v>0.5197004309837262</v>
      </c>
      <c r="AB269" s="358">
        <v>0.6916827818838468</v>
      </c>
      <c r="AC269" s="359">
        <v>0.75259380170833146</v>
      </c>
      <c r="AD269" s="357">
        <v>0.79277501404706108</v>
      </c>
      <c r="AE269" s="357">
        <v>0.87486166928766962</v>
      </c>
      <c r="AF269" s="357">
        <v>0.88654025489586574</v>
      </c>
    </row>
    <row r="270" spans="1:32">
      <c r="A270" s="360" t="s">
        <v>235</v>
      </c>
      <c r="B270" s="361"/>
      <c r="C270" s="362">
        <v>0.22834186101372292</v>
      </c>
      <c r="D270" s="362">
        <v>0.16205880438938283</v>
      </c>
      <c r="E270" s="362">
        <v>0.35916718863120561</v>
      </c>
      <c r="F270" s="362">
        <v>0.21361839375920216</v>
      </c>
      <c r="G270" s="362">
        <v>9.5503241603149686E-2</v>
      </c>
      <c r="H270" s="362">
        <v>5.653587726647849E-2</v>
      </c>
      <c r="I270" s="362">
        <v>4.8469491511636417E-2</v>
      </c>
      <c r="J270" s="362">
        <v>0.11515113923844696</v>
      </c>
      <c r="K270" s="362">
        <v>0.12952482246426916</v>
      </c>
      <c r="L270" s="363">
        <v>9.0947914717773096E-2</v>
      </c>
      <c r="M270" s="364">
        <v>7.4195903459608081E-2</v>
      </c>
      <c r="N270" s="364">
        <v>3.4915360399567247E-2</v>
      </c>
      <c r="O270" s="364">
        <v>3.2710907567536786E-2</v>
      </c>
      <c r="P270" s="365"/>
      <c r="R270" s="360" t="s">
        <v>235</v>
      </c>
      <c r="S270" s="361"/>
      <c r="T270" s="362"/>
      <c r="U270" s="362"/>
      <c r="V270" s="362"/>
      <c r="W270" s="362"/>
      <c r="X270" s="362"/>
      <c r="Y270" s="362"/>
      <c r="Z270" s="362"/>
      <c r="AA270" s="362"/>
      <c r="AB270" s="362"/>
      <c r="AC270" s="363"/>
      <c r="AD270" s="364"/>
      <c r="AE270" s="364"/>
      <c r="AF270" s="364"/>
    </row>
    <row r="271" spans="1:32">
      <c r="A271" s="324" t="s">
        <v>10</v>
      </c>
      <c r="B271" s="329">
        <v>90607</v>
      </c>
      <c r="C271" s="326">
        <v>15908</v>
      </c>
      <c r="D271" s="326">
        <v>5406</v>
      </c>
      <c r="E271" s="326">
        <v>9552</v>
      </c>
      <c r="F271" s="326">
        <v>15908</v>
      </c>
      <c r="G271" s="326">
        <v>4540</v>
      </c>
      <c r="H271" s="326">
        <v>2244</v>
      </c>
      <c r="I271" s="326">
        <v>1057</v>
      </c>
      <c r="J271" s="326">
        <v>2168</v>
      </c>
      <c r="K271" s="326">
        <v>14631</v>
      </c>
      <c r="L271" s="366" t="s">
        <v>115</v>
      </c>
      <c r="M271" s="367">
        <v>1452</v>
      </c>
      <c r="N271" s="367">
        <v>653</v>
      </c>
      <c r="O271" s="367">
        <v>505</v>
      </c>
      <c r="P271" s="328"/>
      <c r="R271" s="324" t="s">
        <v>10</v>
      </c>
      <c r="S271" s="333">
        <v>9.4090086516770366E-2</v>
      </c>
      <c r="T271" s="331">
        <v>0.2662811164194116</v>
      </c>
      <c r="U271" s="331">
        <v>1.44173140954495</v>
      </c>
      <c r="V271" s="331">
        <v>0.81888609715242877</v>
      </c>
      <c r="W271" s="331">
        <v>0.2662811164194116</v>
      </c>
      <c r="X271" s="331">
        <v>0.67356828193832596</v>
      </c>
      <c r="Y271" s="331">
        <v>0.48663101604278075</v>
      </c>
      <c r="Z271" s="331">
        <v>0.71617786187322607</v>
      </c>
      <c r="AA271" s="331">
        <v>0.25562162531610966</v>
      </c>
      <c r="AB271" s="331">
        <v>0.82564575645756455</v>
      </c>
      <c r="AC271" s="342" t="s">
        <v>115</v>
      </c>
      <c r="AD271" s="333">
        <v>0.67355371900826444</v>
      </c>
      <c r="AE271" s="333">
        <v>0.83920367534456353</v>
      </c>
      <c r="AF271" s="333">
        <v>0.97029702970297027</v>
      </c>
    </row>
    <row r="272" spans="1:32">
      <c r="A272" s="368"/>
      <c r="B272" s="320"/>
      <c r="C272" s="369">
        <v>0.17557142384142504</v>
      </c>
      <c r="D272" s="369">
        <v>5.9664264350436501E-2</v>
      </c>
      <c r="E272" s="369">
        <v>0.10542231836392332</v>
      </c>
      <c r="F272" s="369">
        <v>0.17557142384142504</v>
      </c>
      <c r="G272" s="369">
        <v>5.0106503912501245E-2</v>
      </c>
      <c r="H272" s="369">
        <v>2.476629840961515E-2</v>
      </c>
      <c r="I272" s="369">
        <v>1.1665765338218901E-2</v>
      </c>
      <c r="J272" s="369">
        <v>2.3927511119449931E-2</v>
      </c>
      <c r="K272" s="369">
        <v>0.16147759003167525</v>
      </c>
      <c r="L272" s="370"/>
      <c r="M272" s="371">
        <v>1.6025251912103921E-2</v>
      </c>
      <c r="N272" s="371">
        <v>7.2069486904985268E-3</v>
      </c>
      <c r="O272" s="371">
        <v>5.5735208096504684E-3</v>
      </c>
      <c r="P272" s="338"/>
      <c r="R272" s="368"/>
      <c r="S272" s="320"/>
      <c r="T272" s="369"/>
      <c r="U272" s="369"/>
      <c r="V272" s="369"/>
      <c r="W272" s="369"/>
      <c r="X272" s="369"/>
      <c r="Y272" s="369"/>
      <c r="Z272" s="369"/>
      <c r="AA272" s="369"/>
      <c r="AB272" s="369"/>
      <c r="AC272" s="370"/>
      <c r="AD272" s="371"/>
      <c r="AE272" s="371"/>
      <c r="AF272" s="371"/>
    </row>
    <row r="273" spans="1:32">
      <c r="A273" s="352" t="s">
        <v>236</v>
      </c>
      <c r="B273" s="372">
        <v>1074071</v>
      </c>
      <c r="C273" s="373">
        <v>240474</v>
      </c>
      <c r="D273" s="374">
        <v>164785</v>
      </c>
      <c r="E273" s="374">
        <v>362780</v>
      </c>
      <c r="F273" s="374">
        <v>225994</v>
      </c>
      <c r="G273" s="374">
        <v>98464</v>
      </c>
      <c r="H273" s="374">
        <v>57845</v>
      </c>
      <c r="I273" s="374">
        <v>48725</v>
      </c>
      <c r="J273" s="374">
        <v>115415</v>
      </c>
      <c r="K273" s="374">
        <v>142014</v>
      </c>
      <c r="L273" s="375">
        <v>89444</v>
      </c>
      <c r="M273" s="376">
        <v>74421</v>
      </c>
      <c r="N273" s="376">
        <v>34991</v>
      </c>
      <c r="O273" s="376">
        <v>32675</v>
      </c>
      <c r="P273" s="377"/>
      <c r="R273" s="352" t="s">
        <v>236</v>
      </c>
      <c r="S273" s="378">
        <v>0.16245751337783898</v>
      </c>
      <c r="T273" s="379">
        <v>0.56098372381213768</v>
      </c>
      <c r="U273" s="380">
        <v>0.35464392996935401</v>
      </c>
      <c r="V273" s="380">
        <v>0.18872043662825955</v>
      </c>
      <c r="W273" s="380">
        <v>0.56544864022938657</v>
      </c>
      <c r="X273" s="380">
        <v>0.74026039974000646</v>
      </c>
      <c r="Y273" s="380">
        <v>0.78520183248336073</v>
      </c>
      <c r="Z273" s="380">
        <v>0.80730631092868133</v>
      </c>
      <c r="AA273" s="380">
        <v>0.4924936978044418</v>
      </c>
      <c r="AB273" s="380">
        <v>0.69419919421219078</v>
      </c>
      <c r="AC273" s="381">
        <v>0.75259380170833146</v>
      </c>
      <c r="AD273" s="382">
        <v>0.79044893242498759</v>
      </c>
      <c r="AE273" s="382">
        <v>0.87419622188562773</v>
      </c>
      <c r="AF273" s="382">
        <v>0.88783473603672536</v>
      </c>
    </row>
    <row r="274" spans="1:32" ht="13.8" thickBot="1">
      <c r="A274" s="383"/>
      <c r="B274" s="384"/>
      <c r="C274" s="385">
        <v>0.22389022699616692</v>
      </c>
      <c r="D274" s="385">
        <v>0.15342095634273711</v>
      </c>
      <c r="E274" s="385">
        <v>0.3377616563523268</v>
      </c>
      <c r="F274" s="385">
        <v>0.21040880910107432</v>
      </c>
      <c r="G274" s="385">
        <v>9.1673641686629656E-2</v>
      </c>
      <c r="H274" s="385">
        <v>5.3855843794311548E-2</v>
      </c>
      <c r="I274" s="385">
        <v>4.5364785009557096E-2</v>
      </c>
      <c r="J274" s="385">
        <v>0.10745565237307403</v>
      </c>
      <c r="K274" s="385">
        <v>0.13222030945812707</v>
      </c>
      <c r="L274" s="386">
        <v>8.3275686616620312E-2</v>
      </c>
      <c r="M274" s="387">
        <v>6.9288715550461746E-2</v>
      </c>
      <c r="N274" s="387">
        <v>3.2577920826463054E-2</v>
      </c>
      <c r="O274" s="387">
        <v>3.04216387929662E-2</v>
      </c>
      <c r="P274" s="365"/>
      <c r="R274" s="383"/>
      <c r="S274" s="384"/>
      <c r="T274" s="385"/>
      <c r="U274" s="385"/>
      <c r="V274" s="385"/>
      <c r="W274" s="385"/>
      <c r="X274" s="385"/>
      <c r="Y274" s="385"/>
      <c r="Z274" s="385"/>
      <c r="AA274" s="385"/>
      <c r="AB274" s="385"/>
      <c r="AC274" s="386"/>
      <c r="AD274" s="387"/>
      <c r="AE274" s="387"/>
      <c r="AF274" s="387"/>
    </row>
    <row r="275" spans="1:32" ht="15">
      <c r="J275" s="305"/>
      <c r="L275" s="305"/>
      <c r="M275" s="305"/>
      <c r="N275" s="305"/>
      <c r="O275" s="305"/>
      <c r="P275" s="306"/>
      <c r="AB275" s="305"/>
      <c r="AC275" s="305"/>
      <c r="AD275" s="305"/>
      <c r="AE275" s="305"/>
      <c r="AF275" s="305"/>
    </row>
    <row r="276" spans="1:32" ht="15">
      <c r="A276" s="299" t="s">
        <v>237</v>
      </c>
      <c r="J276" s="305"/>
      <c r="L276" s="305"/>
      <c r="M276" s="305"/>
      <c r="N276" s="305"/>
      <c r="O276" s="305"/>
      <c r="P276" s="306"/>
      <c r="R276" s="299" t="s">
        <v>197</v>
      </c>
      <c r="AB276" s="305"/>
      <c r="AC276" s="305"/>
      <c r="AD276" s="305"/>
      <c r="AE276" s="305"/>
      <c r="AF276" s="305"/>
    </row>
    <row r="278" spans="1:32" ht="15">
      <c r="A278" s="305" t="s">
        <v>198</v>
      </c>
      <c r="B278" s="306"/>
      <c r="C278" s="305"/>
      <c r="D278" s="305"/>
      <c r="E278" s="305"/>
      <c r="F278" s="305"/>
      <c r="G278" s="305"/>
      <c r="H278" s="305"/>
      <c r="I278" s="305"/>
      <c r="J278" s="305"/>
      <c r="K278" s="305"/>
      <c r="L278" s="305"/>
      <c r="M278" s="305"/>
      <c r="N278" s="305"/>
      <c r="O278" s="305"/>
      <c r="P278" s="306"/>
      <c r="R278" s="305" t="s">
        <v>199</v>
      </c>
      <c r="S278" s="305"/>
      <c r="T278" s="305"/>
      <c r="U278" s="305"/>
      <c r="V278" s="305"/>
      <c r="W278" s="305"/>
      <c r="X278" s="305"/>
      <c r="Y278" s="305"/>
      <c r="Z278" s="305"/>
      <c r="AA278" s="305"/>
      <c r="AB278" s="305"/>
      <c r="AC278" s="305"/>
      <c r="AD278" s="305"/>
      <c r="AE278" s="305"/>
      <c r="AF278" s="305"/>
    </row>
    <row r="279" spans="1:32" ht="15">
      <c r="A279" s="299" t="s">
        <v>200</v>
      </c>
      <c r="B279" s="299" t="s">
        <v>201</v>
      </c>
      <c r="J279" s="305"/>
      <c r="K279" s="305"/>
      <c r="L279" s="305"/>
      <c r="M279" s="305"/>
      <c r="N279" s="305"/>
      <c r="O279" s="305"/>
      <c r="P279" s="306"/>
      <c r="R279" s="299" t="s">
        <v>200</v>
      </c>
      <c r="S279" s="299" t="s">
        <v>201</v>
      </c>
      <c r="AA279" s="305"/>
      <c r="AB279" s="305"/>
      <c r="AC279" s="305"/>
      <c r="AD279" s="305"/>
      <c r="AE279" s="305"/>
      <c r="AF279" s="305"/>
    </row>
    <row r="280" spans="1:32" ht="15">
      <c r="A280" s="307" t="s">
        <v>202</v>
      </c>
      <c r="B280" s="307"/>
      <c r="C280" s="307">
        <v>2010</v>
      </c>
      <c r="J280" s="305"/>
      <c r="K280" s="305"/>
      <c r="L280" s="305"/>
      <c r="M280" s="305"/>
      <c r="N280" s="305"/>
      <c r="O280" s="305"/>
      <c r="P280" s="306"/>
      <c r="R280" s="307" t="s">
        <v>202</v>
      </c>
      <c r="S280" s="307"/>
      <c r="T280" s="307">
        <v>2010</v>
      </c>
      <c r="AA280" s="305"/>
      <c r="AB280" s="305"/>
      <c r="AC280" s="305"/>
      <c r="AD280" s="305"/>
      <c r="AE280" s="305"/>
      <c r="AF280" s="305"/>
    </row>
    <row r="281" spans="1:32" ht="15.6" thickBot="1">
      <c r="J281" s="305"/>
      <c r="K281" s="305"/>
      <c r="L281" s="305"/>
      <c r="M281" s="305"/>
      <c r="N281" s="305"/>
      <c r="O281" s="305"/>
      <c r="P281" s="306"/>
      <c r="AA281" s="305"/>
      <c r="AB281" s="305"/>
      <c r="AC281" s="305"/>
      <c r="AD281" s="305"/>
      <c r="AE281" s="305"/>
      <c r="AF281" s="305"/>
    </row>
    <row r="282" spans="1:32">
      <c r="A282" s="308" t="s">
        <v>203</v>
      </c>
      <c r="B282" s="309" t="s">
        <v>204</v>
      </c>
      <c r="C282" s="310"/>
      <c r="D282" s="310"/>
      <c r="E282" s="310"/>
      <c r="F282" s="310"/>
      <c r="G282" s="310" t="s">
        <v>205</v>
      </c>
      <c r="H282" s="310"/>
      <c r="I282" s="310"/>
      <c r="J282" s="310"/>
      <c r="K282" s="310"/>
      <c r="L282" s="310"/>
      <c r="M282" s="308" t="s">
        <v>206</v>
      </c>
      <c r="N282" s="308" t="s">
        <v>207</v>
      </c>
      <c r="O282" s="308" t="s">
        <v>208</v>
      </c>
      <c r="P282" s="311"/>
      <c r="R282" s="308" t="s">
        <v>203</v>
      </c>
      <c r="S282" s="309" t="s">
        <v>204</v>
      </c>
      <c r="T282" s="310"/>
      <c r="U282" s="310"/>
      <c r="V282" s="310"/>
      <c r="W282" s="310"/>
      <c r="X282" s="310" t="s">
        <v>209</v>
      </c>
      <c r="Y282" s="310"/>
      <c r="Z282" s="310"/>
      <c r="AA282" s="310"/>
      <c r="AB282" s="310"/>
      <c r="AC282" s="310"/>
      <c r="AD282" s="308" t="s">
        <v>206</v>
      </c>
      <c r="AE282" s="308" t="s">
        <v>207</v>
      </c>
      <c r="AF282" s="308" t="s">
        <v>208</v>
      </c>
    </row>
    <row r="283" spans="1:32">
      <c r="A283" s="312" t="s">
        <v>210</v>
      </c>
      <c r="B283" s="313" t="s">
        <v>211</v>
      </c>
      <c r="C283" s="314"/>
      <c r="D283" s="314"/>
      <c r="E283" s="314"/>
      <c r="F283" s="314"/>
      <c r="G283" s="314" t="s">
        <v>212</v>
      </c>
      <c r="H283" s="314"/>
      <c r="I283" s="314"/>
      <c r="J283" s="314"/>
      <c r="K283" s="314"/>
      <c r="L283" s="314"/>
      <c r="M283" s="315" t="s">
        <v>213</v>
      </c>
      <c r="N283" s="315" t="s">
        <v>213</v>
      </c>
      <c r="O283" s="315" t="s">
        <v>213</v>
      </c>
      <c r="P283" s="311"/>
      <c r="R283" s="312" t="s">
        <v>210</v>
      </c>
      <c r="S283" s="313" t="s">
        <v>211</v>
      </c>
      <c r="T283" s="314"/>
      <c r="U283" s="314"/>
      <c r="V283" s="314"/>
      <c r="W283" s="314"/>
      <c r="X283" s="314" t="s">
        <v>214</v>
      </c>
      <c r="Y283" s="314"/>
      <c r="Z283" s="314"/>
      <c r="AA283" s="314"/>
      <c r="AB283" s="314"/>
      <c r="AC283" s="314"/>
      <c r="AD283" s="315" t="s">
        <v>213</v>
      </c>
      <c r="AE283" s="315" t="s">
        <v>213</v>
      </c>
      <c r="AF283" s="315" t="s">
        <v>213</v>
      </c>
    </row>
    <row r="284" spans="1:32">
      <c r="A284" s="312" t="s">
        <v>215</v>
      </c>
      <c r="B284" s="313" t="s">
        <v>216</v>
      </c>
      <c r="C284" s="316" t="s">
        <v>217</v>
      </c>
      <c r="D284" s="316" t="s">
        <v>218</v>
      </c>
      <c r="E284" s="316" t="s">
        <v>219</v>
      </c>
      <c r="F284" s="316" t="s">
        <v>220</v>
      </c>
      <c r="G284" s="316"/>
      <c r="H284" s="316"/>
      <c r="I284" s="316"/>
      <c r="J284" s="316"/>
      <c r="K284" s="316"/>
      <c r="L284" s="317" t="s">
        <v>44</v>
      </c>
      <c r="M284" s="312" t="s">
        <v>221</v>
      </c>
      <c r="N284" s="312" t="s">
        <v>222</v>
      </c>
      <c r="O284" s="312" t="s">
        <v>222</v>
      </c>
      <c r="P284" s="318"/>
      <c r="R284" s="312" t="s">
        <v>215</v>
      </c>
      <c r="S284" s="313" t="s">
        <v>216</v>
      </c>
      <c r="T284" s="316" t="s">
        <v>217</v>
      </c>
      <c r="U284" s="316" t="s">
        <v>218</v>
      </c>
      <c r="V284" s="316" t="s">
        <v>219</v>
      </c>
      <c r="W284" s="316" t="s">
        <v>220</v>
      </c>
      <c r="X284" s="316"/>
      <c r="Y284" s="316"/>
      <c r="Z284" s="316"/>
      <c r="AA284" s="316"/>
      <c r="AB284" s="316"/>
      <c r="AC284" s="317" t="s">
        <v>44</v>
      </c>
      <c r="AD284" s="312" t="s">
        <v>221</v>
      </c>
      <c r="AE284" s="312" t="s">
        <v>222</v>
      </c>
      <c r="AF284" s="312" t="s">
        <v>222</v>
      </c>
    </row>
    <row r="285" spans="1:32">
      <c r="A285" s="319"/>
      <c r="B285" s="320"/>
      <c r="C285" s="321" t="s">
        <v>223</v>
      </c>
      <c r="D285" s="321" t="s">
        <v>224</v>
      </c>
      <c r="E285" s="321" t="s">
        <v>225</v>
      </c>
      <c r="F285" s="321" t="s">
        <v>225</v>
      </c>
      <c r="G285" s="321" t="s">
        <v>5</v>
      </c>
      <c r="H285" s="321" t="s">
        <v>6</v>
      </c>
      <c r="I285" s="321" t="s">
        <v>226</v>
      </c>
      <c r="J285" s="321" t="s">
        <v>227</v>
      </c>
      <c r="K285" s="321" t="s">
        <v>228</v>
      </c>
      <c r="L285" s="314" t="s">
        <v>229</v>
      </c>
      <c r="M285" s="322" t="s">
        <v>230</v>
      </c>
      <c r="N285" s="322" t="s">
        <v>231</v>
      </c>
      <c r="O285" s="322" t="s">
        <v>232</v>
      </c>
      <c r="P285" s="323"/>
      <c r="R285" s="319"/>
      <c r="S285" s="320"/>
      <c r="T285" s="321" t="s">
        <v>223</v>
      </c>
      <c r="U285" s="321" t="s">
        <v>224</v>
      </c>
      <c r="V285" s="321" t="s">
        <v>225</v>
      </c>
      <c r="W285" s="321" t="s">
        <v>225</v>
      </c>
      <c r="X285" s="321" t="s">
        <v>5</v>
      </c>
      <c r="Y285" s="321" t="s">
        <v>6</v>
      </c>
      <c r="Z285" s="321" t="s">
        <v>226</v>
      </c>
      <c r="AA285" s="321" t="s">
        <v>228</v>
      </c>
      <c r="AB285" s="321" t="s">
        <v>227</v>
      </c>
      <c r="AC285" s="314" t="s">
        <v>229</v>
      </c>
      <c r="AD285" s="322" t="s">
        <v>230</v>
      </c>
      <c r="AE285" s="322" t="s">
        <v>231</v>
      </c>
      <c r="AF285" s="322" t="s">
        <v>232</v>
      </c>
    </row>
    <row r="286" spans="1:32">
      <c r="A286" s="324" t="s">
        <v>5</v>
      </c>
      <c r="B286" s="325">
        <v>117916</v>
      </c>
      <c r="C286" s="326">
        <v>50515</v>
      </c>
      <c r="D286" s="326">
        <v>44088</v>
      </c>
      <c r="E286" s="326">
        <v>88690</v>
      </c>
      <c r="F286" s="326">
        <v>48300</v>
      </c>
      <c r="G286" s="327" t="s">
        <v>115</v>
      </c>
      <c r="H286" s="326">
        <v>16683</v>
      </c>
      <c r="I286" s="326">
        <v>9856</v>
      </c>
      <c r="J286" s="326">
        <v>28953</v>
      </c>
      <c r="K286" s="326">
        <v>42829</v>
      </c>
      <c r="L286" s="328">
        <v>21696</v>
      </c>
      <c r="M286" s="329">
        <v>15424</v>
      </c>
      <c r="N286" s="329">
        <v>7001</v>
      </c>
      <c r="O286" s="329">
        <v>6581</v>
      </c>
      <c r="P286" s="328"/>
      <c r="R286" s="324" t="s">
        <v>5</v>
      </c>
      <c r="S286" s="330">
        <v>0.37215818407519063</v>
      </c>
      <c r="T286" s="331">
        <v>0.71176878155003465</v>
      </c>
      <c r="U286" s="331">
        <v>7.7118490292142983E-3</v>
      </c>
      <c r="V286" s="331">
        <v>3.8335776299470064E-3</v>
      </c>
      <c r="W286" s="331">
        <v>0.72051759834368534</v>
      </c>
      <c r="X286" s="327" t="s">
        <v>115</v>
      </c>
      <c r="Y286" s="331">
        <v>0.85446262662590666</v>
      </c>
      <c r="Z286" s="331">
        <v>0.88646509740259738</v>
      </c>
      <c r="AA286" s="331">
        <v>0.73452567185785334</v>
      </c>
      <c r="AB286" s="331">
        <v>0.78102441888578045</v>
      </c>
      <c r="AC286" s="332">
        <v>0.824898598820059</v>
      </c>
      <c r="AD286" s="333">
        <v>0.86235736514522821</v>
      </c>
      <c r="AE286" s="333">
        <v>0.91129838594486501</v>
      </c>
      <c r="AF286" s="333">
        <v>0.91384288102112143</v>
      </c>
    </row>
    <row r="287" spans="1:32">
      <c r="A287" s="334"/>
      <c r="B287" s="335"/>
      <c r="C287" s="336">
        <v>0.42839818175650463</v>
      </c>
      <c r="D287" s="336">
        <v>0.37389327996200683</v>
      </c>
      <c r="E287" s="336">
        <v>0.75214559516944268</v>
      </c>
      <c r="F287" s="336">
        <v>0.40961362325723394</v>
      </c>
      <c r="G287" s="336"/>
      <c r="H287" s="336">
        <v>0.14148207198344584</v>
      </c>
      <c r="I287" s="336">
        <v>8.3584924861765997E-2</v>
      </c>
      <c r="J287" s="336">
        <v>0.24553919739475558</v>
      </c>
      <c r="K287" s="336">
        <v>0.36321618779470133</v>
      </c>
      <c r="L287" s="337">
        <v>0.18399538654635503</v>
      </c>
      <c r="M287" s="337">
        <v>0.13080497981614031</v>
      </c>
      <c r="N287" s="337">
        <v>5.9372773839004037E-2</v>
      </c>
      <c r="O287" s="337">
        <v>5.5810916245462874E-2</v>
      </c>
      <c r="P287" s="338"/>
      <c r="R287" s="334"/>
      <c r="S287" s="335"/>
      <c r="T287" s="336"/>
      <c r="U287" s="336"/>
      <c r="V287" s="336"/>
      <c r="W287" s="336"/>
      <c r="X287" s="336"/>
      <c r="Y287" s="336"/>
      <c r="Z287" s="336"/>
      <c r="AA287" s="336"/>
      <c r="AB287" s="336"/>
      <c r="AC287" s="339"/>
      <c r="AD287" s="340"/>
      <c r="AE287" s="340"/>
      <c r="AF287" s="340"/>
    </row>
    <row r="288" spans="1:32">
      <c r="A288" s="324" t="s">
        <v>6</v>
      </c>
      <c r="B288" s="329">
        <v>276156</v>
      </c>
      <c r="C288" s="326">
        <v>76307</v>
      </c>
      <c r="D288" s="326">
        <v>29751</v>
      </c>
      <c r="E288" s="326">
        <v>113291</v>
      </c>
      <c r="F288" s="326">
        <v>74507</v>
      </c>
      <c r="G288" s="326">
        <v>29751</v>
      </c>
      <c r="H288" s="327" t="s">
        <v>115</v>
      </c>
      <c r="I288" s="326">
        <v>18620</v>
      </c>
      <c r="J288" s="326">
        <v>46508</v>
      </c>
      <c r="K288" s="326">
        <v>63454</v>
      </c>
      <c r="L288" s="328">
        <v>18483</v>
      </c>
      <c r="M288" s="329">
        <v>27337</v>
      </c>
      <c r="N288" s="329">
        <v>9609</v>
      </c>
      <c r="O288" s="329">
        <v>9105</v>
      </c>
      <c r="P288" s="328"/>
      <c r="R288" s="324" t="s">
        <v>6</v>
      </c>
      <c r="S288" s="333">
        <v>0.14656782044777614</v>
      </c>
      <c r="T288" s="331">
        <v>0.45217345721886587</v>
      </c>
      <c r="U288" s="331">
        <v>1.4016335585358475E-2</v>
      </c>
      <c r="V288" s="331">
        <v>3.7514012587054578E-3</v>
      </c>
      <c r="W288" s="331">
        <v>0.44215979706604747</v>
      </c>
      <c r="X288" s="331">
        <v>0.67308661893717858</v>
      </c>
      <c r="Y288" s="327" t="s">
        <v>115</v>
      </c>
      <c r="Z288" s="331">
        <v>0.64607948442534913</v>
      </c>
      <c r="AA288" s="331">
        <v>0.45004255050903014</v>
      </c>
      <c r="AB288" s="331">
        <v>0.54115421002838227</v>
      </c>
      <c r="AC288" s="332">
        <v>0.67207704376995081</v>
      </c>
      <c r="AD288" s="333">
        <v>0.68972454914584624</v>
      </c>
      <c r="AE288" s="333">
        <v>0.81121864918305753</v>
      </c>
      <c r="AF288" s="333">
        <v>0.81768259198242721</v>
      </c>
    </row>
    <row r="289" spans="1:32">
      <c r="A289" s="334"/>
      <c r="B289" s="335"/>
      <c r="C289" s="336">
        <v>0.2763184576833384</v>
      </c>
      <c r="D289" s="336">
        <v>0.10773258592969191</v>
      </c>
      <c r="E289" s="336">
        <v>0.41024276133779458</v>
      </c>
      <c r="F289" s="336">
        <v>0.26980040267095412</v>
      </c>
      <c r="G289" s="336">
        <v>0.10773258592969191</v>
      </c>
      <c r="H289" s="336"/>
      <c r="I289" s="336">
        <v>6.7425657961442079E-2</v>
      </c>
      <c r="J289" s="336">
        <v>0.16841205695331624</v>
      </c>
      <c r="K289" s="336">
        <v>0.22977592375324093</v>
      </c>
      <c r="L289" s="337">
        <v>6.6929561552166172E-2</v>
      </c>
      <c r="M289" s="337">
        <v>9.8991149929749847E-2</v>
      </c>
      <c r="N289" s="337">
        <v>3.4795550341111543E-2</v>
      </c>
      <c r="O289" s="337">
        <v>3.2970494937643938E-2</v>
      </c>
      <c r="P289" s="338"/>
      <c r="R289" s="334"/>
      <c r="S289" s="335"/>
      <c r="T289" s="336"/>
      <c r="U289" s="336"/>
      <c r="V289" s="336"/>
      <c r="W289" s="336"/>
      <c r="X289" s="336"/>
      <c r="Y289" s="336"/>
      <c r="Z289" s="336"/>
      <c r="AA289" s="336"/>
      <c r="AB289" s="336"/>
      <c r="AC289" s="339"/>
      <c r="AD289" s="340"/>
      <c r="AE289" s="340"/>
      <c r="AF289" s="340"/>
    </row>
    <row r="290" spans="1:32">
      <c r="A290" s="324" t="s">
        <v>226</v>
      </c>
      <c r="B290" s="329">
        <v>131461</v>
      </c>
      <c r="C290" s="326">
        <v>22165</v>
      </c>
      <c r="D290" s="326">
        <v>21009</v>
      </c>
      <c r="E290" s="326">
        <v>30916</v>
      </c>
      <c r="F290" s="326">
        <v>21948</v>
      </c>
      <c r="G290" s="326">
        <v>6824</v>
      </c>
      <c r="H290" s="326">
        <v>5753</v>
      </c>
      <c r="I290" s="327" t="s">
        <v>115</v>
      </c>
      <c r="J290" s="326">
        <v>9192</v>
      </c>
      <c r="K290" s="326">
        <v>20106</v>
      </c>
      <c r="L290" s="328">
        <v>2919</v>
      </c>
      <c r="M290" s="329">
        <v>3255</v>
      </c>
      <c r="N290" s="329">
        <v>3255</v>
      </c>
      <c r="O290" s="329">
        <v>2814</v>
      </c>
      <c r="P290" s="328"/>
      <c r="R290" s="324" t="s">
        <v>226</v>
      </c>
      <c r="S290" s="333">
        <v>9.1376899721194976E-2</v>
      </c>
      <c r="T290" s="331">
        <v>0.31382810737649447</v>
      </c>
      <c r="U290" s="331">
        <v>1.5428149840544529</v>
      </c>
      <c r="V290" s="331">
        <v>1.058739811101048</v>
      </c>
      <c r="W290" s="331">
        <v>0.30950428285037362</v>
      </c>
      <c r="X290" s="331">
        <v>0.51392145369284881</v>
      </c>
      <c r="Y290" s="331">
        <v>0.51086389709716673</v>
      </c>
      <c r="Z290" s="327" t="s">
        <v>115</v>
      </c>
      <c r="AA290" s="331">
        <v>0.2982194369839849</v>
      </c>
      <c r="AB290" s="331">
        <v>0.46703655352480417</v>
      </c>
      <c r="AC290" s="332">
        <v>0.54025351147653311</v>
      </c>
      <c r="AD290" s="333">
        <v>0.63164362519201234</v>
      </c>
      <c r="AE290" s="333">
        <v>0.63164362519201234</v>
      </c>
      <c r="AF290" s="333">
        <v>0.66844349680170578</v>
      </c>
    </row>
    <row r="291" spans="1:32">
      <c r="A291" s="334"/>
      <c r="B291" s="335"/>
      <c r="C291" s="336">
        <v>0.16860513764538532</v>
      </c>
      <c r="D291" s="336">
        <v>0.15981165516769233</v>
      </c>
      <c r="E291" s="336">
        <v>0.23517240854702154</v>
      </c>
      <c r="F291" s="336">
        <v>0.16695445797612982</v>
      </c>
      <c r="G291" s="336">
        <v>5.1908931165897107E-2</v>
      </c>
      <c r="H291" s="336">
        <v>4.3762028282152123E-2</v>
      </c>
      <c r="I291" s="336"/>
      <c r="J291" s="336">
        <v>6.9921877971413582E-2</v>
      </c>
      <c r="K291" s="336">
        <v>0.1529426978343387</v>
      </c>
      <c r="L291" s="337">
        <v>2.220430393805007E-2</v>
      </c>
      <c r="M291" s="337">
        <v>2.4760195038832811E-2</v>
      </c>
      <c r="N291" s="337">
        <v>2.4760195038832811E-2</v>
      </c>
      <c r="O291" s="337">
        <v>2.1405587969055461E-2</v>
      </c>
      <c r="P291" s="338"/>
      <c r="R291" s="334"/>
      <c r="S291" s="335"/>
      <c r="T291" s="336"/>
      <c r="U291" s="336"/>
      <c r="V291" s="336"/>
      <c r="W291" s="336"/>
      <c r="X291" s="336"/>
      <c r="Y291" s="336"/>
      <c r="Z291" s="341"/>
      <c r="AA291" s="336"/>
      <c r="AB291" s="336"/>
      <c r="AC291" s="339"/>
      <c r="AD291" s="340"/>
      <c r="AE291" s="340"/>
      <c r="AF291" s="340"/>
    </row>
    <row r="292" spans="1:32">
      <c r="A292" s="324" t="s">
        <v>233</v>
      </c>
      <c r="B292" s="329">
        <v>227907</v>
      </c>
      <c r="C292" s="326">
        <v>82195</v>
      </c>
      <c r="D292" s="326">
        <v>63318</v>
      </c>
      <c r="E292" s="326">
        <v>129487</v>
      </c>
      <c r="F292" s="326">
        <v>71102</v>
      </c>
      <c r="G292" s="326">
        <v>59828</v>
      </c>
      <c r="H292" s="326">
        <v>30697</v>
      </c>
      <c r="I292" s="326">
        <v>20129</v>
      </c>
      <c r="J292" s="326">
        <v>44293</v>
      </c>
      <c r="K292" s="342" t="s">
        <v>115</v>
      </c>
      <c r="L292" s="328">
        <v>49065</v>
      </c>
      <c r="M292" s="329">
        <v>27207</v>
      </c>
      <c r="N292" s="329">
        <v>14076</v>
      </c>
      <c r="O292" s="329">
        <v>13255</v>
      </c>
      <c r="P292" s="328"/>
      <c r="R292" s="324" t="s">
        <v>233</v>
      </c>
      <c r="S292" s="333">
        <v>0.23622373539023725</v>
      </c>
      <c r="T292" s="331">
        <v>0.69436097086197457</v>
      </c>
      <c r="U292" s="331">
        <v>0.31626077892542404</v>
      </c>
      <c r="V292" s="331">
        <v>0.24237182110945502</v>
      </c>
      <c r="W292" s="331">
        <v>0.7322719473432534</v>
      </c>
      <c r="X292" s="331">
        <v>0.78740723407100355</v>
      </c>
      <c r="Y292" s="331">
        <v>0.81402091409583999</v>
      </c>
      <c r="Z292" s="331">
        <v>0.88047096229320876</v>
      </c>
      <c r="AA292" s="342" t="s">
        <v>115</v>
      </c>
      <c r="AB292" s="331">
        <v>0.73871717878671572</v>
      </c>
      <c r="AC292" s="332">
        <v>0.74079282584326911</v>
      </c>
      <c r="AD292" s="333">
        <v>0.85489028558826774</v>
      </c>
      <c r="AE292" s="333">
        <v>0.91695083830633706</v>
      </c>
      <c r="AF292" s="333">
        <v>0.92063372312334968</v>
      </c>
    </row>
    <row r="293" spans="1:32">
      <c r="A293" s="334"/>
      <c r="B293" s="343"/>
      <c r="C293" s="336">
        <v>0.36065149381107203</v>
      </c>
      <c r="D293" s="336">
        <v>0.27782384920164804</v>
      </c>
      <c r="E293" s="336">
        <v>0.56815718692273598</v>
      </c>
      <c r="F293" s="336">
        <v>0.31197813143080294</v>
      </c>
      <c r="G293" s="336">
        <v>0.26251058545810352</v>
      </c>
      <c r="H293" s="336">
        <v>0.13469090462337707</v>
      </c>
      <c r="I293" s="336">
        <v>8.8321113436621079E-2</v>
      </c>
      <c r="J293" s="336">
        <v>0.19434681690338604</v>
      </c>
      <c r="K293" s="336"/>
      <c r="L293" s="337">
        <v>0.21528518211375694</v>
      </c>
      <c r="M293" s="337">
        <v>0.11937764087983256</v>
      </c>
      <c r="N293" s="337">
        <v>6.1762034514078114E-2</v>
      </c>
      <c r="O293" s="337">
        <v>5.8159687942888984E-2</v>
      </c>
      <c r="P293" s="338"/>
      <c r="R293" s="334"/>
      <c r="S293" s="343"/>
      <c r="T293" s="336"/>
      <c r="U293" s="336"/>
      <c r="V293" s="336"/>
      <c r="W293" s="336"/>
      <c r="X293" s="336"/>
      <c r="Y293" s="336"/>
      <c r="Z293" s="336"/>
      <c r="AA293" s="344"/>
      <c r="AB293" s="336"/>
      <c r="AC293" s="339"/>
      <c r="AD293" s="340"/>
      <c r="AE293" s="340"/>
      <c r="AF293" s="340"/>
    </row>
    <row r="294" spans="1:32">
      <c r="A294" s="324" t="s">
        <v>227</v>
      </c>
      <c r="B294" s="329">
        <v>291960</v>
      </c>
      <c r="C294" s="326">
        <v>12898</v>
      </c>
      <c r="D294" s="326">
        <v>12371</v>
      </c>
      <c r="E294" s="326">
        <v>19588</v>
      </c>
      <c r="F294" s="326">
        <v>12527</v>
      </c>
      <c r="G294" s="326">
        <v>5084</v>
      </c>
      <c r="H294" s="326">
        <v>2640</v>
      </c>
      <c r="I294" s="326">
        <v>1377</v>
      </c>
      <c r="J294" s="342" t="s">
        <v>115</v>
      </c>
      <c r="K294" s="326">
        <v>11196</v>
      </c>
      <c r="L294" s="328">
        <v>2210</v>
      </c>
      <c r="M294" s="329">
        <v>1701</v>
      </c>
      <c r="N294" s="329">
        <v>805</v>
      </c>
      <c r="O294" s="329">
        <v>805</v>
      </c>
      <c r="P294" s="328"/>
      <c r="R294" s="324" t="s">
        <v>227</v>
      </c>
      <c r="S294" s="333">
        <v>5.4945894890861643E-2</v>
      </c>
      <c r="T294" s="331">
        <v>0.53791285470615602</v>
      </c>
      <c r="U294" s="331">
        <v>2.4007760084067579E-2</v>
      </c>
      <c r="V294" s="331">
        <v>1.5417602613845212E-2</v>
      </c>
      <c r="W294" s="331">
        <v>0.53700007982757247</v>
      </c>
      <c r="X294" s="331">
        <v>0.88237608182533434</v>
      </c>
      <c r="Y294" s="331">
        <v>0.75681818181818183</v>
      </c>
      <c r="Z294" s="331">
        <v>0.86129266521423387</v>
      </c>
      <c r="AA294" s="331">
        <v>0.52081100392997504</v>
      </c>
      <c r="AB294" s="342" t="s">
        <v>115</v>
      </c>
      <c r="AC294" s="332">
        <v>0.7963800904977375</v>
      </c>
      <c r="AD294" s="333">
        <v>0.93004115226337447</v>
      </c>
      <c r="AE294" s="333">
        <v>0.98012422360248452</v>
      </c>
      <c r="AF294" s="333">
        <v>0.98012422360248452</v>
      </c>
    </row>
    <row r="295" spans="1:32">
      <c r="A295" s="345"/>
      <c r="B295" s="346"/>
      <c r="C295" s="347">
        <v>4.4177284559528705E-2</v>
      </c>
      <c r="D295" s="348">
        <v>4.2372242772982599E-2</v>
      </c>
      <c r="E295" s="348">
        <v>6.7091382381148104E-2</v>
      </c>
      <c r="F295" s="348">
        <v>4.2906562542814081E-2</v>
      </c>
      <c r="G295" s="348">
        <v>1.7413344293738867E-2</v>
      </c>
      <c r="H295" s="348">
        <v>9.0423345663789567E-3</v>
      </c>
      <c r="I295" s="348">
        <v>4.7163995067817507E-3</v>
      </c>
      <c r="J295" s="348"/>
      <c r="K295" s="348">
        <v>3.8347718865598027E-2</v>
      </c>
      <c r="L295" s="349">
        <v>7.5695300726126864E-3</v>
      </c>
      <c r="M295" s="350">
        <v>5.8261405672009863E-3</v>
      </c>
      <c r="N295" s="350">
        <v>2.7572270173996439E-3</v>
      </c>
      <c r="O295" s="350">
        <v>2.7572270173996439E-3</v>
      </c>
      <c r="P295" s="338"/>
      <c r="R295" s="345"/>
      <c r="S295" s="351"/>
      <c r="T295" s="348"/>
      <c r="U295" s="348"/>
      <c r="V295" s="348"/>
      <c r="W295" s="348"/>
      <c r="X295" s="348"/>
      <c r="Y295" s="348"/>
      <c r="Z295" s="348"/>
      <c r="AA295" s="348"/>
      <c r="AB295" s="348"/>
      <c r="AC295" s="349"/>
      <c r="AD295" s="350"/>
      <c r="AE295" s="350"/>
      <c r="AF295" s="350"/>
    </row>
    <row r="296" spans="1:32">
      <c r="A296" s="352" t="s">
        <v>234</v>
      </c>
      <c r="B296" s="353">
        <v>1045400</v>
      </c>
      <c r="C296" s="354">
        <v>244080</v>
      </c>
      <c r="D296" s="354">
        <v>170537</v>
      </c>
      <c r="E296" s="354">
        <v>381972</v>
      </c>
      <c r="F296" s="354">
        <v>228384</v>
      </c>
      <c r="G296" s="354">
        <v>101487</v>
      </c>
      <c r="H296" s="354">
        <v>55773</v>
      </c>
      <c r="I296" s="354">
        <v>49982</v>
      </c>
      <c r="J296" s="354">
        <v>128946</v>
      </c>
      <c r="K296" s="354">
        <v>137585</v>
      </c>
      <c r="L296" s="355">
        <v>94373</v>
      </c>
      <c r="M296" s="356">
        <v>74924</v>
      </c>
      <c r="N296" s="356">
        <v>34746</v>
      </c>
      <c r="O296" s="356">
        <v>32560</v>
      </c>
      <c r="P296" s="355"/>
      <c r="R296" s="352" t="s">
        <v>234</v>
      </c>
      <c r="S296" s="357">
        <v>0.17147696115981625</v>
      </c>
      <c r="T296" s="358">
        <v>0.57942477876106191</v>
      </c>
      <c r="U296" s="358">
        <v>0.31366800166532777</v>
      </c>
      <c r="V296" s="358">
        <v>0.17064863393128293</v>
      </c>
      <c r="W296" s="358">
        <v>0.58380184251085887</v>
      </c>
      <c r="X296" s="358">
        <v>0.74026229960487555</v>
      </c>
      <c r="Y296" s="358">
        <v>0.7921395657396948</v>
      </c>
      <c r="Z296" s="358">
        <v>0.79380577007722786</v>
      </c>
      <c r="AA296" s="358">
        <v>0.52217174837373259</v>
      </c>
      <c r="AB296" s="358">
        <v>0.65759310098801049</v>
      </c>
      <c r="AC296" s="359">
        <v>0.74176936199972454</v>
      </c>
      <c r="AD296" s="357">
        <v>0.7881720143078319</v>
      </c>
      <c r="AE296" s="357">
        <v>0.86130777643469747</v>
      </c>
      <c r="AF296" s="357">
        <v>0.87014742014742019</v>
      </c>
    </row>
    <row r="297" spans="1:32">
      <c r="A297" s="360" t="s">
        <v>235</v>
      </c>
      <c r="B297" s="361"/>
      <c r="C297" s="362">
        <v>0.23348000765257318</v>
      </c>
      <c r="D297" s="362">
        <v>0.1631308590013392</v>
      </c>
      <c r="E297" s="362">
        <v>0.36538358523053377</v>
      </c>
      <c r="F297" s="362">
        <v>0.21846565907786494</v>
      </c>
      <c r="G297" s="362">
        <v>9.70795867610484E-2</v>
      </c>
      <c r="H297" s="362">
        <v>5.3350870480198966E-2</v>
      </c>
      <c r="I297" s="362">
        <v>4.7811364071168934E-2</v>
      </c>
      <c r="J297" s="362">
        <v>0.12334608762196289</v>
      </c>
      <c r="K297" s="362">
        <v>0.13160991008226516</v>
      </c>
      <c r="L297" s="363">
        <v>9.0274536062751098E-2</v>
      </c>
      <c r="M297" s="364">
        <v>7.167017409603979E-2</v>
      </c>
      <c r="N297" s="364">
        <v>3.3237038454180218E-2</v>
      </c>
      <c r="O297" s="364">
        <v>3.1145972833365218E-2</v>
      </c>
      <c r="P297" s="365"/>
      <c r="R297" s="360" t="s">
        <v>235</v>
      </c>
      <c r="S297" s="361"/>
      <c r="T297" s="362"/>
      <c r="U297" s="362"/>
      <c r="V297" s="362"/>
      <c r="W297" s="362"/>
      <c r="X297" s="362"/>
      <c r="Y297" s="362"/>
      <c r="Z297" s="362"/>
      <c r="AA297" s="362"/>
      <c r="AB297" s="362"/>
      <c r="AC297" s="363"/>
      <c r="AD297" s="364"/>
      <c r="AE297" s="364"/>
      <c r="AF297" s="364"/>
    </row>
    <row r="298" spans="1:32">
      <c r="A298" s="324" t="s">
        <v>10</v>
      </c>
      <c r="B298" s="329">
        <v>75585</v>
      </c>
      <c r="C298" s="326">
        <v>17434</v>
      </c>
      <c r="D298" s="326">
        <v>5662</v>
      </c>
      <c r="E298" s="326">
        <v>10059</v>
      </c>
      <c r="F298" s="326">
        <v>17434</v>
      </c>
      <c r="G298" s="326">
        <v>4713</v>
      </c>
      <c r="H298" s="326">
        <v>2256</v>
      </c>
      <c r="I298" s="326">
        <v>1193</v>
      </c>
      <c r="J298" s="326">
        <v>3352</v>
      </c>
      <c r="K298" s="326">
        <v>15697</v>
      </c>
      <c r="L298" s="366" t="s">
        <v>115</v>
      </c>
      <c r="M298" s="367">
        <v>1470</v>
      </c>
      <c r="N298" s="367">
        <v>649</v>
      </c>
      <c r="O298" s="367">
        <v>486</v>
      </c>
      <c r="P298" s="328"/>
      <c r="R298" s="324" t="s">
        <v>10</v>
      </c>
      <c r="S298" s="333">
        <v>9.6022774253753385E-2</v>
      </c>
      <c r="T298" s="331">
        <v>0.25811632442354021</v>
      </c>
      <c r="U298" s="331">
        <v>1.6870363829035677</v>
      </c>
      <c r="V298" s="331">
        <v>0.95417039467143849</v>
      </c>
      <c r="W298" s="331">
        <v>0.25811632442354021</v>
      </c>
      <c r="X298" s="331">
        <v>0.67281985996180782</v>
      </c>
      <c r="Y298" s="331">
        <v>0.51196808510638303</v>
      </c>
      <c r="Z298" s="331">
        <v>0.68147527242246442</v>
      </c>
      <c r="AA298" s="331">
        <v>0.24915588966044466</v>
      </c>
      <c r="AB298" s="331">
        <v>0.56473747016706444</v>
      </c>
      <c r="AC298" s="342" t="s">
        <v>115</v>
      </c>
      <c r="AD298" s="333">
        <v>0.68027210884353739</v>
      </c>
      <c r="AE298" s="333">
        <v>0.82588597842835132</v>
      </c>
      <c r="AF298" s="333">
        <v>0.96707818930041156</v>
      </c>
    </row>
    <row r="299" spans="1:32">
      <c r="A299" s="368"/>
      <c r="B299" s="320"/>
      <c r="C299" s="369">
        <v>0.23065423033670701</v>
      </c>
      <c r="D299" s="369">
        <v>7.4909042799497255E-2</v>
      </c>
      <c r="E299" s="369">
        <v>0.13308196070648939</v>
      </c>
      <c r="F299" s="369">
        <v>0.23065423033670701</v>
      </c>
      <c r="G299" s="369">
        <v>6.2353641595554676E-2</v>
      </c>
      <c r="H299" s="369">
        <v>2.9847191903155389E-2</v>
      </c>
      <c r="I299" s="369">
        <v>1.5783554938149105E-2</v>
      </c>
      <c r="J299" s="369">
        <v>4.434742343057485E-2</v>
      </c>
      <c r="K299" s="369">
        <v>0.20767348018786796</v>
      </c>
      <c r="L299" s="370"/>
      <c r="M299" s="371">
        <v>1.9448303234768802E-2</v>
      </c>
      <c r="N299" s="371">
        <v>8.5863597274591519E-3</v>
      </c>
      <c r="O299" s="371">
        <v>6.4298471919031555E-3</v>
      </c>
      <c r="P299" s="338"/>
      <c r="R299" s="368"/>
      <c r="S299" s="320"/>
      <c r="T299" s="369"/>
      <c r="U299" s="369"/>
      <c r="V299" s="369"/>
      <c r="W299" s="369"/>
      <c r="X299" s="369"/>
      <c r="Y299" s="369"/>
      <c r="Z299" s="369"/>
      <c r="AA299" s="369"/>
      <c r="AB299" s="369"/>
      <c r="AC299" s="370"/>
      <c r="AD299" s="371"/>
      <c r="AE299" s="371"/>
      <c r="AF299" s="371"/>
    </row>
    <row r="300" spans="1:32">
      <c r="A300" s="352" t="s">
        <v>236</v>
      </c>
      <c r="B300" s="372">
        <v>1120985</v>
      </c>
      <c r="C300" s="373">
        <v>261514</v>
      </c>
      <c r="D300" s="374">
        <v>176199</v>
      </c>
      <c r="E300" s="374">
        <v>392031</v>
      </c>
      <c r="F300" s="374">
        <v>245818</v>
      </c>
      <c r="G300" s="374">
        <v>106200</v>
      </c>
      <c r="H300" s="374">
        <v>58029</v>
      </c>
      <c r="I300" s="374">
        <v>51175</v>
      </c>
      <c r="J300" s="374">
        <v>132298</v>
      </c>
      <c r="K300" s="374">
        <v>153282</v>
      </c>
      <c r="L300" s="375">
        <v>94373</v>
      </c>
      <c r="M300" s="376">
        <v>76394</v>
      </c>
      <c r="N300" s="376">
        <v>35395</v>
      </c>
      <c r="O300" s="376">
        <v>33046</v>
      </c>
      <c r="P300" s="377"/>
      <c r="R300" s="352" t="s">
        <v>236</v>
      </c>
      <c r="S300" s="378">
        <v>0.16628169508949775</v>
      </c>
      <c r="T300" s="379">
        <v>0.55800454277782452</v>
      </c>
      <c r="U300" s="380">
        <v>0.35779998751411757</v>
      </c>
      <c r="V300" s="380">
        <v>0.1907527721022062</v>
      </c>
      <c r="W300" s="380">
        <v>0.56070344726586341</v>
      </c>
      <c r="X300" s="380">
        <v>0.73726930320150663</v>
      </c>
      <c r="Y300" s="380">
        <v>0.7812473073807924</v>
      </c>
      <c r="Z300" s="380">
        <v>0.79118710307767459</v>
      </c>
      <c r="AA300" s="380">
        <v>0.49421328009811982</v>
      </c>
      <c r="AB300" s="380">
        <v>0.65524044203238141</v>
      </c>
      <c r="AC300" s="381">
        <v>0.74176936199972454</v>
      </c>
      <c r="AD300" s="382">
        <v>0.78609576668324732</v>
      </c>
      <c r="AE300" s="382">
        <v>0.8606582850685125</v>
      </c>
      <c r="AF300" s="382">
        <v>0.87157295890576769</v>
      </c>
    </row>
    <row r="301" spans="1:32" ht="13.8" thickBot="1">
      <c r="A301" s="383"/>
      <c r="B301" s="384"/>
      <c r="C301" s="385">
        <v>0.23328947309732065</v>
      </c>
      <c r="D301" s="385">
        <v>0.15718229949553295</v>
      </c>
      <c r="E301" s="385">
        <v>0.34972011222273269</v>
      </c>
      <c r="F301" s="385">
        <v>0.21928750161688157</v>
      </c>
      <c r="G301" s="385">
        <v>9.47381097873745E-2</v>
      </c>
      <c r="H301" s="385">
        <v>5.1766080723649292E-2</v>
      </c>
      <c r="I301" s="385">
        <v>4.565181514471648E-2</v>
      </c>
      <c r="J301" s="385">
        <v>0.11801942042043381</v>
      </c>
      <c r="K301" s="385">
        <v>0.13673867179311053</v>
      </c>
      <c r="L301" s="386">
        <v>8.4187567184217452E-2</v>
      </c>
      <c r="M301" s="387">
        <v>6.8148993965128885E-2</v>
      </c>
      <c r="N301" s="387">
        <v>3.1574909566140494E-2</v>
      </c>
      <c r="O301" s="387">
        <v>2.9479431036097719E-2</v>
      </c>
      <c r="P301" s="365"/>
      <c r="R301" s="383"/>
      <c r="S301" s="384"/>
      <c r="T301" s="385"/>
      <c r="U301" s="385"/>
      <c r="V301" s="385"/>
      <c r="W301" s="385"/>
      <c r="X301" s="385"/>
      <c r="Y301" s="385"/>
      <c r="Z301" s="385"/>
      <c r="AA301" s="385"/>
      <c r="AB301" s="385"/>
      <c r="AC301" s="386"/>
      <c r="AD301" s="387"/>
      <c r="AE301" s="387"/>
      <c r="AF301" s="387"/>
    </row>
    <row r="302" spans="1:32" ht="15">
      <c r="J302" s="305"/>
      <c r="L302" s="305"/>
      <c r="M302" s="305"/>
      <c r="N302" s="305"/>
      <c r="O302" s="305"/>
      <c r="P302" s="306"/>
      <c r="AB302" s="305"/>
      <c r="AC302" s="305"/>
      <c r="AD302" s="305"/>
      <c r="AE302" s="305"/>
      <c r="AF302" s="305"/>
    </row>
    <row r="303" spans="1:32" ht="15">
      <c r="A303" s="299" t="s">
        <v>237</v>
      </c>
      <c r="J303" s="305"/>
      <c r="L303" s="305"/>
      <c r="M303" s="305"/>
      <c r="N303" s="305"/>
      <c r="O303" s="305"/>
      <c r="P303" s="306"/>
      <c r="R303" s="299" t="s">
        <v>197</v>
      </c>
      <c r="AB303" s="305"/>
      <c r="AC303" s="305"/>
      <c r="AD303" s="305"/>
      <c r="AE303" s="305"/>
      <c r="AF303" s="305"/>
    </row>
    <row r="305" spans="1:32" ht="15">
      <c r="A305" s="305" t="s">
        <v>198</v>
      </c>
      <c r="B305" s="305"/>
      <c r="C305" s="305"/>
      <c r="D305" s="305"/>
      <c r="E305" s="305"/>
      <c r="F305" s="305"/>
      <c r="G305" s="305"/>
      <c r="H305" s="305"/>
      <c r="I305" s="305"/>
      <c r="J305" s="305"/>
      <c r="K305" s="305"/>
      <c r="L305" s="305"/>
      <c r="M305" s="305"/>
      <c r="N305" s="305"/>
      <c r="O305" s="305"/>
      <c r="R305" s="305" t="s">
        <v>199</v>
      </c>
      <c r="S305" s="305"/>
      <c r="T305" s="305"/>
      <c r="U305" s="305"/>
      <c r="V305" s="305"/>
      <c r="W305" s="305"/>
      <c r="X305" s="305"/>
      <c r="Y305" s="305"/>
      <c r="Z305" s="305"/>
      <c r="AA305" s="305"/>
      <c r="AB305" s="305"/>
      <c r="AC305" s="305"/>
      <c r="AD305" s="305"/>
      <c r="AE305" s="305"/>
      <c r="AF305" s="305"/>
    </row>
    <row r="306" spans="1:32" ht="15">
      <c r="A306" s="299" t="s">
        <v>200</v>
      </c>
      <c r="B306" s="299" t="s">
        <v>201</v>
      </c>
      <c r="J306" s="305"/>
      <c r="K306" s="305"/>
      <c r="L306" s="305"/>
      <c r="M306" s="305"/>
      <c r="N306" s="305"/>
      <c r="O306" s="305"/>
      <c r="R306" s="299" t="s">
        <v>200</v>
      </c>
      <c r="S306" s="299" t="s">
        <v>201</v>
      </c>
      <c r="AA306" s="305"/>
      <c r="AB306" s="305"/>
      <c r="AC306" s="305"/>
      <c r="AD306" s="305"/>
      <c r="AE306" s="305"/>
      <c r="AF306" s="305"/>
    </row>
    <row r="307" spans="1:32" ht="15">
      <c r="A307" s="307" t="s">
        <v>202</v>
      </c>
      <c r="B307" s="307"/>
      <c r="C307" s="307">
        <v>2011</v>
      </c>
      <c r="J307" s="305"/>
      <c r="K307" s="305"/>
      <c r="L307" s="305"/>
      <c r="M307" s="305"/>
      <c r="N307" s="305"/>
      <c r="O307" s="305"/>
      <c r="R307" s="307" t="s">
        <v>202</v>
      </c>
      <c r="S307" s="307"/>
      <c r="T307" s="307">
        <v>2011</v>
      </c>
      <c r="AA307" s="305"/>
      <c r="AB307" s="305"/>
      <c r="AC307" s="305"/>
      <c r="AD307" s="305"/>
      <c r="AE307" s="305"/>
      <c r="AF307" s="305"/>
    </row>
    <row r="308" spans="1:32" ht="15.6" thickBot="1">
      <c r="J308" s="305"/>
      <c r="K308" s="305"/>
      <c r="L308" s="305"/>
      <c r="M308" s="305"/>
      <c r="N308" s="305"/>
      <c r="O308" s="305"/>
      <c r="AA308" s="305"/>
      <c r="AB308" s="305"/>
      <c r="AC308" s="305"/>
      <c r="AD308" s="305"/>
      <c r="AE308" s="305"/>
      <c r="AF308" s="305"/>
    </row>
    <row r="309" spans="1:32">
      <c r="A309" s="308" t="s">
        <v>203</v>
      </c>
      <c r="B309" s="309" t="s">
        <v>204</v>
      </c>
      <c r="C309" s="310"/>
      <c r="D309" s="310"/>
      <c r="E309" s="310"/>
      <c r="F309" s="310"/>
      <c r="G309" s="310" t="s">
        <v>205</v>
      </c>
      <c r="H309" s="310"/>
      <c r="I309" s="310"/>
      <c r="J309" s="310"/>
      <c r="K309" s="310"/>
      <c r="L309" s="310"/>
      <c r="M309" s="308" t="s">
        <v>206</v>
      </c>
      <c r="N309" s="308" t="s">
        <v>207</v>
      </c>
      <c r="O309" s="308" t="s">
        <v>208</v>
      </c>
      <c r="R309" s="308" t="s">
        <v>203</v>
      </c>
      <c r="S309" s="309" t="s">
        <v>204</v>
      </c>
      <c r="T309" s="310"/>
      <c r="U309" s="310"/>
      <c r="V309" s="310"/>
      <c r="W309" s="310"/>
      <c r="X309" s="310" t="s">
        <v>209</v>
      </c>
      <c r="Y309" s="310"/>
      <c r="Z309" s="310"/>
      <c r="AA309" s="310"/>
      <c r="AB309" s="310"/>
      <c r="AC309" s="310"/>
      <c r="AD309" s="308" t="s">
        <v>206</v>
      </c>
      <c r="AE309" s="308" t="s">
        <v>207</v>
      </c>
      <c r="AF309" s="308" t="s">
        <v>208</v>
      </c>
    </row>
    <row r="310" spans="1:32">
      <c r="A310" s="312" t="s">
        <v>210</v>
      </c>
      <c r="B310" s="313" t="s">
        <v>211</v>
      </c>
      <c r="C310" s="314"/>
      <c r="D310" s="314"/>
      <c r="E310" s="314"/>
      <c r="F310" s="314"/>
      <c r="G310" s="314" t="s">
        <v>212</v>
      </c>
      <c r="H310" s="314"/>
      <c r="I310" s="314"/>
      <c r="J310" s="314"/>
      <c r="K310" s="314"/>
      <c r="L310" s="314"/>
      <c r="M310" s="315" t="s">
        <v>213</v>
      </c>
      <c r="N310" s="315" t="s">
        <v>213</v>
      </c>
      <c r="O310" s="315" t="s">
        <v>213</v>
      </c>
      <c r="R310" s="312" t="s">
        <v>210</v>
      </c>
      <c r="S310" s="313" t="s">
        <v>211</v>
      </c>
      <c r="T310" s="314"/>
      <c r="U310" s="314"/>
      <c r="V310" s="314"/>
      <c r="W310" s="314"/>
      <c r="X310" s="314" t="s">
        <v>214</v>
      </c>
      <c r="Y310" s="314"/>
      <c r="Z310" s="314"/>
      <c r="AA310" s="314"/>
      <c r="AB310" s="314"/>
      <c r="AC310" s="314"/>
      <c r="AD310" s="315" t="s">
        <v>213</v>
      </c>
      <c r="AE310" s="315" t="s">
        <v>213</v>
      </c>
      <c r="AF310" s="315" t="s">
        <v>213</v>
      </c>
    </row>
    <row r="311" spans="1:32">
      <c r="A311" s="312" t="s">
        <v>215</v>
      </c>
      <c r="B311" s="313" t="s">
        <v>216</v>
      </c>
      <c r="C311" s="316" t="s">
        <v>217</v>
      </c>
      <c r="D311" s="316" t="s">
        <v>218</v>
      </c>
      <c r="E311" s="316" t="s">
        <v>219</v>
      </c>
      <c r="F311" s="316" t="s">
        <v>220</v>
      </c>
      <c r="G311" s="316"/>
      <c r="H311" s="316"/>
      <c r="I311" s="316"/>
      <c r="J311" s="316"/>
      <c r="K311" s="316"/>
      <c r="L311" s="317" t="s">
        <v>44</v>
      </c>
      <c r="M311" s="312" t="s">
        <v>221</v>
      </c>
      <c r="N311" s="312" t="s">
        <v>222</v>
      </c>
      <c r="O311" s="312" t="s">
        <v>222</v>
      </c>
      <c r="R311" s="312" t="s">
        <v>215</v>
      </c>
      <c r="S311" s="313" t="s">
        <v>216</v>
      </c>
      <c r="T311" s="316" t="s">
        <v>217</v>
      </c>
      <c r="U311" s="316" t="s">
        <v>218</v>
      </c>
      <c r="V311" s="316" t="s">
        <v>219</v>
      </c>
      <c r="W311" s="316" t="s">
        <v>220</v>
      </c>
      <c r="X311" s="316"/>
      <c r="Y311" s="316"/>
      <c r="Z311" s="316"/>
      <c r="AA311" s="316"/>
      <c r="AB311" s="316"/>
      <c r="AC311" s="317" t="s">
        <v>44</v>
      </c>
      <c r="AD311" s="312" t="s">
        <v>221</v>
      </c>
      <c r="AE311" s="312" t="s">
        <v>222</v>
      </c>
      <c r="AF311" s="312" t="s">
        <v>222</v>
      </c>
    </row>
    <row r="312" spans="1:32">
      <c r="A312" s="319"/>
      <c r="B312" s="320"/>
      <c r="C312" s="321" t="s">
        <v>223</v>
      </c>
      <c r="D312" s="321" t="s">
        <v>224</v>
      </c>
      <c r="E312" s="321" t="s">
        <v>225</v>
      </c>
      <c r="F312" s="321" t="s">
        <v>225</v>
      </c>
      <c r="G312" s="321" t="s">
        <v>5</v>
      </c>
      <c r="H312" s="321" t="s">
        <v>6</v>
      </c>
      <c r="I312" s="321" t="s">
        <v>226</v>
      </c>
      <c r="J312" s="321" t="s">
        <v>227</v>
      </c>
      <c r="K312" s="321" t="s">
        <v>228</v>
      </c>
      <c r="L312" s="314" t="s">
        <v>229</v>
      </c>
      <c r="M312" s="322" t="s">
        <v>230</v>
      </c>
      <c r="N312" s="322" t="s">
        <v>231</v>
      </c>
      <c r="O312" s="322" t="s">
        <v>232</v>
      </c>
      <c r="R312" s="319"/>
      <c r="S312" s="320"/>
      <c r="T312" s="321" t="s">
        <v>223</v>
      </c>
      <c r="U312" s="321" t="s">
        <v>224</v>
      </c>
      <c r="V312" s="321" t="s">
        <v>225</v>
      </c>
      <c r="W312" s="321" t="s">
        <v>225</v>
      </c>
      <c r="X312" s="321" t="s">
        <v>5</v>
      </c>
      <c r="Y312" s="321" t="s">
        <v>6</v>
      </c>
      <c r="Z312" s="321" t="s">
        <v>226</v>
      </c>
      <c r="AA312" s="321" t="s">
        <v>228</v>
      </c>
      <c r="AB312" s="321" t="s">
        <v>227</v>
      </c>
      <c r="AC312" s="314" t="s">
        <v>229</v>
      </c>
      <c r="AD312" s="322" t="s">
        <v>230</v>
      </c>
      <c r="AE312" s="322" t="s">
        <v>231</v>
      </c>
      <c r="AF312" s="322" t="s">
        <v>232</v>
      </c>
    </row>
    <row r="313" spans="1:32">
      <c r="A313" s="324" t="s">
        <v>5</v>
      </c>
      <c r="B313" s="325">
        <v>124435</v>
      </c>
      <c r="C313" s="326">
        <v>51829</v>
      </c>
      <c r="D313" s="326">
        <v>44601</v>
      </c>
      <c r="E313" s="326">
        <v>89951</v>
      </c>
      <c r="F313" s="326">
        <v>49082</v>
      </c>
      <c r="G313" s="327" t="s">
        <v>115</v>
      </c>
      <c r="H313" s="326">
        <v>16508</v>
      </c>
      <c r="I313" s="326">
        <v>9897</v>
      </c>
      <c r="J313" s="326">
        <v>30160</v>
      </c>
      <c r="K313" s="326">
        <v>43274</v>
      </c>
      <c r="L313" s="328">
        <v>21112</v>
      </c>
      <c r="M313" s="329">
        <v>15181</v>
      </c>
      <c r="N313" s="329">
        <v>7056</v>
      </c>
      <c r="O313" s="329">
        <v>6627</v>
      </c>
      <c r="R313" s="324" t="s">
        <v>5</v>
      </c>
      <c r="S313" s="330">
        <v>0.37590095038305893</v>
      </c>
      <c r="T313" s="331">
        <v>0.69964691581932892</v>
      </c>
      <c r="U313" s="331">
        <v>9.0356718459227367E-3</v>
      </c>
      <c r="V313" s="331">
        <v>4.4913341708263388E-3</v>
      </c>
      <c r="W313" s="331">
        <v>0.71565950857748262</v>
      </c>
      <c r="X313" s="327" t="s">
        <v>115</v>
      </c>
      <c r="Y313" s="331">
        <v>0.85540344075599706</v>
      </c>
      <c r="Z313" s="331">
        <v>0.88754167929675665</v>
      </c>
      <c r="AA313" s="331">
        <v>0.73330406248555713</v>
      </c>
      <c r="AB313" s="331">
        <v>0.76312997347480105</v>
      </c>
      <c r="AC313" s="332">
        <v>0.7919666540356195</v>
      </c>
      <c r="AD313" s="333">
        <v>0.86614847506751858</v>
      </c>
      <c r="AE313" s="333">
        <v>0.91439909297052158</v>
      </c>
      <c r="AF313" s="333">
        <v>0.91685528896936774</v>
      </c>
    </row>
    <row r="314" spans="1:32">
      <c r="A314" s="334"/>
      <c r="B314" s="335"/>
      <c r="C314" s="336">
        <v>0.41651464620082773</v>
      </c>
      <c r="D314" s="336">
        <v>0.35842809498935185</v>
      </c>
      <c r="E314" s="336">
        <v>0.72287539679350665</v>
      </c>
      <c r="F314" s="336">
        <v>0.39443886366376019</v>
      </c>
      <c r="G314" s="336"/>
      <c r="H314" s="336">
        <v>0.13266363965122352</v>
      </c>
      <c r="I314" s="336">
        <v>7.953550046208864E-2</v>
      </c>
      <c r="J314" s="336">
        <v>0.24237553742917989</v>
      </c>
      <c r="K314" s="336">
        <v>0.34776389279543535</v>
      </c>
      <c r="L314" s="337">
        <v>0.16966287620042592</v>
      </c>
      <c r="M314" s="337">
        <v>0.12199943745730703</v>
      </c>
      <c r="N314" s="337">
        <v>5.670430345160124E-2</v>
      </c>
      <c r="O314" s="337">
        <v>5.3256720376099971E-2</v>
      </c>
      <c r="R314" s="334"/>
      <c r="S314" s="335"/>
      <c r="T314" s="336"/>
      <c r="U314" s="336"/>
      <c r="V314" s="336"/>
      <c r="W314" s="336"/>
      <c r="X314" s="336"/>
      <c r="Y314" s="336"/>
      <c r="Z314" s="336"/>
      <c r="AA314" s="336"/>
      <c r="AB314" s="336"/>
      <c r="AC314" s="339"/>
      <c r="AD314" s="340"/>
      <c r="AE314" s="340"/>
      <c r="AF314" s="340"/>
    </row>
    <row r="315" spans="1:32">
      <c r="A315" s="324" t="s">
        <v>6</v>
      </c>
      <c r="B315" s="329">
        <v>271683</v>
      </c>
      <c r="C315" s="326">
        <v>78315</v>
      </c>
      <c r="D315" s="326">
        <v>30407</v>
      </c>
      <c r="E315" s="326">
        <v>116683</v>
      </c>
      <c r="F315" s="326">
        <v>76258</v>
      </c>
      <c r="G315" s="326">
        <v>30407</v>
      </c>
      <c r="H315" s="327" t="s">
        <v>115</v>
      </c>
      <c r="I315" s="326">
        <v>18464</v>
      </c>
      <c r="J315" s="326">
        <v>48700</v>
      </c>
      <c r="K315" s="326">
        <v>63621</v>
      </c>
      <c r="L315" s="328">
        <v>19387</v>
      </c>
      <c r="M315" s="329">
        <v>27786</v>
      </c>
      <c r="N315" s="329">
        <v>9164</v>
      </c>
      <c r="O315" s="329">
        <v>8739</v>
      </c>
      <c r="R315" s="324" t="s">
        <v>6</v>
      </c>
      <c r="S315" s="333">
        <v>0.16551585066510907</v>
      </c>
      <c r="T315" s="331">
        <v>0.47409819319415181</v>
      </c>
      <c r="U315" s="331">
        <v>1.4141480580129576E-2</v>
      </c>
      <c r="V315" s="331">
        <v>3.6937685866835785E-3</v>
      </c>
      <c r="W315" s="331">
        <v>0.46341367463085842</v>
      </c>
      <c r="X315" s="331">
        <v>0.68836123261091198</v>
      </c>
      <c r="Y315" s="327" t="s">
        <v>115</v>
      </c>
      <c r="Z315" s="331">
        <v>0.64704289428076256</v>
      </c>
      <c r="AA315" s="331">
        <v>0.47501611103252073</v>
      </c>
      <c r="AB315" s="331">
        <v>0.54841889117043119</v>
      </c>
      <c r="AC315" s="332">
        <v>0.67669056584309073</v>
      </c>
      <c r="AD315" s="333">
        <v>0.70409558770603897</v>
      </c>
      <c r="AE315" s="333">
        <v>0.81798341335661284</v>
      </c>
      <c r="AF315" s="333">
        <v>0.824121753060991</v>
      </c>
    </row>
    <row r="316" spans="1:32">
      <c r="A316" s="334"/>
      <c r="B316" s="335"/>
      <c r="C316" s="336">
        <v>0.28825874272589747</v>
      </c>
      <c r="D316" s="336">
        <v>0.11192087837663747</v>
      </c>
      <c r="E316" s="336">
        <v>0.42948215383369587</v>
      </c>
      <c r="F316" s="336">
        <v>0.28068741879322595</v>
      </c>
      <c r="G316" s="336">
        <v>0.11192087837663747</v>
      </c>
      <c r="H316" s="336"/>
      <c r="I316" s="336">
        <v>6.7961558139449291E-2</v>
      </c>
      <c r="J316" s="336">
        <v>0.1792530265051549</v>
      </c>
      <c r="K316" s="336">
        <v>0.23417365090933184</v>
      </c>
      <c r="L316" s="337">
        <v>7.1358899894362185E-2</v>
      </c>
      <c r="M316" s="337">
        <v>0.10227360563598017</v>
      </c>
      <c r="N316" s="337">
        <v>3.3730487369471041E-2</v>
      </c>
      <c r="O316" s="337">
        <v>3.2166164242886014E-2</v>
      </c>
      <c r="R316" s="334"/>
      <c r="S316" s="335"/>
      <c r="T316" s="336"/>
      <c r="U316" s="336"/>
      <c r="V316" s="336"/>
      <c r="W316" s="336"/>
      <c r="X316" s="336"/>
      <c r="Y316" s="336"/>
      <c r="Z316" s="336"/>
      <c r="AA316" s="336"/>
      <c r="AB316" s="336"/>
      <c r="AC316" s="339"/>
      <c r="AD316" s="340"/>
      <c r="AE316" s="340"/>
      <c r="AF316" s="340"/>
    </row>
    <row r="317" spans="1:32">
      <c r="A317" s="324" t="s">
        <v>226</v>
      </c>
      <c r="B317" s="329">
        <v>137671</v>
      </c>
      <c r="C317" s="326">
        <v>22097</v>
      </c>
      <c r="D317" s="326">
        <v>20681</v>
      </c>
      <c r="E317" s="326">
        <v>31144</v>
      </c>
      <c r="F317" s="326">
        <v>21838</v>
      </c>
      <c r="G317" s="326">
        <v>7201</v>
      </c>
      <c r="H317" s="326">
        <v>5717</v>
      </c>
      <c r="I317" s="327" t="s">
        <v>115</v>
      </c>
      <c r="J317" s="326">
        <v>9885</v>
      </c>
      <c r="K317" s="326">
        <v>19823</v>
      </c>
      <c r="L317" s="328">
        <v>2986</v>
      </c>
      <c r="M317" s="329">
        <v>3464</v>
      </c>
      <c r="N317" s="329">
        <v>3464</v>
      </c>
      <c r="O317" s="329">
        <v>3188</v>
      </c>
      <c r="R317" s="324" t="s">
        <v>226</v>
      </c>
      <c r="S317" s="333">
        <v>9.620706106870229E-2</v>
      </c>
      <c r="T317" s="331">
        <v>0.33235280807349415</v>
      </c>
      <c r="U317" s="331">
        <v>1.5814032203471786</v>
      </c>
      <c r="V317" s="331">
        <v>1.0611995890059081</v>
      </c>
      <c r="W317" s="331">
        <v>0.32718197637146257</v>
      </c>
      <c r="X317" s="331">
        <v>0.49951395639494517</v>
      </c>
      <c r="Y317" s="331">
        <v>0.53664509358054924</v>
      </c>
      <c r="Z317" s="327" t="s">
        <v>115</v>
      </c>
      <c r="AA317" s="331">
        <v>0.31983049992433032</v>
      </c>
      <c r="AB317" s="331">
        <v>0.45341426403641882</v>
      </c>
      <c r="AC317" s="332">
        <v>0.579370395177495</v>
      </c>
      <c r="AD317" s="333">
        <v>0.62413394919168597</v>
      </c>
      <c r="AE317" s="333">
        <v>0.62413394919168597</v>
      </c>
      <c r="AF317" s="333">
        <v>0.6286072772898369</v>
      </c>
    </row>
    <row r="318" spans="1:32">
      <c r="A318" s="334"/>
      <c r="B318" s="335"/>
      <c r="C318" s="336">
        <v>0.16050584364172557</v>
      </c>
      <c r="D318" s="336">
        <v>0.15022045310922416</v>
      </c>
      <c r="E318" s="336">
        <v>0.22622048216399968</v>
      </c>
      <c r="F318" s="336">
        <v>0.1586245469270943</v>
      </c>
      <c r="G318" s="336">
        <v>5.2305859621852094E-2</v>
      </c>
      <c r="H318" s="336">
        <v>4.1526537905586504E-2</v>
      </c>
      <c r="I318" s="336"/>
      <c r="J318" s="336">
        <v>7.1801613992779886E-2</v>
      </c>
      <c r="K318" s="336">
        <v>0.14398820376114069</v>
      </c>
      <c r="L318" s="337">
        <v>2.1689389922351112E-2</v>
      </c>
      <c r="M318" s="337">
        <v>2.5161435596458222E-2</v>
      </c>
      <c r="N318" s="337">
        <v>2.5161435596458222E-2</v>
      </c>
      <c r="O318" s="337">
        <v>2.3156656085885918E-2</v>
      </c>
      <c r="R318" s="334"/>
      <c r="S318" s="335"/>
      <c r="T318" s="336"/>
      <c r="U318" s="336"/>
      <c r="V318" s="336"/>
      <c r="W318" s="336"/>
      <c r="X318" s="336"/>
      <c r="Y318" s="336"/>
      <c r="Z318" s="341"/>
      <c r="AA318" s="336"/>
      <c r="AB318" s="336"/>
      <c r="AC318" s="339"/>
      <c r="AD318" s="340"/>
      <c r="AE318" s="340"/>
      <c r="AF318" s="340"/>
    </row>
    <row r="319" spans="1:32">
      <c r="A319" s="324" t="s">
        <v>227</v>
      </c>
      <c r="B319" s="329">
        <v>413540</v>
      </c>
      <c r="C319" s="326">
        <v>15577</v>
      </c>
      <c r="D319" s="326">
        <v>14543</v>
      </c>
      <c r="E319" s="326">
        <v>23662</v>
      </c>
      <c r="F319" s="326">
        <v>14623</v>
      </c>
      <c r="G319" s="326">
        <v>5953</v>
      </c>
      <c r="H319" s="326">
        <v>2840</v>
      </c>
      <c r="I319" s="326">
        <v>1575</v>
      </c>
      <c r="J319" s="342" t="s">
        <v>115</v>
      </c>
      <c r="K319" s="326">
        <v>13316</v>
      </c>
      <c r="L319" s="328">
        <v>5518</v>
      </c>
      <c r="M319" s="329">
        <v>1902</v>
      </c>
      <c r="N319" s="329">
        <v>966</v>
      </c>
      <c r="O319" s="329">
        <v>966</v>
      </c>
      <c r="R319" s="324" t="s">
        <v>227</v>
      </c>
      <c r="S319" s="333">
        <v>5.3180430748529656E-2</v>
      </c>
      <c r="T319" s="331">
        <v>0.57321692238556843</v>
      </c>
      <c r="U319" s="331">
        <v>2.1522381901945952E-2</v>
      </c>
      <c r="V319" s="331">
        <v>1.3397007860704928E-2</v>
      </c>
      <c r="W319" s="331">
        <v>0.59030294741161182</v>
      </c>
      <c r="X319" s="331">
        <v>0.87754073576348057</v>
      </c>
      <c r="Y319" s="331">
        <v>0.73485915492957743</v>
      </c>
      <c r="Z319" s="331">
        <v>0.85777777777777775</v>
      </c>
      <c r="AA319" s="331">
        <v>0.57502252928807451</v>
      </c>
      <c r="AB319" s="342" t="s">
        <v>115</v>
      </c>
      <c r="AC319" s="332">
        <v>0.36353751359188113</v>
      </c>
      <c r="AD319" s="333">
        <v>0.8859095688748686</v>
      </c>
      <c r="AE319" s="333">
        <v>0.89233954451345754</v>
      </c>
      <c r="AF319" s="333">
        <v>0.89233954451345754</v>
      </c>
    </row>
    <row r="320" spans="1:32">
      <c r="A320" s="345"/>
      <c r="B320" s="351"/>
      <c r="C320" s="347">
        <v>3.7667456594283506E-2</v>
      </c>
      <c r="D320" s="348">
        <v>3.5167093872418627E-2</v>
      </c>
      <c r="E320" s="348">
        <v>5.721816511099289E-2</v>
      </c>
      <c r="F320" s="348">
        <v>3.536054553368477E-2</v>
      </c>
      <c r="G320" s="348">
        <v>1.4395221743966726E-2</v>
      </c>
      <c r="H320" s="348">
        <v>6.8675339749480098E-3</v>
      </c>
      <c r="I320" s="348">
        <v>3.8085795811771531E-3</v>
      </c>
      <c r="J320" s="348"/>
      <c r="K320" s="348">
        <v>3.2200029017749189E-2</v>
      </c>
      <c r="L320" s="349">
        <v>1.3343328335832084E-2</v>
      </c>
      <c r="M320" s="350">
        <v>4.5993132466025056E-3</v>
      </c>
      <c r="N320" s="350">
        <v>2.3359288097886542E-3</v>
      </c>
      <c r="O320" s="350">
        <v>2.3359288097886542E-3</v>
      </c>
      <c r="R320" s="345"/>
      <c r="S320" s="351"/>
      <c r="T320" s="348"/>
      <c r="U320" s="348"/>
      <c r="V320" s="348"/>
      <c r="W320" s="348"/>
      <c r="X320" s="348"/>
      <c r="Y320" s="348"/>
      <c r="Z320" s="348"/>
      <c r="AA320" s="348"/>
      <c r="AB320" s="348"/>
      <c r="AC320" s="349"/>
      <c r="AD320" s="350"/>
      <c r="AE320" s="350"/>
      <c r="AF320" s="350"/>
    </row>
    <row r="321" spans="1:32">
      <c r="A321" s="324" t="s">
        <v>233</v>
      </c>
      <c r="B321" s="329">
        <v>231630</v>
      </c>
      <c r="C321" s="326">
        <v>88928</v>
      </c>
      <c r="D321" s="326">
        <v>68559</v>
      </c>
      <c r="E321" s="326">
        <v>140969</v>
      </c>
      <c r="F321" s="326">
        <v>77136</v>
      </c>
      <c r="G321" s="326">
        <v>64958</v>
      </c>
      <c r="H321" s="326">
        <v>31704</v>
      </c>
      <c r="I321" s="326">
        <v>21573</v>
      </c>
      <c r="J321" s="326">
        <v>48678</v>
      </c>
      <c r="K321" s="342" t="s">
        <v>115</v>
      </c>
      <c r="L321" s="328">
        <v>50494</v>
      </c>
      <c r="M321" s="329">
        <v>28103</v>
      </c>
      <c r="N321" s="329">
        <v>14662</v>
      </c>
      <c r="O321" s="329">
        <v>13861</v>
      </c>
      <c r="R321" s="324" t="s">
        <v>233</v>
      </c>
      <c r="S321" s="333">
        <v>0.24062253628055011</v>
      </c>
      <c r="T321" s="331">
        <v>0.7010390428211587</v>
      </c>
      <c r="U321" s="331">
        <v>0.30529908545923951</v>
      </c>
      <c r="V321" s="331">
        <v>0.23706630535791556</v>
      </c>
      <c r="W321" s="331">
        <v>0.73878604024061401</v>
      </c>
      <c r="X321" s="331">
        <v>0.78683149111733741</v>
      </c>
      <c r="Y321" s="331">
        <v>0.84093489780469344</v>
      </c>
      <c r="Z321" s="331">
        <v>0.88888888888888884</v>
      </c>
      <c r="AA321" s="342" t="s">
        <v>115</v>
      </c>
      <c r="AB321" s="331">
        <v>0.74456633386745552</v>
      </c>
      <c r="AC321" s="332">
        <v>0.73620628193448723</v>
      </c>
      <c r="AD321" s="333">
        <v>0.87673913817030213</v>
      </c>
      <c r="AE321" s="333">
        <v>0.93650252353021413</v>
      </c>
      <c r="AF321" s="333">
        <v>0.9391097323425438</v>
      </c>
    </row>
    <row r="322" spans="1:32">
      <c r="A322" s="334"/>
      <c r="B322" s="335"/>
      <c r="C322" s="336">
        <v>0.3839226352372318</v>
      </c>
      <c r="D322" s="336">
        <v>0.29598497603937313</v>
      </c>
      <c r="E322" s="336">
        <v>0.6085956050597936</v>
      </c>
      <c r="F322" s="336">
        <v>0.33301385830850927</v>
      </c>
      <c r="G322" s="336">
        <v>0.28043863057462332</v>
      </c>
      <c r="H322" s="336">
        <v>0.13687346198678926</v>
      </c>
      <c r="I322" s="336">
        <v>9.3135604196347629E-2</v>
      </c>
      <c r="J322" s="336">
        <v>0.21015412511332729</v>
      </c>
      <c r="K322" s="336"/>
      <c r="L322" s="337">
        <v>0.21799421491171264</v>
      </c>
      <c r="M322" s="337">
        <v>0.12132711652203947</v>
      </c>
      <c r="N322" s="337">
        <v>6.3299227215818335E-2</v>
      </c>
      <c r="O322" s="337">
        <v>5.9841125933601004E-2</v>
      </c>
      <c r="R322" s="334"/>
      <c r="S322" s="343"/>
      <c r="T322" s="336"/>
      <c r="U322" s="336"/>
      <c r="V322" s="336"/>
      <c r="W322" s="336"/>
      <c r="X322" s="336"/>
      <c r="Y322" s="336"/>
      <c r="Z322" s="336"/>
      <c r="AA322" s="344"/>
      <c r="AB322" s="336"/>
      <c r="AC322" s="339"/>
      <c r="AD322" s="340"/>
      <c r="AE322" s="340"/>
      <c r="AF322" s="340"/>
    </row>
    <row r="323" spans="1:32">
      <c r="A323" s="352" t="s">
        <v>234</v>
      </c>
      <c r="B323" s="388">
        <v>1178959</v>
      </c>
      <c r="C323" s="354">
        <v>256746</v>
      </c>
      <c r="D323" s="354">
        <v>178791</v>
      </c>
      <c r="E323" s="354">
        <v>402409</v>
      </c>
      <c r="F323" s="354">
        <v>238937</v>
      </c>
      <c r="G323" s="354">
        <v>108519</v>
      </c>
      <c r="H323" s="354">
        <v>56769</v>
      </c>
      <c r="I323" s="354">
        <v>51509</v>
      </c>
      <c r="J323" s="354">
        <v>137423</v>
      </c>
      <c r="K323" s="354">
        <v>140034</v>
      </c>
      <c r="L323" s="355">
        <v>99497</v>
      </c>
      <c r="M323" s="356">
        <v>76436</v>
      </c>
      <c r="N323" s="356">
        <v>35312</v>
      </c>
      <c r="O323" s="356">
        <v>33381</v>
      </c>
      <c r="R323" s="352" t="s">
        <v>234</v>
      </c>
      <c r="S323" s="357">
        <v>0.17023969057433011</v>
      </c>
      <c r="T323" s="358">
        <v>0.59204817212342165</v>
      </c>
      <c r="U323" s="358">
        <v>0.3064024475504919</v>
      </c>
      <c r="V323" s="358">
        <v>0.16804047623189342</v>
      </c>
      <c r="W323" s="358">
        <v>0.59944253087633981</v>
      </c>
      <c r="X323" s="358">
        <v>0.74515061878565048</v>
      </c>
      <c r="Y323" s="358">
        <v>0.80919163628036428</v>
      </c>
      <c r="Z323" s="358">
        <v>0.80098623541517011</v>
      </c>
      <c r="AA323" s="358">
        <v>0.54237542311153009</v>
      </c>
      <c r="AB323" s="358">
        <v>0.65818676640736995</v>
      </c>
      <c r="AC323" s="359">
        <v>0.7110666653265928</v>
      </c>
      <c r="AD323" s="357">
        <v>0.80065675859542629</v>
      </c>
      <c r="AE323" s="357">
        <v>0.86947779791572266</v>
      </c>
      <c r="AF323" s="357">
        <v>0.87358077948533597</v>
      </c>
    </row>
    <row r="324" spans="1:32">
      <c r="A324" s="360" t="s">
        <v>235</v>
      </c>
      <c r="B324" s="361"/>
      <c r="C324" s="362">
        <v>0.21777347643132627</v>
      </c>
      <c r="D324" s="362">
        <v>0.15165158415178137</v>
      </c>
      <c r="E324" s="362">
        <v>0.34132569495631315</v>
      </c>
      <c r="F324" s="362">
        <v>0.20266777725094764</v>
      </c>
      <c r="G324" s="362">
        <v>9.2046457934499837E-2</v>
      </c>
      <c r="H324" s="362">
        <v>4.8151801716599135E-2</v>
      </c>
      <c r="I324" s="362">
        <v>4.3690238591842463E-2</v>
      </c>
      <c r="J324" s="362">
        <v>0.11656300176681293</v>
      </c>
      <c r="K324" s="362">
        <v>0.11877766741676343</v>
      </c>
      <c r="L324" s="363">
        <v>8.4393944149033173E-2</v>
      </c>
      <c r="M324" s="364">
        <v>6.4833467491235919E-2</v>
      </c>
      <c r="N324" s="364">
        <v>2.9951847350077485E-2</v>
      </c>
      <c r="O324" s="364">
        <v>2.8313961723859776E-2</v>
      </c>
      <c r="R324" s="360" t="s">
        <v>235</v>
      </c>
      <c r="S324" s="361"/>
      <c r="T324" s="362"/>
      <c r="U324" s="362"/>
      <c r="V324" s="362"/>
      <c r="W324" s="362"/>
      <c r="X324" s="362"/>
      <c r="Y324" s="362"/>
      <c r="Z324" s="362"/>
      <c r="AA324" s="362"/>
      <c r="AB324" s="362"/>
      <c r="AC324" s="363"/>
      <c r="AD324" s="364"/>
      <c r="AE324" s="364"/>
      <c r="AF324" s="364"/>
    </row>
    <row r="325" spans="1:32">
      <c r="A325" s="324" t="s">
        <v>10</v>
      </c>
      <c r="B325" s="329">
        <v>71808</v>
      </c>
      <c r="C325" s="326">
        <v>19066</v>
      </c>
      <c r="D325" s="326">
        <v>6005</v>
      </c>
      <c r="E325" s="326">
        <v>10527</v>
      </c>
      <c r="F325" s="326">
        <v>19066</v>
      </c>
      <c r="G325" s="326">
        <v>4887</v>
      </c>
      <c r="H325" s="326">
        <v>2385</v>
      </c>
      <c r="I325" s="326">
        <v>1270</v>
      </c>
      <c r="J325" s="326">
        <v>6450</v>
      </c>
      <c r="K325" s="326">
        <v>16341</v>
      </c>
      <c r="L325" s="366" t="s">
        <v>115</v>
      </c>
      <c r="M325" s="367">
        <v>1512</v>
      </c>
      <c r="N325" s="367">
        <v>749</v>
      </c>
      <c r="O325" s="367">
        <v>637</v>
      </c>
      <c r="R325" s="324" t="s">
        <v>10</v>
      </c>
      <c r="S325" s="333">
        <v>0.10036045376185941</v>
      </c>
      <c r="T325" s="331">
        <v>0.2399034931291304</v>
      </c>
      <c r="U325" s="331">
        <v>1.9040799333888427</v>
      </c>
      <c r="V325" s="331">
        <v>1.0920490168139072</v>
      </c>
      <c r="W325" s="331">
        <v>0.2399034931291304</v>
      </c>
      <c r="X325" s="331">
        <v>0.66809903826478412</v>
      </c>
      <c r="Y325" s="331">
        <v>0.48385744234800837</v>
      </c>
      <c r="Z325" s="331">
        <v>0.63543307086614176</v>
      </c>
      <c r="AA325" s="331">
        <v>0.24049935744446485</v>
      </c>
      <c r="AB325" s="331">
        <v>0.30697674418604654</v>
      </c>
      <c r="AC325" s="342" t="s">
        <v>115</v>
      </c>
      <c r="AD325" s="333">
        <v>0.66534391534391535</v>
      </c>
      <c r="AE325" s="333">
        <v>0.77036048064085449</v>
      </c>
      <c r="AF325" s="333">
        <v>0.82417582417582413</v>
      </c>
    </row>
    <row r="326" spans="1:32">
      <c r="A326" s="368"/>
      <c r="B326" s="320"/>
      <c r="C326" s="369">
        <v>0.2655135918003565</v>
      </c>
      <c r="D326" s="369">
        <v>8.3625779857397498E-2</v>
      </c>
      <c r="E326" s="369">
        <v>0.14659926470588236</v>
      </c>
      <c r="F326" s="369">
        <v>0.2655135918003565</v>
      </c>
      <c r="G326" s="369">
        <v>6.8056483957219249E-2</v>
      </c>
      <c r="H326" s="369">
        <v>3.3213569518716575E-2</v>
      </c>
      <c r="I326" s="369">
        <v>1.7686051693404634E-2</v>
      </c>
      <c r="J326" s="369">
        <v>8.982286096256685E-2</v>
      </c>
      <c r="K326" s="369">
        <v>0.22756517379679145</v>
      </c>
      <c r="L326" s="370"/>
      <c r="M326" s="371">
        <v>2.1056149732620322E-2</v>
      </c>
      <c r="N326" s="371">
        <v>1.0430592691622104E-2</v>
      </c>
      <c r="O326" s="371">
        <v>8.8708778966131909E-3</v>
      </c>
      <c r="R326" s="368"/>
      <c r="S326" s="320"/>
      <c r="T326" s="369"/>
      <c r="U326" s="369"/>
      <c r="V326" s="369"/>
      <c r="W326" s="369"/>
      <c r="X326" s="369"/>
      <c r="Y326" s="369"/>
      <c r="Z326" s="369"/>
      <c r="AA326" s="369"/>
      <c r="AB326" s="369"/>
      <c r="AC326" s="370"/>
      <c r="AD326" s="371"/>
      <c r="AE326" s="371"/>
      <c r="AF326" s="371"/>
    </row>
    <row r="327" spans="1:32">
      <c r="A327" s="352" t="s">
        <v>236</v>
      </c>
      <c r="B327" s="372">
        <v>1250767</v>
      </c>
      <c r="C327" s="373">
        <v>275812</v>
      </c>
      <c r="D327" s="374">
        <v>184796</v>
      </c>
      <c r="E327" s="374">
        <v>412936</v>
      </c>
      <c r="F327" s="374">
        <v>258003</v>
      </c>
      <c r="G327" s="374">
        <v>113406</v>
      </c>
      <c r="H327" s="374">
        <v>59154</v>
      </c>
      <c r="I327" s="374">
        <v>52779</v>
      </c>
      <c r="J327" s="374">
        <v>143873</v>
      </c>
      <c r="K327" s="374">
        <v>156375</v>
      </c>
      <c r="L327" s="375">
        <v>99497</v>
      </c>
      <c r="M327" s="376">
        <v>77948</v>
      </c>
      <c r="N327" s="376">
        <v>36061</v>
      </c>
      <c r="O327" s="376">
        <v>34018</v>
      </c>
      <c r="R327" s="352" t="s">
        <v>236</v>
      </c>
      <c r="S327" s="378">
        <v>0.1659222017391952</v>
      </c>
      <c r="T327" s="379">
        <v>0.56770553855524775</v>
      </c>
      <c r="U327" s="380">
        <v>0.35831944414381262</v>
      </c>
      <c r="V327" s="380">
        <v>0.19159627642055913</v>
      </c>
      <c r="W327" s="380">
        <v>0.57287318364515138</v>
      </c>
      <c r="X327" s="380">
        <v>0.74183023825899863</v>
      </c>
      <c r="Y327" s="380">
        <v>0.79607465260168375</v>
      </c>
      <c r="Z327" s="380">
        <v>0.79700259572936205</v>
      </c>
      <c r="AA327" s="380">
        <v>0.51082973621103123</v>
      </c>
      <c r="AB327" s="380">
        <v>0.64244159779805798</v>
      </c>
      <c r="AC327" s="381">
        <v>0.7110666653265928</v>
      </c>
      <c r="AD327" s="382">
        <v>0.79803202134756501</v>
      </c>
      <c r="AE327" s="382">
        <v>0.86741909542164664</v>
      </c>
      <c r="AF327" s="382">
        <v>0.87265565288964664</v>
      </c>
    </row>
    <row r="328" spans="1:32" ht="13.8" thickBot="1">
      <c r="A328" s="383"/>
      <c r="B328" s="384"/>
      <c r="C328" s="385">
        <v>0.22051429243016485</v>
      </c>
      <c r="D328" s="385">
        <v>0.14774614296667565</v>
      </c>
      <c r="E328" s="385">
        <v>0.33014622227801022</v>
      </c>
      <c r="F328" s="385">
        <v>0.2062758291512328</v>
      </c>
      <c r="G328" s="385">
        <v>9.0669165400110496E-2</v>
      </c>
      <c r="H328" s="385">
        <v>4.7294180290973459E-2</v>
      </c>
      <c r="I328" s="385">
        <v>4.2197307731975657E-2</v>
      </c>
      <c r="J328" s="385">
        <v>0.11502781893030437</v>
      </c>
      <c r="K328" s="385">
        <v>0.1250232857118872</v>
      </c>
      <c r="L328" s="386">
        <v>7.9548788863153572E-2</v>
      </c>
      <c r="M328" s="387">
        <v>6.232016034960948E-2</v>
      </c>
      <c r="N328" s="387">
        <v>2.8831109231375628E-2</v>
      </c>
      <c r="O328" s="387">
        <v>2.7197711484233274E-2</v>
      </c>
      <c r="R328" s="383"/>
      <c r="S328" s="384"/>
      <c r="T328" s="385"/>
      <c r="U328" s="385"/>
      <c r="V328" s="385"/>
      <c r="W328" s="385"/>
      <c r="X328" s="385"/>
      <c r="Y328" s="385"/>
      <c r="Z328" s="385"/>
      <c r="AA328" s="385"/>
      <c r="AB328" s="385"/>
      <c r="AC328" s="386"/>
      <c r="AD328" s="387"/>
      <c r="AE328" s="387"/>
      <c r="AF328" s="387"/>
    </row>
    <row r="329" spans="1:32" ht="15">
      <c r="J329" s="305"/>
      <c r="L329" s="305"/>
      <c r="M329" s="305"/>
      <c r="N329" s="305"/>
      <c r="O329" s="305"/>
      <c r="AB329" s="305"/>
      <c r="AC329" s="305"/>
      <c r="AD329" s="305"/>
      <c r="AE329" s="305"/>
      <c r="AF329" s="305"/>
    </row>
    <row r="330" spans="1:32" ht="15">
      <c r="A330" s="299" t="s">
        <v>237</v>
      </c>
      <c r="J330" s="305"/>
      <c r="L330" s="305"/>
      <c r="M330" s="305"/>
      <c r="N330" s="305"/>
      <c r="O330" s="305"/>
      <c r="R330" s="299" t="s">
        <v>197</v>
      </c>
      <c r="AB330" s="305"/>
      <c r="AC330" s="305"/>
      <c r="AD330" s="305"/>
      <c r="AE330" s="305"/>
      <c r="AF330" s="305"/>
    </row>
    <row r="332" spans="1:32" ht="15">
      <c r="A332" s="305" t="s">
        <v>198</v>
      </c>
      <c r="B332" s="305"/>
      <c r="C332" s="305"/>
      <c r="D332" s="305"/>
      <c r="E332" s="305"/>
      <c r="F332" s="305"/>
      <c r="G332" s="305"/>
      <c r="H332" s="305"/>
      <c r="I332" s="305"/>
      <c r="J332" s="305"/>
      <c r="K332" s="305"/>
      <c r="L332" s="305"/>
      <c r="M332" s="305"/>
      <c r="N332" s="305"/>
      <c r="O332" s="305"/>
      <c r="R332" s="305" t="s">
        <v>199</v>
      </c>
      <c r="S332" s="305"/>
      <c r="T332" s="305"/>
      <c r="U332" s="305"/>
      <c r="V332" s="305"/>
      <c r="W332" s="305"/>
      <c r="X332" s="305"/>
      <c r="Y332" s="305"/>
      <c r="Z332" s="305"/>
      <c r="AA332" s="305"/>
      <c r="AB332" s="305"/>
      <c r="AC332" s="305"/>
      <c r="AD332" s="305"/>
      <c r="AE332" s="305"/>
      <c r="AF332" s="305"/>
    </row>
    <row r="333" spans="1:32" ht="15">
      <c r="A333" s="299" t="s">
        <v>200</v>
      </c>
      <c r="B333" s="299" t="s">
        <v>201</v>
      </c>
      <c r="J333" s="305"/>
      <c r="K333" s="305"/>
      <c r="L333" s="305"/>
      <c r="M333" s="305"/>
      <c r="N333" s="305"/>
      <c r="O333" s="305"/>
      <c r="R333" s="299" t="s">
        <v>200</v>
      </c>
      <c r="S333" s="299" t="s">
        <v>201</v>
      </c>
      <c r="AA333" s="305"/>
      <c r="AB333" s="305"/>
      <c r="AC333" s="305"/>
      <c r="AD333" s="305"/>
      <c r="AE333" s="305"/>
      <c r="AF333" s="305"/>
    </row>
    <row r="334" spans="1:32" ht="15">
      <c r="A334" s="307" t="s">
        <v>202</v>
      </c>
      <c r="B334" s="307"/>
      <c r="C334" s="307">
        <v>2012</v>
      </c>
      <c r="J334" s="305"/>
      <c r="K334" s="305"/>
      <c r="L334" s="305"/>
      <c r="M334" s="305"/>
      <c r="N334" s="305"/>
      <c r="O334" s="305"/>
      <c r="R334" s="307" t="s">
        <v>202</v>
      </c>
      <c r="S334" s="307"/>
      <c r="T334" s="307">
        <v>2012</v>
      </c>
      <c r="AA334" s="305"/>
      <c r="AB334" s="305"/>
      <c r="AC334" s="305"/>
      <c r="AD334" s="305"/>
      <c r="AE334" s="305"/>
      <c r="AF334" s="305"/>
    </row>
    <row r="335" spans="1:32" ht="15.6" thickBot="1">
      <c r="J335" s="305"/>
      <c r="K335" s="305"/>
      <c r="L335" s="305"/>
      <c r="M335" s="305"/>
      <c r="N335" s="305"/>
      <c r="O335" s="305"/>
      <c r="AA335" s="305"/>
      <c r="AB335" s="305"/>
      <c r="AC335" s="305"/>
      <c r="AD335" s="305"/>
      <c r="AE335" s="305"/>
      <c r="AF335" s="305"/>
    </row>
    <row r="336" spans="1:32">
      <c r="A336" s="308" t="s">
        <v>203</v>
      </c>
      <c r="B336" s="309" t="s">
        <v>204</v>
      </c>
      <c r="C336" s="310"/>
      <c r="D336" s="310"/>
      <c r="E336" s="310"/>
      <c r="F336" s="310"/>
      <c r="G336" s="310" t="s">
        <v>205</v>
      </c>
      <c r="H336" s="310"/>
      <c r="I336" s="310"/>
      <c r="J336" s="310"/>
      <c r="K336" s="310"/>
      <c r="L336" s="310"/>
      <c r="M336" s="308" t="s">
        <v>206</v>
      </c>
      <c r="N336" s="308" t="s">
        <v>207</v>
      </c>
      <c r="O336" s="308" t="s">
        <v>208</v>
      </c>
      <c r="R336" s="308" t="s">
        <v>203</v>
      </c>
      <c r="S336" s="309" t="s">
        <v>204</v>
      </c>
      <c r="T336" s="310"/>
      <c r="U336" s="310"/>
      <c r="V336" s="310"/>
      <c r="W336" s="310"/>
      <c r="X336" s="310" t="s">
        <v>209</v>
      </c>
      <c r="Y336" s="310"/>
      <c r="Z336" s="310"/>
      <c r="AA336" s="310"/>
      <c r="AB336" s="310"/>
      <c r="AC336" s="310"/>
      <c r="AD336" s="308" t="s">
        <v>206</v>
      </c>
      <c r="AE336" s="308" t="s">
        <v>207</v>
      </c>
      <c r="AF336" s="308" t="s">
        <v>208</v>
      </c>
    </row>
    <row r="337" spans="1:32">
      <c r="A337" s="312" t="s">
        <v>210</v>
      </c>
      <c r="B337" s="313" t="s">
        <v>211</v>
      </c>
      <c r="C337" s="314"/>
      <c r="D337" s="314"/>
      <c r="E337" s="314"/>
      <c r="F337" s="314"/>
      <c r="G337" s="314" t="s">
        <v>212</v>
      </c>
      <c r="H337" s="314"/>
      <c r="I337" s="314"/>
      <c r="J337" s="314"/>
      <c r="K337" s="314"/>
      <c r="L337" s="314"/>
      <c r="M337" s="315" t="s">
        <v>213</v>
      </c>
      <c r="N337" s="315" t="s">
        <v>213</v>
      </c>
      <c r="O337" s="315" t="s">
        <v>213</v>
      </c>
      <c r="R337" s="312" t="s">
        <v>210</v>
      </c>
      <c r="S337" s="313" t="s">
        <v>211</v>
      </c>
      <c r="T337" s="314"/>
      <c r="U337" s="314"/>
      <c r="V337" s="314"/>
      <c r="W337" s="314"/>
      <c r="X337" s="314" t="s">
        <v>214</v>
      </c>
      <c r="Y337" s="314"/>
      <c r="Z337" s="314"/>
      <c r="AA337" s="314"/>
      <c r="AB337" s="314"/>
      <c r="AC337" s="314"/>
      <c r="AD337" s="315" t="s">
        <v>213</v>
      </c>
      <c r="AE337" s="315" t="s">
        <v>213</v>
      </c>
      <c r="AF337" s="315" t="s">
        <v>213</v>
      </c>
    </row>
    <row r="338" spans="1:32">
      <c r="A338" s="312" t="s">
        <v>215</v>
      </c>
      <c r="B338" s="313" t="s">
        <v>216</v>
      </c>
      <c r="C338" s="316" t="s">
        <v>217</v>
      </c>
      <c r="D338" s="316" t="s">
        <v>218</v>
      </c>
      <c r="E338" s="316" t="s">
        <v>219</v>
      </c>
      <c r="F338" s="316" t="s">
        <v>220</v>
      </c>
      <c r="G338" s="316"/>
      <c r="H338" s="316"/>
      <c r="I338" s="316"/>
      <c r="J338" s="316"/>
      <c r="K338" s="316"/>
      <c r="L338" s="317" t="s">
        <v>44</v>
      </c>
      <c r="M338" s="312" t="s">
        <v>221</v>
      </c>
      <c r="N338" s="312" t="s">
        <v>222</v>
      </c>
      <c r="O338" s="312" t="s">
        <v>222</v>
      </c>
      <c r="R338" s="312" t="s">
        <v>215</v>
      </c>
      <c r="S338" s="313" t="s">
        <v>216</v>
      </c>
      <c r="T338" s="316" t="s">
        <v>217</v>
      </c>
      <c r="U338" s="316" t="s">
        <v>218</v>
      </c>
      <c r="V338" s="316" t="s">
        <v>219</v>
      </c>
      <c r="W338" s="316" t="s">
        <v>220</v>
      </c>
      <c r="X338" s="316"/>
      <c r="Y338" s="316"/>
      <c r="Z338" s="316"/>
      <c r="AA338" s="316"/>
      <c r="AB338" s="316"/>
      <c r="AC338" s="317" t="s">
        <v>44</v>
      </c>
      <c r="AD338" s="312" t="s">
        <v>221</v>
      </c>
      <c r="AE338" s="312" t="s">
        <v>222</v>
      </c>
      <c r="AF338" s="312" t="s">
        <v>222</v>
      </c>
    </row>
    <row r="339" spans="1:32">
      <c r="A339" s="319"/>
      <c r="B339" s="320"/>
      <c r="C339" s="321" t="s">
        <v>223</v>
      </c>
      <c r="D339" s="321" t="s">
        <v>224</v>
      </c>
      <c r="E339" s="321" t="s">
        <v>225</v>
      </c>
      <c r="F339" s="321" t="s">
        <v>225</v>
      </c>
      <c r="G339" s="321" t="s">
        <v>5</v>
      </c>
      <c r="H339" s="321" t="s">
        <v>6</v>
      </c>
      <c r="I339" s="321" t="s">
        <v>226</v>
      </c>
      <c r="J339" s="321" t="s">
        <v>227</v>
      </c>
      <c r="K339" s="321" t="s">
        <v>228</v>
      </c>
      <c r="L339" s="314" t="s">
        <v>229</v>
      </c>
      <c r="M339" s="322" t="s">
        <v>230</v>
      </c>
      <c r="N339" s="322" t="s">
        <v>231</v>
      </c>
      <c r="O339" s="322" t="s">
        <v>232</v>
      </c>
      <c r="R339" s="319"/>
      <c r="S339" s="320"/>
      <c r="T339" s="321" t="s">
        <v>223</v>
      </c>
      <c r="U339" s="321" t="s">
        <v>224</v>
      </c>
      <c r="V339" s="321" t="s">
        <v>225</v>
      </c>
      <c r="W339" s="321" t="s">
        <v>225</v>
      </c>
      <c r="X339" s="321" t="s">
        <v>5</v>
      </c>
      <c r="Y339" s="321" t="s">
        <v>6</v>
      </c>
      <c r="Z339" s="321" t="s">
        <v>226</v>
      </c>
      <c r="AA339" s="321" t="s">
        <v>228</v>
      </c>
      <c r="AB339" s="321" t="s">
        <v>227</v>
      </c>
      <c r="AC339" s="314" t="s">
        <v>229</v>
      </c>
      <c r="AD339" s="322" t="s">
        <v>230</v>
      </c>
      <c r="AE339" s="322" t="s">
        <v>231</v>
      </c>
      <c r="AF339" s="322" t="s">
        <v>232</v>
      </c>
    </row>
    <row r="340" spans="1:32">
      <c r="A340" s="324" t="s">
        <v>5</v>
      </c>
      <c r="B340" s="325">
        <v>126222</v>
      </c>
      <c r="C340" s="326">
        <v>51888</v>
      </c>
      <c r="D340" s="326">
        <v>45074</v>
      </c>
      <c r="E340" s="326">
        <v>90615</v>
      </c>
      <c r="F340" s="326">
        <v>49886</v>
      </c>
      <c r="G340" s="327" t="s">
        <v>115</v>
      </c>
      <c r="H340" s="326">
        <v>15994</v>
      </c>
      <c r="I340" s="326">
        <v>10019</v>
      </c>
      <c r="J340" s="326">
        <v>30769</v>
      </c>
      <c r="K340" s="326">
        <v>43785</v>
      </c>
      <c r="L340" s="328">
        <v>18808</v>
      </c>
      <c r="M340" s="329">
        <v>14703</v>
      </c>
      <c r="N340" s="329">
        <v>7059</v>
      </c>
      <c r="O340" s="329">
        <v>6638</v>
      </c>
      <c r="R340" s="324" t="s">
        <v>5</v>
      </c>
      <c r="S340" s="330">
        <v>0.38069868995633188</v>
      </c>
      <c r="T340" s="331">
        <v>0.70183857539315453</v>
      </c>
      <c r="U340" s="331">
        <v>8.4749523006611358E-3</v>
      </c>
      <c r="V340" s="331">
        <v>4.2156375875958725E-3</v>
      </c>
      <c r="W340" s="331">
        <v>0.7117026821152227</v>
      </c>
      <c r="X340" s="327" t="s">
        <v>115</v>
      </c>
      <c r="Y340" s="331">
        <v>0.85932224584219086</v>
      </c>
      <c r="Z340" s="331">
        <v>0.867252220780517</v>
      </c>
      <c r="AA340" s="331">
        <v>0.73465798789539793</v>
      </c>
      <c r="AB340" s="331">
        <v>0.75481816113620848</v>
      </c>
      <c r="AC340" s="332">
        <v>0.80853891960867719</v>
      </c>
      <c r="AD340" s="333">
        <v>0.87573964497041423</v>
      </c>
      <c r="AE340" s="333">
        <v>0.91018557869386596</v>
      </c>
      <c r="AF340" s="333">
        <v>0.91277493220849648</v>
      </c>
    </row>
    <row r="341" spans="1:32">
      <c r="A341" s="334"/>
      <c r="B341" s="335"/>
      <c r="C341" s="336">
        <v>0.411085230783857</v>
      </c>
      <c r="D341" s="336">
        <v>0.35710098081158592</v>
      </c>
      <c r="E341" s="336">
        <v>0.71790179208061988</v>
      </c>
      <c r="F341" s="336">
        <v>0.39522428736670312</v>
      </c>
      <c r="G341" s="336"/>
      <c r="H341" s="336">
        <v>0.12671325125572405</v>
      </c>
      <c r="I341" s="336">
        <v>7.9376020028204278E-2</v>
      </c>
      <c r="J341" s="336">
        <v>0.24376891508611812</v>
      </c>
      <c r="K341" s="336">
        <v>0.34688881494509671</v>
      </c>
      <c r="L341" s="337">
        <v>0.14900730459032499</v>
      </c>
      <c r="M341" s="337">
        <v>0.116485240290916</v>
      </c>
      <c r="N341" s="337">
        <v>5.5925274516328373E-2</v>
      </c>
      <c r="O341" s="337">
        <v>5.258988132021359E-2</v>
      </c>
      <c r="R341" s="334"/>
      <c r="S341" s="335"/>
      <c r="T341" s="336"/>
      <c r="U341" s="336"/>
      <c r="V341" s="336"/>
      <c r="W341" s="336"/>
      <c r="X341" s="336"/>
      <c r="Y341" s="336"/>
      <c r="Z341" s="336"/>
      <c r="AA341" s="336"/>
      <c r="AB341" s="336"/>
      <c r="AC341" s="339"/>
      <c r="AD341" s="340"/>
      <c r="AE341" s="340"/>
      <c r="AF341" s="340"/>
    </row>
    <row r="342" spans="1:32">
      <c r="A342" s="324" t="s">
        <v>6</v>
      </c>
      <c r="B342" s="329">
        <v>269132</v>
      </c>
      <c r="C342" s="326">
        <v>77215</v>
      </c>
      <c r="D342" s="326">
        <v>30293</v>
      </c>
      <c r="E342" s="326">
        <v>116172</v>
      </c>
      <c r="F342" s="326">
        <v>75092</v>
      </c>
      <c r="G342" s="326">
        <v>30293</v>
      </c>
      <c r="H342" s="327" t="s">
        <v>115</v>
      </c>
      <c r="I342" s="326">
        <v>18164</v>
      </c>
      <c r="J342" s="326">
        <v>47243</v>
      </c>
      <c r="K342" s="326">
        <v>62206</v>
      </c>
      <c r="L342" s="328">
        <v>18584</v>
      </c>
      <c r="M342" s="329">
        <v>27692</v>
      </c>
      <c r="N342" s="329">
        <v>8721</v>
      </c>
      <c r="O342" s="329">
        <v>8321</v>
      </c>
      <c r="R342" s="324" t="s">
        <v>6</v>
      </c>
      <c r="S342" s="333">
        <v>0.17216823289924987</v>
      </c>
      <c r="T342" s="331">
        <v>0.49808974940102313</v>
      </c>
      <c r="U342" s="331">
        <v>1.4755884197669428E-2</v>
      </c>
      <c r="V342" s="331">
        <v>3.8735667802912922E-3</v>
      </c>
      <c r="W342" s="331">
        <v>0.48758855803547646</v>
      </c>
      <c r="X342" s="331">
        <v>0.69501204898821511</v>
      </c>
      <c r="Y342" s="327" t="s">
        <v>115</v>
      </c>
      <c r="Z342" s="331">
        <v>0.65850033032371724</v>
      </c>
      <c r="AA342" s="331">
        <v>0.5008359322251873</v>
      </c>
      <c r="AB342" s="331">
        <v>0.57422263615773761</v>
      </c>
      <c r="AC342" s="332">
        <v>0.7070598364184244</v>
      </c>
      <c r="AD342" s="333">
        <v>0.71002455582839807</v>
      </c>
      <c r="AE342" s="333">
        <v>0.81343882582272675</v>
      </c>
      <c r="AF342" s="333">
        <v>0.82309818531426515</v>
      </c>
    </row>
    <row r="343" spans="1:32">
      <c r="A343" s="334"/>
      <c r="B343" s="335"/>
      <c r="C343" s="336">
        <v>0.28690382414577231</v>
      </c>
      <c r="D343" s="336">
        <v>0.11255814990413626</v>
      </c>
      <c r="E343" s="336">
        <v>0.43165435548355452</v>
      </c>
      <c r="F343" s="336">
        <v>0.27901550168690459</v>
      </c>
      <c r="G343" s="336">
        <v>0.11255814990413626</v>
      </c>
      <c r="H343" s="336"/>
      <c r="I343" s="336">
        <v>6.7491045286327905E-2</v>
      </c>
      <c r="J343" s="336">
        <v>0.17553839751497408</v>
      </c>
      <c r="K343" s="336">
        <v>0.23113565090736143</v>
      </c>
      <c r="L343" s="337">
        <v>6.9051617793499095E-2</v>
      </c>
      <c r="M343" s="337">
        <v>0.1028937473061546</v>
      </c>
      <c r="N343" s="337">
        <v>3.2404173416762036E-2</v>
      </c>
      <c r="O343" s="337">
        <v>3.0917913886122795E-2</v>
      </c>
      <c r="R343" s="334"/>
      <c r="S343" s="335"/>
      <c r="T343" s="336"/>
      <c r="U343" s="336"/>
      <c r="V343" s="336"/>
      <c r="W343" s="336"/>
      <c r="X343" s="336"/>
      <c r="Y343" s="336"/>
      <c r="Z343" s="336"/>
      <c r="AA343" s="336"/>
      <c r="AB343" s="336"/>
      <c r="AC343" s="339"/>
      <c r="AD343" s="340"/>
      <c r="AE343" s="340"/>
      <c r="AF343" s="340"/>
    </row>
    <row r="344" spans="1:32">
      <c r="A344" s="324" t="s">
        <v>226</v>
      </c>
      <c r="B344" s="329">
        <v>147694</v>
      </c>
      <c r="C344" s="326">
        <v>25084</v>
      </c>
      <c r="D344" s="326">
        <v>23582</v>
      </c>
      <c r="E344" s="326">
        <v>34907</v>
      </c>
      <c r="F344" s="326">
        <v>24852</v>
      </c>
      <c r="G344" s="326">
        <v>7783</v>
      </c>
      <c r="H344" s="326">
        <v>6056</v>
      </c>
      <c r="I344" s="327" t="s">
        <v>115</v>
      </c>
      <c r="J344" s="326">
        <v>11674</v>
      </c>
      <c r="K344" s="326">
        <v>22571</v>
      </c>
      <c r="L344" s="328">
        <v>3367</v>
      </c>
      <c r="M344" s="329">
        <v>3449</v>
      </c>
      <c r="N344" s="329">
        <v>3449</v>
      </c>
      <c r="O344" s="329">
        <v>3181</v>
      </c>
      <c r="R344" s="324" t="s">
        <v>226</v>
      </c>
      <c r="S344" s="333">
        <v>9.6867850818189424E-2</v>
      </c>
      <c r="T344" s="331">
        <v>0.30832403125498326</v>
      </c>
      <c r="U344" s="331">
        <v>1.4007717750826902</v>
      </c>
      <c r="V344" s="331">
        <v>0.95599736442547345</v>
      </c>
      <c r="W344" s="331">
        <v>0.30468372766779334</v>
      </c>
      <c r="X344" s="331">
        <v>0.47295387382757292</v>
      </c>
      <c r="Y344" s="331">
        <v>0.52658520475561432</v>
      </c>
      <c r="Z344" s="327" t="s">
        <v>115</v>
      </c>
      <c r="AA344" s="331">
        <v>0.29498028443578045</v>
      </c>
      <c r="AB344" s="331">
        <v>0.43070070241562447</v>
      </c>
      <c r="AC344" s="332">
        <v>0.55628155628155629</v>
      </c>
      <c r="AD344" s="333">
        <v>0.60916207596404759</v>
      </c>
      <c r="AE344" s="333">
        <v>0.60916207596404759</v>
      </c>
      <c r="AF344" s="333">
        <v>0.60861364350833069</v>
      </c>
    </row>
    <row r="345" spans="1:32">
      <c r="A345" s="334"/>
      <c r="B345" s="335"/>
      <c r="C345" s="336">
        <v>0.16983763727707288</v>
      </c>
      <c r="D345" s="336">
        <v>0.15966796213793383</v>
      </c>
      <c r="E345" s="336">
        <v>0.236346771026582</v>
      </c>
      <c r="F345" s="336">
        <v>0.16826682194266523</v>
      </c>
      <c r="G345" s="336">
        <v>5.2696792015924816E-2</v>
      </c>
      <c r="H345" s="336">
        <v>4.1003696832640463E-2</v>
      </c>
      <c r="I345" s="336"/>
      <c r="J345" s="336">
        <v>7.904180264601135E-2</v>
      </c>
      <c r="K345" s="336">
        <v>0.1528227280729075</v>
      </c>
      <c r="L345" s="337">
        <v>2.2797134616165858E-2</v>
      </c>
      <c r="M345" s="337">
        <v>2.3352336587809931E-2</v>
      </c>
      <c r="N345" s="337">
        <v>2.3352336587809931E-2</v>
      </c>
      <c r="O345" s="337">
        <v>2.1537774046339053E-2</v>
      </c>
      <c r="R345" s="334"/>
      <c r="S345" s="335"/>
      <c r="T345" s="336"/>
      <c r="U345" s="336"/>
      <c r="V345" s="336"/>
      <c r="W345" s="336"/>
      <c r="X345" s="336"/>
      <c r="Y345" s="336"/>
      <c r="Z345" s="341"/>
      <c r="AA345" s="336"/>
      <c r="AB345" s="336"/>
      <c r="AC345" s="339"/>
      <c r="AD345" s="340"/>
      <c r="AE345" s="340"/>
      <c r="AF345" s="340"/>
    </row>
    <row r="346" spans="1:32">
      <c r="A346" s="324" t="s">
        <v>227</v>
      </c>
      <c r="B346" s="329">
        <v>533245</v>
      </c>
      <c r="C346" s="326">
        <v>19279</v>
      </c>
      <c r="D346" s="326">
        <v>17973</v>
      </c>
      <c r="E346" s="326">
        <v>30188</v>
      </c>
      <c r="F346" s="326">
        <v>18105</v>
      </c>
      <c r="G346" s="326">
        <v>7794</v>
      </c>
      <c r="H346" s="326">
        <v>3502</v>
      </c>
      <c r="I346" s="326">
        <v>2092</v>
      </c>
      <c r="J346" s="342" t="s">
        <v>115</v>
      </c>
      <c r="K346" s="326">
        <v>16544</v>
      </c>
      <c r="L346" s="328">
        <v>6176</v>
      </c>
      <c r="M346" s="329">
        <v>2404</v>
      </c>
      <c r="N346" s="329">
        <v>1173</v>
      </c>
      <c r="O346" s="329">
        <v>1173</v>
      </c>
      <c r="R346" s="324" t="s">
        <v>227</v>
      </c>
      <c r="S346" s="333">
        <v>4.4619193787059003E-2</v>
      </c>
      <c r="T346" s="331">
        <v>0.6092120960630738</v>
      </c>
      <c r="U346" s="331">
        <v>1.8583430701607968E-2</v>
      </c>
      <c r="V346" s="331">
        <v>1.1130250430634689E-2</v>
      </c>
      <c r="W346" s="331">
        <v>0.62993648163490745</v>
      </c>
      <c r="X346" s="331">
        <v>0.86476777007954841</v>
      </c>
      <c r="Y346" s="331">
        <v>0.77527127355796688</v>
      </c>
      <c r="Z346" s="331">
        <v>0.87141491395793502</v>
      </c>
      <c r="AA346" s="331">
        <v>0.62409332688588004</v>
      </c>
      <c r="AB346" s="342" t="s">
        <v>115</v>
      </c>
      <c r="AC346" s="332">
        <v>0.41013601036269431</v>
      </c>
      <c r="AD346" s="333">
        <v>0.89434276206322794</v>
      </c>
      <c r="AE346" s="333">
        <v>0.91474850809889174</v>
      </c>
      <c r="AF346" s="333">
        <v>0.91474850809889174</v>
      </c>
    </row>
    <row r="347" spans="1:32">
      <c r="A347" s="345"/>
      <c r="B347" s="351"/>
      <c r="C347" s="347">
        <v>3.6154113024969764E-2</v>
      </c>
      <c r="D347" s="348">
        <v>3.3704957383566651E-2</v>
      </c>
      <c r="E347" s="348">
        <v>5.6611876342019148E-2</v>
      </c>
      <c r="F347" s="348">
        <v>3.3952498382544612E-2</v>
      </c>
      <c r="G347" s="348">
        <v>1.4616170803289294E-2</v>
      </c>
      <c r="H347" s="348">
        <v>6.5673377153090979E-3</v>
      </c>
      <c r="I347" s="348">
        <v>3.9231497716809343E-3</v>
      </c>
      <c r="J347" s="348"/>
      <c r="K347" s="348">
        <v>3.1025138538570449E-2</v>
      </c>
      <c r="L347" s="349">
        <v>1.1581918255211019E-2</v>
      </c>
      <c r="M347" s="350">
        <v>4.5082466783561027E-3</v>
      </c>
      <c r="N347" s="350">
        <v>2.1997393318268338E-3</v>
      </c>
      <c r="O347" s="350">
        <v>2.1997393318268338E-3</v>
      </c>
      <c r="R347" s="345"/>
      <c r="S347" s="351"/>
      <c r="T347" s="348"/>
      <c r="U347" s="348"/>
      <c r="V347" s="348"/>
      <c r="W347" s="348"/>
      <c r="X347" s="348"/>
      <c r="Y347" s="348"/>
      <c r="Z347" s="348"/>
      <c r="AA347" s="348"/>
      <c r="AB347" s="348"/>
      <c r="AC347" s="349"/>
      <c r="AD347" s="350"/>
      <c r="AE347" s="350"/>
      <c r="AF347" s="350"/>
    </row>
    <row r="348" spans="1:32">
      <c r="A348" s="324" t="s">
        <v>233</v>
      </c>
      <c r="B348" s="329">
        <v>250617</v>
      </c>
      <c r="C348" s="326">
        <v>93967</v>
      </c>
      <c r="D348" s="326">
        <v>71943</v>
      </c>
      <c r="E348" s="326">
        <v>148814</v>
      </c>
      <c r="F348" s="326">
        <v>81764</v>
      </c>
      <c r="G348" s="326">
        <v>68594</v>
      </c>
      <c r="H348" s="326">
        <v>32438</v>
      </c>
      <c r="I348" s="326">
        <v>22575</v>
      </c>
      <c r="J348" s="326">
        <v>52676</v>
      </c>
      <c r="K348" s="342" t="s">
        <v>115</v>
      </c>
      <c r="L348" s="328">
        <v>51408</v>
      </c>
      <c r="M348" s="329">
        <v>29089</v>
      </c>
      <c r="N348" s="329">
        <v>14763</v>
      </c>
      <c r="O348" s="329">
        <v>13966</v>
      </c>
      <c r="R348" s="324" t="s">
        <v>233</v>
      </c>
      <c r="S348" s="333">
        <v>0.23723894933948678</v>
      </c>
      <c r="T348" s="331">
        <v>0.70373641810422805</v>
      </c>
      <c r="U348" s="331">
        <v>0.29264834660773115</v>
      </c>
      <c r="V348" s="331">
        <v>0.23229669251548912</v>
      </c>
      <c r="W348" s="331">
        <v>0.74140208404676877</v>
      </c>
      <c r="X348" s="331">
        <v>0.79158526984867483</v>
      </c>
      <c r="Y348" s="331">
        <v>0.85701954497811206</v>
      </c>
      <c r="Z348" s="331">
        <v>0.85940199335548173</v>
      </c>
      <c r="AA348" s="342" t="s">
        <v>115</v>
      </c>
      <c r="AB348" s="331">
        <v>0.74001442782291749</v>
      </c>
      <c r="AC348" s="332">
        <v>0.72177482103952695</v>
      </c>
      <c r="AD348" s="333">
        <v>0.88339234762281271</v>
      </c>
      <c r="AE348" s="333">
        <v>0.93165345796924748</v>
      </c>
      <c r="AF348" s="333">
        <v>0.93426893885149653</v>
      </c>
    </row>
    <row r="349" spans="1:32">
      <c r="A349" s="334"/>
      <c r="B349" s="335"/>
      <c r="C349" s="336">
        <v>0.37494264156062834</v>
      </c>
      <c r="D349" s="336">
        <v>0.2870635272148338</v>
      </c>
      <c r="E349" s="336">
        <v>0.5937905249843386</v>
      </c>
      <c r="F349" s="336">
        <v>0.32625081299353198</v>
      </c>
      <c r="G349" s="336">
        <v>0.27370050714835786</v>
      </c>
      <c r="H349" s="336">
        <v>0.12943256044083204</v>
      </c>
      <c r="I349" s="336">
        <v>9.0077688265361083E-2</v>
      </c>
      <c r="J349" s="336">
        <v>0.21018526277147997</v>
      </c>
      <c r="K349" s="336"/>
      <c r="L349" s="337">
        <v>0.20512574964986413</v>
      </c>
      <c r="M349" s="337">
        <v>0.11606954037435609</v>
      </c>
      <c r="N349" s="337">
        <v>5.890661846562683E-2</v>
      </c>
      <c r="O349" s="337">
        <v>5.5726467079248415E-2</v>
      </c>
      <c r="R349" s="334"/>
      <c r="S349" s="343"/>
      <c r="T349" s="336"/>
      <c r="U349" s="336"/>
      <c r="V349" s="336"/>
      <c r="W349" s="336"/>
      <c r="X349" s="336"/>
      <c r="Y349" s="336"/>
      <c r="Z349" s="336"/>
      <c r="AA349" s="344"/>
      <c r="AB349" s="336"/>
      <c r="AC349" s="339"/>
      <c r="AD349" s="340"/>
      <c r="AE349" s="340"/>
      <c r="AF349" s="340"/>
    </row>
    <row r="350" spans="1:32">
      <c r="A350" s="352" t="s">
        <v>234</v>
      </c>
      <c r="B350" s="388">
        <v>1326910</v>
      </c>
      <c r="C350" s="354">
        <v>267433</v>
      </c>
      <c r="D350" s="354">
        <v>188865</v>
      </c>
      <c r="E350" s="354">
        <v>420696</v>
      </c>
      <c r="F350" s="354">
        <v>249699</v>
      </c>
      <c r="G350" s="354">
        <v>114464</v>
      </c>
      <c r="H350" s="354">
        <v>57990</v>
      </c>
      <c r="I350" s="354">
        <v>52850</v>
      </c>
      <c r="J350" s="354">
        <v>142362</v>
      </c>
      <c r="K350" s="354">
        <v>145106</v>
      </c>
      <c r="L350" s="355">
        <v>98343</v>
      </c>
      <c r="M350" s="356">
        <v>77337</v>
      </c>
      <c r="N350" s="356">
        <v>35165</v>
      </c>
      <c r="O350" s="356">
        <v>33279</v>
      </c>
      <c r="R350" s="352" t="s">
        <v>234</v>
      </c>
      <c r="S350" s="357">
        <v>0.15893429598169603</v>
      </c>
      <c r="T350" s="358">
        <v>0.60009048995449332</v>
      </c>
      <c r="U350" s="358">
        <v>0.29253699732613242</v>
      </c>
      <c r="V350" s="358">
        <v>0.16427063722973359</v>
      </c>
      <c r="W350" s="358">
        <v>0.60759154021441819</v>
      </c>
      <c r="X350" s="358">
        <v>0.74934477215543749</v>
      </c>
      <c r="Y350" s="358">
        <v>0.81821003621314015</v>
      </c>
      <c r="Z350" s="358">
        <v>0.792317880794702</v>
      </c>
      <c r="AA350" s="358">
        <v>0.55342301489945278</v>
      </c>
      <c r="AB350" s="358">
        <v>0.66283137354069199</v>
      </c>
      <c r="AC350" s="359">
        <v>0.71035050791617094</v>
      </c>
      <c r="AD350" s="357">
        <v>0.80797031175246004</v>
      </c>
      <c r="AE350" s="357">
        <v>0.86583250391013789</v>
      </c>
      <c r="AF350" s="357">
        <v>0.87036870098260166</v>
      </c>
    </row>
    <row r="351" spans="1:32">
      <c r="A351" s="360" t="s">
        <v>235</v>
      </c>
      <c r="B351" s="361"/>
      <c r="C351" s="362">
        <v>0.20154569639237024</v>
      </c>
      <c r="D351" s="362">
        <v>0.14233444619454222</v>
      </c>
      <c r="E351" s="362">
        <v>0.31704938541423305</v>
      </c>
      <c r="F351" s="362">
        <v>0.18818081105726839</v>
      </c>
      <c r="G351" s="362">
        <v>8.6263574771461515E-2</v>
      </c>
      <c r="H351" s="362">
        <v>4.3703039392272269E-2</v>
      </c>
      <c r="I351" s="362">
        <v>3.9829378028653037E-2</v>
      </c>
      <c r="J351" s="362">
        <v>0.10728836168240499</v>
      </c>
      <c r="K351" s="362">
        <v>0.10935632409130988</v>
      </c>
      <c r="L351" s="363">
        <v>7.4114295619145232E-2</v>
      </c>
      <c r="M351" s="364">
        <v>5.8283530910159698E-2</v>
      </c>
      <c r="N351" s="364">
        <v>2.65014205937102E-2</v>
      </c>
      <c r="O351" s="364">
        <v>2.5080073252895827E-2</v>
      </c>
      <c r="R351" s="360" t="s">
        <v>235</v>
      </c>
      <c r="S351" s="361"/>
      <c r="T351" s="362"/>
      <c r="U351" s="362"/>
      <c r="V351" s="362"/>
      <c r="W351" s="362"/>
      <c r="X351" s="362"/>
      <c r="Y351" s="362"/>
      <c r="Z351" s="362"/>
      <c r="AA351" s="362"/>
      <c r="AB351" s="362"/>
      <c r="AC351" s="363"/>
      <c r="AD351" s="364"/>
      <c r="AE351" s="364"/>
      <c r="AF351" s="364"/>
    </row>
    <row r="352" spans="1:32">
      <c r="A352" s="324" t="s">
        <v>10</v>
      </c>
      <c r="B352" s="329">
        <v>80343</v>
      </c>
      <c r="C352" s="326">
        <v>20016</v>
      </c>
      <c r="D352" s="326">
        <v>6382</v>
      </c>
      <c r="E352" s="326">
        <v>11071</v>
      </c>
      <c r="F352" s="326">
        <v>20016</v>
      </c>
      <c r="G352" s="326">
        <v>4835</v>
      </c>
      <c r="H352" s="326">
        <v>2263</v>
      </c>
      <c r="I352" s="326">
        <v>1249</v>
      </c>
      <c r="J352" s="326">
        <v>6669</v>
      </c>
      <c r="K352" s="326">
        <v>17232</v>
      </c>
      <c r="L352" s="366" t="s">
        <v>115</v>
      </c>
      <c r="M352" s="367">
        <v>1448</v>
      </c>
      <c r="N352" s="367">
        <v>647</v>
      </c>
      <c r="O352" s="367">
        <v>573</v>
      </c>
      <c r="R352" s="324" t="s">
        <v>10</v>
      </c>
      <c r="S352" s="333">
        <v>9.7244300052213267E-2</v>
      </c>
      <c r="T352" s="331">
        <v>0.23161470823341326</v>
      </c>
      <c r="U352" s="331">
        <v>2.2301786273895332</v>
      </c>
      <c r="V352" s="331">
        <v>1.2940113810857194</v>
      </c>
      <c r="W352" s="331">
        <v>0.23161470823341326</v>
      </c>
      <c r="X352" s="331">
        <v>0.65377456049638061</v>
      </c>
      <c r="Y352" s="331">
        <v>0.50022094564737074</v>
      </c>
      <c r="Z352" s="331">
        <v>0.59967974379503608</v>
      </c>
      <c r="AA352" s="331">
        <v>0.2351439182915506</v>
      </c>
      <c r="AB352" s="331">
        <v>0.29239766081871343</v>
      </c>
      <c r="AC352" s="342" t="s">
        <v>115</v>
      </c>
      <c r="AD352" s="333">
        <v>0.66850828729281764</v>
      </c>
      <c r="AE352" s="333">
        <v>0.77588871715610508</v>
      </c>
      <c r="AF352" s="333">
        <v>0.80104712041884818</v>
      </c>
    </row>
    <row r="353" spans="1:32">
      <c r="A353" s="368"/>
      <c r="B353" s="320"/>
      <c r="C353" s="369">
        <v>0.24913184720510809</v>
      </c>
      <c r="D353" s="369">
        <v>7.9434424903227413E-2</v>
      </c>
      <c r="E353" s="369">
        <v>0.13779669666305713</v>
      </c>
      <c r="F353" s="369">
        <v>0.24913184720510809</v>
      </c>
      <c r="G353" s="369">
        <v>6.0179480477452918E-2</v>
      </c>
      <c r="H353" s="369">
        <v>2.8166735123159453E-2</v>
      </c>
      <c r="I353" s="369">
        <v>1.5545847180214829E-2</v>
      </c>
      <c r="J353" s="369">
        <v>8.300660916321273E-2</v>
      </c>
      <c r="K353" s="369">
        <v>0.21448041521974534</v>
      </c>
      <c r="L353" s="370"/>
      <c r="M353" s="371">
        <v>1.8022727555605342E-2</v>
      </c>
      <c r="N353" s="371">
        <v>8.0529728787822209E-3</v>
      </c>
      <c r="O353" s="371">
        <v>7.1319218849184123E-3</v>
      </c>
      <c r="R353" s="368"/>
      <c r="S353" s="320"/>
      <c r="T353" s="369"/>
      <c r="U353" s="369"/>
      <c r="V353" s="369"/>
      <c r="W353" s="369"/>
      <c r="X353" s="369"/>
      <c r="Y353" s="369"/>
      <c r="Z353" s="369"/>
      <c r="AA353" s="369"/>
      <c r="AB353" s="369"/>
      <c r="AC353" s="370"/>
      <c r="AD353" s="371"/>
      <c r="AE353" s="371"/>
      <c r="AF353" s="371"/>
    </row>
    <row r="354" spans="1:32">
      <c r="A354" s="352" t="s">
        <v>236</v>
      </c>
      <c r="B354" s="372">
        <v>1407253</v>
      </c>
      <c r="C354" s="373">
        <v>287449</v>
      </c>
      <c r="D354" s="374">
        <v>195247</v>
      </c>
      <c r="E354" s="374">
        <v>431767</v>
      </c>
      <c r="F354" s="374">
        <v>269715</v>
      </c>
      <c r="G354" s="374">
        <v>119299</v>
      </c>
      <c r="H354" s="374">
        <v>60253</v>
      </c>
      <c r="I354" s="374">
        <v>54099</v>
      </c>
      <c r="J354" s="374">
        <v>149031</v>
      </c>
      <c r="K354" s="374">
        <v>162338</v>
      </c>
      <c r="L354" s="375">
        <v>98343</v>
      </c>
      <c r="M354" s="376">
        <v>78785</v>
      </c>
      <c r="N354" s="376">
        <v>35812</v>
      </c>
      <c r="O354" s="376">
        <v>33852</v>
      </c>
      <c r="R354" s="352" t="s">
        <v>236</v>
      </c>
      <c r="S354" s="378">
        <v>0.15537548327675024</v>
      </c>
      <c r="T354" s="379">
        <v>0.57443233408361138</v>
      </c>
      <c r="U354" s="380">
        <v>0.35587230533631758</v>
      </c>
      <c r="V354" s="380">
        <v>0.19323848279280259</v>
      </c>
      <c r="W354" s="380">
        <v>0.57968967243201153</v>
      </c>
      <c r="X354" s="380">
        <v>0.74547146245986973</v>
      </c>
      <c r="Y354" s="380">
        <v>0.80626690787180721</v>
      </c>
      <c r="Z354" s="380">
        <v>0.78787038577422874</v>
      </c>
      <c r="AA354" s="380">
        <v>0.51963803915287854</v>
      </c>
      <c r="AB354" s="380">
        <v>0.64625480604706398</v>
      </c>
      <c r="AC354" s="381">
        <v>0.71035050791617094</v>
      </c>
      <c r="AD354" s="382">
        <v>0.80540712064479281</v>
      </c>
      <c r="AE354" s="382">
        <v>0.86420752820283708</v>
      </c>
      <c r="AF354" s="382">
        <v>0.86919532080822404</v>
      </c>
    </row>
    <row r="355" spans="1:32" ht="13.8" thickBot="1">
      <c r="A355" s="383"/>
      <c r="B355" s="384"/>
      <c r="C355" s="385">
        <v>0.20426248869250946</v>
      </c>
      <c r="D355" s="385">
        <v>0.13874335318524814</v>
      </c>
      <c r="E355" s="385">
        <v>0.30681547667690173</v>
      </c>
      <c r="F355" s="385">
        <v>0.19166063245201823</v>
      </c>
      <c r="G355" s="385">
        <v>8.477437958917125E-2</v>
      </c>
      <c r="H355" s="385">
        <v>4.2816039475488774E-2</v>
      </c>
      <c r="I355" s="385">
        <v>3.8442980757546798E-2</v>
      </c>
      <c r="J355" s="385">
        <v>0.10590206593981324</v>
      </c>
      <c r="K355" s="385">
        <v>0.11535807704797929</v>
      </c>
      <c r="L355" s="386">
        <v>6.9882956369608021E-2</v>
      </c>
      <c r="M355" s="387">
        <v>5.5984957928673806E-2</v>
      </c>
      <c r="N355" s="387">
        <v>2.544816035211863E-2</v>
      </c>
      <c r="O355" s="387">
        <v>2.4055375970063662E-2</v>
      </c>
      <c r="R355" s="383"/>
      <c r="S355" s="384"/>
      <c r="T355" s="385"/>
      <c r="U355" s="385"/>
      <c r="V355" s="385"/>
      <c r="W355" s="385"/>
      <c r="X355" s="385"/>
      <c r="Y355" s="385"/>
      <c r="Z355" s="385"/>
      <c r="AA355" s="385"/>
      <c r="AB355" s="385"/>
      <c r="AC355" s="386"/>
      <c r="AD355" s="387"/>
      <c r="AE355" s="387"/>
      <c r="AF355" s="387"/>
    </row>
    <row r="356" spans="1:32" ht="15">
      <c r="J356" s="305"/>
      <c r="L356" s="305"/>
      <c r="M356" s="305"/>
      <c r="N356" s="305"/>
      <c r="O356" s="305"/>
      <c r="AB356" s="305"/>
      <c r="AC356" s="305"/>
      <c r="AD356" s="305"/>
      <c r="AE356" s="305"/>
      <c r="AF356" s="305"/>
    </row>
    <row r="357" spans="1:32" ht="15">
      <c r="A357" s="299" t="s">
        <v>237</v>
      </c>
      <c r="J357" s="305"/>
      <c r="L357" s="305"/>
      <c r="M357" s="305"/>
      <c r="N357" s="305"/>
      <c r="O357" s="305"/>
      <c r="R357" s="299" t="s">
        <v>197</v>
      </c>
      <c r="AB357" s="305"/>
      <c r="AC357" s="305"/>
      <c r="AD357" s="305"/>
      <c r="AE357" s="305"/>
      <c r="AF357" s="305"/>
    </row>
    <row r="359" spans="1:32">
      <c r="B359" s="1138" t="s">
        <v>238</v>
      </c>
    </row>
    <row r="360" spans="1:32">
      <c r="B360" s="1138" t="s">
        <v>239</v>
      </c>
    </row>
    <row r="361" spans="1:32">
      <c r="B361" s="1138" t="s">
        <v>240</v>
      </c>
    </row>
  </sheetData>
  <pageMargins left="0.75" right="0.47" top="1" bottom="1" header="0.5" footer="0.5"/>
  <pageSetup paperSize="9" pageOrder="overThenDown" orientation="landscape" verticalDpi="300" r:id="rId1"/>
  <headerFooter alignWithMargins="0">
    <oddFooter>&amp;L&amp;7 2002 TSR Annex&amp;R&amp;7EPO - June - 2003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zoomScale="85" zoomScaleNormal="85" workbookViewId="0">
      <selection activeCell="A3" sqref="A3"/>
    </sheetView>
  </sheetViews>
  <sheetFormatPr defaultRowHeight="14.4"/>
  <sheetData>
    <row r="1" spans="1:1" s="389" customFormat="1" ht="15.6">
      <c r="A1" s="1" t="s">
        <v>0</v>
      </c>
    </row>
    <row r="2" spans="1:1" s="389" customFormat="1" ht="13.8">
      <c r="A2" s="390" t="s">
        <v>241</v>
      </c>
    </row>
    <row r="3" spans="1:1" s="389" customFormat="1" ht="13.8">
      <c r="A3" s="391" t="s">
        <v>242</v>
      </c>
    </row>
    <row r="27" spans="1:13" s="4" customFormat="1" ht="13.2">
      <c r="A27" s="624" t="s">
        <v>365</v>
      </c>
      <c r="B27" s="624">
        <v>2003</v>
      </c>
      <c r="C27" s="624">
        <v>2004</v>
      </c>
      <c r="D27" s="624">
        <v>2005</v>
      </c>
      <c r="E27" s="624">
        <v>2006</v>
      </c>
      <c r="F27" s="624">
        <v>2007</v>
      </c>
      <c r="G27" s="624">
        <v>2008</v>
      </c>
      <c r="H27" s="624">
        <v>2009</v>
      </c>
      <c r="I27" s="624">
        <v>2010</v>
      </c>
      <c r="J27" s="624">
        <v>2011</v>
      </c>
      <c r="K27" s="624">
        <v>2012</v>
      </c>
      <c r="L27" s="397"/>
      <c r="M27" s="397"/>
    </row>
    <row r="28" spans="1:13" s="4" customFormat="1" ht="13.2">
      <c r="A28" s="624" t="s">
        <v>357</v>
      </c>
      <c r="B28" s="625">
        <v>6927</v>
      </c>
      <c r="C28" s="625">
        <v>6841</v>
      </c>
      <c r="D28" s="625">
        <v>7017</v>
      </c>
      <c r="E28" s="625">
        <v>6436</v>
      </c>
      <c r="F28" s="625">
        <v>6083</v>
      </c>
      <c r="G28" s="625">
        <v>6700</v>
      </c>
      <c r="H28" s="625">
        <v>7102</v>
      </c>
      <c r="I28" s="625">
        <v>6581</v>
      </c>
      <c r="J28" s="625">
        <v>6627</v>
      </c>
      <c r="K28" s="625">
        <v>6638</v>
      </c>
    </row>
    <row r="29" spans="1:13" s="4" customFormat="1" ht="13.2">
      <c r="A29" s="624" t="s">
        <v>6</v>
      </c>
      <c r="B29" s="625">
        <v>10007</v>
      </c>
      <c r="C29" s="625">
        <v>9743</v>
      </c>
      <c r="D29" s="625">
        <v>9720</v>
      </c>
      <c r="E29" s="625">
        <v>9532</v>
      </c>
      <c r="F29" s="625">
        <v>8276</v>
      </c>
      <c r="G29" s="625">
        <v>7792</v>
      </c>
      <c r="H29" s="625">
        <v>8475</v>
      </c>
      <c r="I29" s="625">
        <v>9105</v>
      </c>
      <c r="J29" s="625">
        <v>8739</v>
      </c>
      <c r="K29" s="625">
        <v>8321</v>
      </c>
    </row>
    <row r="30" spans="1:13" s="4" customFormat="1" ht="13.2">
      <c r="A30" s="624" t="s">
        <v>7</v>
      </c>
      <c r="B30" s="625">
        <v>2863</v>
      </c>
      <c r="C30" s="625">
        <v>3130</v>
      </c>
      <c r="D30" s="625">
        <v>3136</v>
      </c>
      <c r="E30" s="625">
        <v>2881</v>
      </c>
      <c r="F30" s="625">
        <v>2366</v>
      </c>
      <c r="G30" s="625">
        <v>2057</v>
      </c>
      <c r="H30" s="625">
        <v>2343</v>
      </c>
      <c r="I30" s="625">
        <v>2814</v>
      </c>
      <c r="J30" s="625">
        <v>3188</v>
      </c>
      <c r="K30" s="625">
        <v>3181</v>
      </c>
    </row>
    <row r="31" spans="1:13" s="4" customFormat="1" ht="13.2">
      <c r="A31" s="624" t="s">
        <v>8</v>
      </c>
      <c r="B31" s="625">
        <v>147</v>
      </c>
      <c r="C31" s="625">
        <v>153</v>
      </c>
      <c r="D31" s="625">
        <v>233</v>
      </c>
      <c r="E31" s="625">
        <v>270</v>
      </c>
      <c r="F31" s="625">
        <v>367</v>
      </c>
      <c r="G31" s="625">
        <v>391</v>
      </c>
      <c r="H31" s="625">
        <v>706</v>
      </c>
      <c r="I31" s="625">
        <v>805</v>
      </c>
      <c r="J31" s="625">
        <v>966</v>
      </c>
      <c r="K31" s="625">
        <v>1173</v>
      </c>
    </row>
    <row r="32" spans="1:13" s="4" customFormat="1" ht="13.2">
      <c r="A32" s="624" t="s">
        <v>9</v>
      </c>
      <c r="B32" s="625">
        <v>9835</v>
      </c>
      <c r="C32" s="625">
        <v>10879</v>
      </c>
      <c r="D32" s="625">
        <v>12297</v>
      </c>
      <c r="E32" s="625">
        <v>11485</v>
      </c>
      <c r="F32" s="625">
        <v>10904</v>
      </c>
      <c r="G32" s="625">
        <v>12688</v>
      </c>
      <c r="H32" s="625">
        <v>13544</v>
      </c>
      <c r="I32" s="625">
        <v>13255</v>
      </c>
      <c r="J32" s="625">
        <v>13861</v>
      </c>
      <c r="K32" s="625">
        <v>13966</v>
      </c>
    </row>
    <row r="33" spans="1:11" s="4" customFormat="1" ht="13.2">
      <c r="A33" s="624" t="s">
        <v>10</v>
      </c>
      <c r="B33" s="625">
        <v>409</v>
      </c>
      <c r="C33" s="625">
        <v>426</v>
      </c>
      <c r="D33" s="625">
        <v>459</v>
      </c>
      <c r="E33" s="625">
        <v>395</v>
      </c>
      <c r="F33" s="625">
        <v>363</v>
      </c>
      <c r="G33" s="625">
        <v>419</v>
      </c>
      <c r="H33" s="625">
        <v>505</v>
      </c>
      <c r="I33" s="625">
        <v>486</v>
      </c>
      <c r="J33" s="625">
        <v>637</v>
      </c>
      <c r="K33" s="625">
        <v>573</v>
      </c>
    </row>
    <row r="34" spans="1:11" s="4" customFormat="1" ht="13.2">
      <c r="A34" s="624" t="s">
        <v>163</v>
      </c>
      <c r="B34" s="625">
        <f t="shared" ref="B34:K34" si="0">SUM(B28:B33)</f>
        <v>30188</v>
      </c>
      <c r="C34" s="625">
        <f t="shared" si="0"/>
        <v>31172</v>
      </c>
      <c r="D34" s="625">
        <f t="shared" si="0"/>
        <v>32862</v>
      </c>
      <c r="E34" s="625">
        <f t="shared" si="0"/>
        <v>30999</v>
      </c>
      <c r="F34" s="625">
        <f t="shared" si="0"/>
        <v>28359</v>
      </c>
      <c r="G34" s="625">
        <f t="shared" si="0"/>
        <v>30047</v>
      </c>
      <c r="H34" s="625">
        <f t="shared" si="0"/>
        <v>32675</v>
      </c>
      <c r="I34" s="625">
        <f t="shared" si="0"/>
        <v>33046</v>
      </c>
      <c r="J34" s="625">
        <f t="shared" si="0"/>
        <v>34018</v>
      </c>
      <c r="K34" s="625">
        <f t="shared" si="0"/>
        <v>33852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6"/>
  <sheetViews>
    <sheetView zoomScaleNormal="100" workbookViewId="0">
      <selection activeCell="A23" sqref="A23"/>
    </sheetView>
  </sheetViews>
  <sheetFormatPr defaultRowHeight="14.4"/>
  <cols>
    <col min="3" max="10" width="9" bestFit="1" customWidth="1"/>
    <col min="11" max="12" width="9.77734375" bestFit="1" customWidth="1"/>
  </cols>
  <sheetData>
    <row r="1" spans="1:1" s="1100" customFormat="1">
      <c r="A1" s="1099" t="s">
        <v>0</v>
      </c>
    </row>
    <row r="2" spans="1:1" s="1100" customFormat="1">
      <c r="A2" s="390" t="s">
        <v>241</v>
      </c>
    </row>
    <row r="3" spans="1:1" s="1100" customFormat="1">
      <c r="A3" s="391" t="s">
        <v>243</v>
      </c>
    </row>
    <row r="40" spans="1:28" ht="15" thickBot="1"/>
    <row r="41" spans="1:28" s="598" customFormat="1" ht="13.8">
      <c r="A41" s="592" t="s">
        <v>89</v>
      </c>
      <c r="B41" s="592" t="s">
        <v>378</v>
      </c>
      <c r="C41" s="626">
        <v>2007</v>
      </c>
      <c r="D41" s="626">
        <v>2008</v>
      </c>
      <c r="E41" s="626">
        <v>2009</v>
      </c>
      <c r="F41" s="626">
        <v>2010</v>
      </c>
      <c r="G41" s="626">
        <v>2011</v>
      </c>
      <c r="H41" s="626">
        <v>2012</v>
      </c>
      <c r="I41" s="627">
        <v>2013</v>
      </c>
      <c r="J41" s="627">
        <v>2014</v>
      </c>
      <c r="K41" s="642">
        <v>2015</v>
      </c>
      <c r="L41" s="650">
        <v>2016</v>
      </c>
      <c r="M41" s="628"/>
    </row>
    <row r="42" spans="1:28" s="397" customFormat="1" ht="13.8">
      <c r="A42" s="1160" t="s">
        <v>90</v>
      </c>
      <c r="B42" s="629" t="s">
        <v>357</v>
      </c>
      <c r="C42" s="630">
        <v>68991</v>
      </c>
      <c r="D42" s="630">
        <v>72183</v>
      </c>
      <c r="E42" s="630">
        <v>68597</v>
      </c>
      <c r="F42" s="630">
        <v>74408</v>
      </c>
      <c r="G42" s="630">
        <v>71904</v>
      </c>
      <c r="H42" s="630">
        <v>72965</v>
      </c>
      <c r="I42" s="630">
        <v>73420</v>
      </c>
      <c r="J42" s="630">
        <v>75180</v>
      </c>
      <c r="K42" s="643">
        <v>76097</v>
      </c>
      <c r="L42" s="601">
        <v>76052</v>
      </c>
      <c r="M42" s="628"/>
      <c r="AB42" s="598"/>
    </row>
    <row r="43" spans="1:28" s="397" customFormat="1" ht="13.8">
      <c r="A43" s="1161"/>
      <c r="B43" s="430" t="s">
        <v>6</v>
      </c>
      <c r="C43" s="631">
        <v>22932</v>
      </c>
      <c r="D43" s="631">
        <v>23081</v>
      </c>
      <c r="E43" s="631">
        <v>19933</v>
      </c>
      <c r="F43" s="631">
        <v>21824</v>
      </c>
      <c r="G43" s="631">
        <v>20568</v>
      </c>
      <c r="H43" s="631">
        <v>22700</v>
      </c>
      <c r="I43" s="631">
        <v>22555</v>
      </c>
      <c r="J43" s="631">
        <v>22018</v>
      </c>
      <c r="K43" s="644">
        <v>21426</v>
      </c>
      <c r="L43" s="444">
        <v>21008</v>
      </c>
      <c r="M43" s="628"/>
      <c r="AB43" s="598"/>
    </row>
    <row r="44" spans="1:28" s="397" customFormat="1" ht="13.8">
      <c r="A44" s="1161"/>
      <c r="B44" s="430" t="s">
        <v>9</v>
      </c>
      <c r="C44" s="631">
        <v>35533</v>
      </c>
      <c r="D44" s="631">
        <v>37359</v>
      </c>
      <c r="E44" s="631">
        <v>32966</v>
      </c>
      <c r="F44" s="631">
        <v>39519</v>
      </c>
      <c r="G44" s="631">
        <v>34993</v>
      </c>
      <c r="H44" s="631">
        <v>35222</v>
      </c>
      <c r="I44" s="631">
        <v>33834</v>
      </c>
      <c r="J44" s="631">
        <v>36491</v>
      </c>
      <c r="K44" s="644">
        <v>42692</v>
      </c>
      <c r="L44" s="444">
        <v>40076</v>
      </c>
      <c r="M44" s="628"/>
      <c r="AB44" s="598"/>
    </row>
    <row r="45" spans="1:28" s="516" customFormat="1" ht="13.8">
      <c r="A45" s="1161"/>
      <c r="B45" s="430" t="s">
        <v>366</v>
      </c>
      <c r="C45" s="631">
        <v>4947</v>
      </c>
      <c r="D45" s="631">
        <v>4346</v>
      </c>
      <c r="E45" s="631">
        <v>4193</v>
      </c>
      <c r="F45" s="631">
        <v>4715</v>
      </c>
      <c r="G45" s="631">
        <v>4889</v>
      </c>
      <c r="H45" s="631">
        <v>5711</v>
      </c>
      <c r="I45" s="631">
        <v>6336</v>
      </c>
      <c r="J45" s="631">
        <v>6141</v>
      </c>
      <c r="K45" s="644">
        <v>6411</v>
      </c>
      <c r="L45" s="444">
        <v>6824</v>
      </c>
      <c r="M45" s="628"/>
      <c r="AB45" s="598"/>
    </row>
    <row r="46" spans="1:28" s="516" customFormat="1" ht="13.8">
      <c r="A46" s="1161"/>
      <c r="B46" s="624" t="s">
        <v>8</v>
      </c>
      <c r="C46" s="632"/>
      <c r="D46" s="632"/>
      <c r="E46" s="632"/>
      <c r="F46" s="632">
        <v>2049</v>
      </c>
      <c r="G46" s="631">
        <v>2548</v>
      </c>
      <c r="H46" s="631">
        <v>3731</v>
      </c>
      <c r="I46" s="632">
        <v>4056</v>
      </c>
      <c r="J46" s="632">
        <v>4624</v>
      </c>
      <c r="K46" s="645">
        <v>5721</v>
      </c>
      <c r="L46" s="547">
        <v>7150</v>
      </c>
      <c r="M46" s="628"/>
    </row>
    <row r="47" spans="1:28" s="397" customFormat="1" ht="13.8">
      <c r="A47" s="1161"/>
      <c r="B47" s="633" t="s">
        <v>10</v>
      </c>
      <c r="C47" s="634">
        <v>9036</v>
      </c>
      <c r="D47" s="634">
        <v>9592</v>
      </c>
      <c r="E47" s="634">
        <v>8853</v>
      </c>
      <c r="F47" s="634">
        <v>8446</v>
      </c>
      <c r="G47" s="634">
        <v>7908</v>
      </c>
      <c r="H47" s="634">
        <v>8165</v>
      </c>
      <c r="I47" s="634">
        <v>7668</v>
      </c>
      <c r="J47" s="634">
        <v>7527</v>
      </c>
      <c r="K47" s="646">
        <v>7675</v>
      </c>
      <c r="L47" s="610">
        <v>8243</v>
      </c>
      <c r="M47" s="628"/>
    </row>
    <row r="48" spans="1:28" s="397" customFormat="1" ht="13.8">
      <c r="A48" s="1162"/>
      <c r="B48" s="432" t="s">
        <v>163</v>
      </c>
      <c r="C48" s="635">
        <f>SUM(C42:C47)</f>
        <v>141439</v>
      </c>
      <c r="D48" s="635">
        <v>146561</v>
      </c>
      <c r="E48" s="635">
        <f t="shared" ref="E48:L48" si="0">SUM(E42:E47)</f>
        <v>134542</v>
      </c>
      <c r="F48" s="635">
        <f t="shared" si="0"/>
        <v>150961</v>
      </c>
      <c r="G48" s="635">
        <f t="shared" si="0"/>
        <v>142810</v>
      </c>
      <c r="H48" s="635">
        <f t="shared" si="0"/>
        <v>148494</v>
      </c>
      <c r="I48" s="636">
        <f t="shared" si="0"/>
        <v>147869</v>
      </c>
      <c r="J48" s="636">
        <f t="shared" si="0"/>
        <v>151981</v>
      </c>
      <c r="K48" s="647">
        <f t="shared" si="0"/>
        <v>160022</v>
      </c>
      <c r="L48" s="539">
        <f t="shared" si="0"/>
        <v>159353</v>
      </c>
      <c r="M48" s="628"/>
    </row>
    <row r="49" spans="1:28" s="397" customFormat="1" ht="13.8">
      <c r="A49" s="1160" t="s">
        <v>95</v>
      </c>
      <c r="B49" s="637" t="s">
        <v>357</v>
      </c>
      <c r="C49" s="638">
        <v>24611</v>
      </c>
      <c r="D49" s="638">
        <v>24787</v>
      </c>
      <c r="E49" s="638">
        <v>21251</v>
      </c>
      <c r="F49" s="638">
        <v>21123</v>
      </c>
      <c r="G49" s="638">
        <v>21023</v>
      </c>
      <c r="H49" s="638">
        <v>20899</v>
      </c>
      <c r="I49" s="638">
        <v>20604</v>
      </c>
      <c r="J49" s="638">
        <v>21150</v>
      </c>
      <c r="K49" s="648">
        <v>20784</v>
      </c>
      <c r="L49" s="606">
        <v>20568</v>
      </c>
      <c r="M49" s="628"/>
    </row>
    <row r="50" spans="1:28" s="397" customFormat="1" ht="13.8">
      <c r="A50" s="1161"/>
      <c r="B50" s="637" t="s">
        <v>6</v>
      </c>
      <c r="C50" s="638">
        <v>333498</v>
      </c>
      <c r="D50" s="638">
        <v>330110</v>
      </c>
      <c r="E50" s="638">
        <v>295315</v>
      </c>
      <c r="F50" s="638">
        <v>290081</v>
      </c>
      <c r="G50" s="638">
        <v>287580</v>
      </c>
      <c r="H50" s="638">
        <v>287013</v>
      </c>
      <c r="I50" s="638">
        <v>271731</v>
      </c>
      <c r="J50" s="638">
        <v>265959</v>
      </c>
      <c r="K50" s="648">
        <v>258839</v>
      </c>
      <c r="L50" s="606">
        <v>260244</v>
      </c>
      <c r="M50" s="628"/>
    </row>
    <row r="51" spans="1:28" s="397" customFormat="1" ht="13.8">
      <c r="A51" s="1161"/>
      <c r="B51" s="637" t="s">
        <v>9</v>
      </c>
      <c r="C51" s="638">
        <v>26026</v>
      </c>
      <c r="D51" s="638">
        <v>25112</v>
      </c>
      <c r="E51" s="638">
        <v>22367</v>
      </c>
      <c r="F51" s="638">
        <v>23183</v>
      </c>
      <c r="G51" s="638">
        <v>23414</v>
      </c>
      <c r="H51" s="638">
        <v>22922</v>
      </c>
      <c r="I51" s="638">
        <v>23481</v>
      </c>
      <c r="J51" s="638">
        <v>25998</v>
      </c>
      <c r="K51" s="648">
        <v>26501</v>
      </c>
      <c r="L51" s="606">
        <v>23979</v>
      </c>
      <c r="M51" s="628"/>
    </row>
    <row r="52" spans="1:28" s="516" customFormat="1" ht="13.8">
      <c r="A52" s="1161"/>
      <c r="B52" s="430" t="s">
        <v>366</v>
      </c>
      <c r="C52" s="631">
        <v>6347</v>
      </c>
      <c r="D52" s="631">
        <v>5599</v>
      </c>
      <c r="E52" s="631">
        <v>4782</v>
      </c>
      <c r="F52" s="631">
        <v>4872</v>
      </c>
      <c r="G52" s="638">
        <v>5007</v>
      </c>
      <c r="H52" s="638">
        <v>5708</v>
      </c>
      <c r="I52" s="631">
        <v>6134</v>
      </c>
      <c r="J52" s="631">
        <v>5682</v>
      </c>
      <c r="K52" s="644">
        <v>5222</v>
      </c>
      <c r="L52" s="444">
        <v>3810</v>
      </c>
      <c r="M52" s="628"/>
    </row>
    <row r="53" spans="1:28" s="516" customFormat="1" ht="13.8">
      <c r="A53" s="1161"/>
      <c r="B53" s="624" t="s">
        <v>8</v>
      </c>
      <c r="C53" s="632"/>
      <c r="D53" s="632"/>
      <c r="E53" s="632"/>
      <c r="F53" s="632">
        <v>1063</v>
      </c>
      <c r="G53" s="638">
        <v>1401</v>
      </c>
      <c r="H53" s="638">
        <v>2022</v>
      </c>
      <c r="I53" s="632">
        <v>2064</v>
      </c>
      <c r="J53" s="632">
        <v>2531</v>
      </c>
      <c r="K53" s="645">
        <v>2840</v>
      </c>
      <c r="L53" s="547">
        <v>5216</v>
      </c>
      <c r="M53" s="628"/>
    </row>
    <row r="54" spans="1:28" s="397" customFormat="1" ht="13.8">
      <c r="A54" s="1161"/>
      <c r="B54" s="633" t="s">
        <v>10</v>
      </c>
      <c r="C54" s="634">
        <v>5809</v>
      </c>
      <c r="D54" s="634">
        <v>5394</v>
      </c>
      <c r="E54" s="634">
        <v>4881</v>
      </c>
      <c r="F54" s="634">
        <v>4276</v>
      </c>
      <c r="G54" s="634">
        <v>4185</v>
      </c>
      <c r="H54" s="634">
        <v>4232</v>
      </c>
      <c r="I54" s="634">
        <v>4422</v>
      </c>
      <c r="J54" s="634">
        <v>4669</v>
      </c>
      <c r="K54" s="646">
        <v>4535</v>
      </c>
      <c r="L54" s="610">
        <v>4564</v>
      </c>
      <c r="M54" s="628"/>
    </row>
    <row r="55" spans="1:28" s="397" customFormat="1" ht="13.8">
      <c r="A55" s="1162"/>
      <c r="B55" s="432" t="s">
        <v>163</v>
      </c>
      <c r="C55" s="635">
        <f>SUM(C49:C54)</f>
        <v>396291</v>
      </c>
      <c r="D55" s="635">
        <v>391002</v>
      </c>
      <c r="E55" s="635">
        <f t="shared" ref="E55:L55" si="1">SUM(E49:E54)</f>
        <v>348596</v>
      </c>
      <c r="F55" s="635">
        <f t="shared" si="1"/>
        <v>344598</v>
      </c>
      <c r="G55" s="635">
        <f t="shared" si="1"/>
        <v>342610</v>
      </c>
      <c r="H55" s="635">
        <f t="shared" si="1"/>
        <v>342796</v>
      </c>
      <c r="I55" s="636">
        <f t="shared" si="1"/>
        <v>328436</v>
      </c>
      <c r="J55" s="636">
        <f t="shared" si="1"/>
        <v>325989</v>
      </c>
      <c r="K55" s="647">
        <f t="shared" si="1"/>
        <v>318721</v>
      </c>
      <c r="L55" s="539">
        <f t="shared" si="1"/>
        <v>318381</v>
      </c>
      <c r="M55" s="628"/>
    </row>
    <row r="56" spans="1:28" s="516" customFormat="1" ht="13.8">
      <c r="A56" s="1163" t="s">
        <v>281</v>
      </c>
      <c r="B56" s="637" t="s">
        <v>357</v>
      </c>
      <c r="C56" s="638">
        <v>11087</v>
      </c>
      <c r="D56" s="638">
        <v>11032</v>
      </c>
      <c r="E56" s="638">
        <v>9272</v>
      </c>
      <c r="F56" s="638">
        <v>9850</v>
      </c>
      <c r="G56" s="638">
        <v>10568</v>
      </c>
      <c r="H56" s="638">
        <v>10194</v>
      </c>
      <c r="I56" s="638">
        <v>11736</v>
      </c>
      <c r="J56" s="638">
        <v>12299</v>
      </c>
      <c r="K56" s="648">
        <v>12024</v>
      </c>
      <c r="L56" s="606">
        <v>11842</v>
      </c>
      <c r="M56" s="628"/>
    </row>
    <row r="57" spans="1:28" s="516" customFormat="1" ht="13.8">
      <c r="A57" s="1164"/>
      <c r="B57" s="637" t="s">
        <v>6</v>
      </c>
      <c r="C57" s="638">
        <v>18100</v>
      </c>
      <c r="D57" s="638">
        <v>17552</v>
      </c>
      <c r="E57" s="638">
        <v>14168</v>
      </c>
      <c r="F57" s="638">
        <v>14346</v>
      </c>
      <c r="G57" s="638">
        <v>15234</v>
      </c>
      <c r="H57" s="638">
        <v>16004</v>
      </c>
      <c r="I57" s="638">
        <v>16299</v>
      </c>
      <c r="J57" s="638">
        <v>15653</v>
      </c>
      <c r="K57" s="648">
        <v>15283</v>
      </c>
      <c r="L57" s="606">
        <v>14773</v>
      </c>
      <c r="M57" s="628"/>
    </row>
    <row r="58" spans="1:28" s="516" customFormat="1" ht="13.8">
      <c r="A58" s="1164"/>
      <c r="B58" s="637" t="s">
        <v>9</v>
      </c>
      <c r="C58" s="638">
        <v>12103</v>
      </c>
      <c r="D58" s="638">
        <v>12389</v>
      </c>
      <c r="E58" s="638">
        <v>10728</v>
      </c>
      <c r="F58" s="638">
        <v>11516</v>
      </c>
      <c r="G58" s="638">
        <v>12139</v>
      </c>
      <c r="H58" s="638">
        <v>11346</v>
      </c>
      <c r="I58" s="638">
        <v>12991</v>
      </c>
      <c r="J58" s="638">
        <v>13982</v>
      </c>
      <c r="K58" s="648">
        <v>14657</v>
      </c>
      <c r="L58" s="606">
        <v>13651</v>
      </c>
      <c r="M58" s="628"/>
    </row>
    <row r="59" spans="1:28" s="516" customFormat="1" ht="13.8">
      <c r="A59" s="1164"/>
      <c r="B59" s="430" t="s">
        <v>366</v>
      </c>
      <c r="C59" s="631">
        <v>128701</v>
      </c>
      <c r="D59" s="631">
        <v>127114</v>
      </c>
      <c r="E59" s="631">
        <v>127316</v>
      </c>
      <c r="F59" s="631">
        <v>131805</v>
      </c>
      <c r="G59" s="638">
        <v>138034</v>
      </c>
      <c r="H59" s="638">
        <v>148136</v>
      </c>
      <c r="I59" s="631">
        <v>159978</v>
      </c>
      <c r="J59" s="631">
        <v>164073</v>
      </c>
      <c r="K59" s="644">
        <v>167273</v>
      </c>
      <c r="L59" s="444">
        <v>163423</v>
      </c>
      <c r="M59" s="628"/>
    </row>
    <row r="60" spans="1:28" s="516" customFormat="1" ht="13.8">
      <c r="A60" s="1164"/>
      <c r="B60" s="624" t="s">
        <v>8</v>
      </c>
      <c r="C60" s="632"/>
      <c r="D60" s="632"/>
      <c r="E60" s="632"/>
      <c r="F60" s="632">
        <v>517</v>
      </c>
      <c r="G60" s="638">
        <v>752</v>
      </c>
      <c r="H60" s="638">
        <v>982</v>
      </c>
      <c r="I60" s="632">
        <v>1147</v>
      </c>
      <c r="J60" s="632">
        <v>1572</v>
      </c>
      <c r="K60" s="645">
        <v>1951</v>
      </c>
      <c r="L60" s="547">
        <v>2829</v>
      </c>
      <c r="M60" s="628"/>
    </row>
    <row r="61" spans="1:28" s="516" customFormat="1" ht="13.8">
      <c r="A61" s="1164"/>
      <c r="B61" s="633" t="s">
        <v>10</v>
      </c>
      <c r="C61" s="634">
        <v>2478</v>
      </c>
      <c r="D61" s="634">
        <v>2545</v>
      </c>
      <c r="E61" s="634">
        <v>2039</v>
      </c>
      <c r="F61" s="634">
        <v>2067</v>
      </c>
      <c r="G61" s="634">
        <v>2197</v>
      </c>
      <c r="H61" s="634">
        <v>2253</v>
      </c>
      <c r="I61" s="634">
        <v>2438</v>
      </c>
      <c r="J61" s="634">
        <v>2713</v>
      </c>
      <c r="K61" s="646">
        <v>2506</v>
      </c>
      <c r="L61" s="610">
        <v>2312</v>
      </c>
      <c r="M61" s="628"/>
    </row>
    <row r="62" spans="1:28" s="516" customFormat="1" ht="13.8">
      <c r="A62" s="1165"/>
      <c r="B62" s="432" t="s">
        <v>163</v>
      </c>
      <c r="C62" s="636">
        <f>SUM(C56:C61)</f>
        <v>172469</v>
      </c>
      <c r="D62" s="636">
        <v>170632</v>
      </c>
      <c r="E62" s="635">
        <f t="shared" ref="E62:L62" si="2">SUM(E56:E61)</f>
        <v>163523</v>
      </c>
      <c r="F62" s="635">
        <f t="shared" si="2"/>
        <v>170101</v>
      </c>
      <c r="G62" s="635">
        <f t="shared" si="2"/>
        <v>178924</v>
      </c>
      <c r="H62" s="635">
        <f t="shared" si="2"/>
        <v>188915</v>
      </c>
      <c r="I62" s="636">
        <f t="shared" si="2"/>
        <v>204589</v>
      </c>
      <c r="J62" s="636">
        <f t="shared" si="2"/>
        <v>210292</v>
      </c>
      <c r="K62" s="647">
        <f t="shared" si="2"/>
        <v>213694</v>
      </c>
      <c r="L62" s="539">
        <f t="shared" si="2"/>
        <v>208830</v>
      </c>
      <c r="M62" s="628"/>
    </row>
    <row r="63" spans="1:28" s="397" customFormat="1" ht="13.8">
      <c r="A63" s="1160" t="s">
        <v>55</v>
      </c>
      <c r="B63" s="637" t="s">
        <v>357</v>
      </c>
      <c r="C63" s="638"/>
      <c r="D63" s="638"/>
      <c r="E63" s="638"/>
      <c r="F63" s="638">
        <v>27735</v>
      </c>
      <c r="G63" s="638">
        <v>30199</v>
      </c>
      <c r="H63" s="638">
        <v>31780</v>
      </c>
      <c r="I63" s="638">
        <v>33287</v>
      </c>
      <c r="J63" s="638">
        <v>34947</v>
      </c>
      <c r="K63" s="648">
        <v>35365</v>
      </c>
      <c r="L63" s="606">
        <v>36467</v>
      </c>
      <c r="M63" s="628"/>
      <c r="AB63" s="516"/>
    </row>
    <row r="64" spans="1:28" s="397" customFormat="1" ht="13.8">
      <c r="A64" s="1161"/>
      <c r="B64" s="637" t="s">
        <v>6</v>
      </c>
      <c r="C64" s="638"/>
      <c r="D64" s="638"/>
      <c r="E64" s="638"/>
      <c r="F64" s="638">
        <v>33882</v>
      </c>
      <c r="G64" s="638">
        <v>39231</v>
      </c>
      <c r="H64" s="638">
        <v>42278</v>
      </c>
      <c r="I64" s="638">
        <v>41193</v>
      </c>
      <c r="J64" s="638">
        <v>40460</v>
      </c>
      <c r="K64" s="648">
        <v>40078</v>
      </c>
      <c r="L64" s="606">
        <v>39207</v>
      </c>
      <c r="M64" s="628"/>
      <c r="AB64" s="516"/>
    </row>
    <row r="65" spans="1:28" s="397" customFormat="1" ht="13.8">
      <c r="A65" s="1161"/>
      <c r="B65" s="637" t="s">
        <v>9</v>
      </c>
      <c r="C65" s="638"/>
      <c r="D65" s="638"/>
      <c r="E65" s="638"/>
      <c r="F65" s="638">
        <v>25380</v>
      </c>
      <c r="G65" s="638">
        <v>28457</v>
      </c>
      <c r="H65" s="638">
        <v>29510</v>
      </c>
      <c r="I65" s="638">
        <v>29992</v>
      </c>
      <c r="J65" s="638">
        <v>33963</v>
      </c>
      <c r="K65" s="648">
        <v>37216</v>
      </c>
      <c r="L65" s="606">
        <v>35895</v>
      </c>
      <c r="M65" s="628"/>
      <c r="AB65" s="516"/>
    </row>
    <row r="66" spans="1:28" s="516" customFormat="1" ht="13.8">
      <c r="A66" s="1161"/>
      <c r="B66" s="430" t="s">
        <v>366</v>
      </c>
      <c r="C66" s="631"/>
      <c r="D66" s="631"/>
      <c r="E66" s="631"/>
      <c r="F66" s="631">
        <v>7178</v>
      </c>
      <c r="G66" s="638">
        <v>8129</v>
      </c>
      <c r="H66" s="638">
        <v>8985</v>
      </c>
      <c r="I66" s="631">
        <v>10866</v>
      </c>
      <c r="J66" s="631">
        <v>11528</v>
      </c>
      <c r="K66" s="644">
        <v>12907</v>
      </c>
      <c r="L66" s="444">
        <v>13764</v>
      </c>
      <c r="M66" s="628"/>
    </row>
    <row r="67" spans="1:28" s="516" customFormat="1" ht="13.8">
      <c r="A67" s="1161"/>
      <c r="B67" s="624" t="s">
        <v>8</v>
      </c>
      <c r="C67" s="632"/>
      <c r="D67" s="632"/>
      <c r="E67" s="632"/>
      <c r="F67" s="632">
        <v>293066</v>
      </c>
      <c r="G67" s="638">
        <v>415829</v>
      </c>
      <c r="H67" s="638">
        <v>535315</v>
      </c>
      <c r="I67" s="632">
        <v>704936</v>
      </c>
      <c r="J67" s="632">
        <v>801135</v>
      </c>
      <c r="K67" s="645">
        <v>968251</v>
      </c>
      <c r="L67" s="547">
        <v>1204981</v>
      </c>
      <c r="M67" s="628"/>
    </row>
    <row r="68" spans="1:28" s="397" customFormat="1" ht="13.8">
      <c r="A68" s="1161"/>
      <c r="B68" s="633" t="s">
        <v>10</v>
      </c>
      <c r="C68" s="634"/>
      <c r="D68" s="634"/>
      <c r="E68" s="634"/>
      <c r="F68" s="634">
        <v>3936</v>
      </c>
      <c r="G68" s="634">
        <v>4567</v>
      </c>
      <c r="H68" s="634">
        <v>4909</v>
      </c>
      <c r="I68" s="634">
        <v>4862</v>
      </c>
      <c r="J68" s="634">
        <v>6144</v>
      </c>
      <c r="K68" s="646">
        <v>8047</v>
      </c>
      <c r="L68" s="610">
        <v>8189</v>
      </c>
      <c r="M68" s="628"/>
    </row>
    <row r="69" spans="1:28" s="397" customFormat="1" ht="13.8">
      <c r="A69" s="1162"/>
      <c r="B69" s="432" t="s">
        <v>163</v>
      </c>
      <c r="C69" s="635"/>
      <c r="D69" s="635"/>
      <c r="E69" s="635"/>
      <c r="F69" s="635">
        <f t="shared" ref="F69:L69" si="3">SUM(F63:F68)</f>
        <v>391177</v>
      </c>
      <c r="G69" s="635">
        <f t="shared" si="3"/>
        <v>526412</v>
      </c>
      <c r="H69" s="635">
        <f t="shared" si="3"/>
        <v>652777</v>
      </c>
      <c r="I69" s="636">
        <f t="shared" si="3"/>
        <v>825136</v>
      </c>
      <c r="J69" s="636">
        <f t="shared" si="3"/>
        <v>928177</v>
      </c>
      <c r="K69" s="647">
        <f t="shared" si="3"/>
        <v>1101864</v>
      </c>
      <c r="L69" s="539">
        <f t="shared" si="3"/>
        <v>1338503</v>
      </c>
      <c r="M69" s="628"/>
    </row>
    <row r="70" spans="1:28" s="397" customFormat="1" ht="13.8">
      <c r="A70" s="1160" t="s">
        <v>124</v>
      </c>
      <c r="B70" s="637" t="s">
        <v>357</v>
      </c>
      <c r="C70" s="638">
        <v>64746</v>
      </c>
      <c r="D70" s="638">
        <v>69008</v>
      </c>
      <c r="E70" s="638">
        <v>72228</v>
      </c>
      <c r="F70" s="638">
        <v>78824</v>
      </c>
      <c r="G70" s="638">
        <v>80314</v>
      </c>
      <c r="H70" s="638">
        <v>85195</v>
      </c>
      <c r="I70" s="638">
        <v>87314</v>
      </c>
      <c r="J70" s="638">
        <v>91679</v>
      </c>
      <c r="K70" s="648">
        <v>93203</v>
      </c>
      <c r="L70" s="606">
        <v>97269</v>
      </c>
      <c r="M70" s="628"/>
      <c r="X70" s="537"/>
      <c r="Y70" s="537"/>
      <c r="Z70" s="537"/>
      <c r="AA70" s="537"/>
    </row>
    <row r="71" spans="1:28" s="397" customFormat="1" ht="13.8">
      <c r="A71" s="1161"/>
      <c r="B71" s="637" t="s">
        <v>6</v>
      </c>
      <c r="C71" s="638">
        <v>78794</v>
      </c>
      <c r="D71" s="638">
        <v>82396</v>
      </c>
      <c r="E71" s="638">
        <v>81982</v>
      </c>
      <c r="F71" s="638">
        <v>84017</v>
      </c>
      <c r="G71" s="638">
        <v>85184</v>
      </c>
      <c r="H71" s="638">
        <v>88686</v>
      </c>
      <c r="I71" s="638">
        <v>84429</v>
      </c>
      <c r="J71" s="638">
        <v>86691</v>
      </c>
      <c r="K71" s="648">
        <v>86359</v>
      </c>
      <c r="L71" s="606">
        <v>86021</v>
      </c>
      <c r="M71" s="628"/>
    </row>
    <row r="72" spans="1:28" s="397" customFormat="1" ht="13.8">
      <c r="A72" s="1161"/>
      <c r="B72" s="637" t="s">
        <v>9</v>
      </c>
      <c r="C72" s="638">
        <v>241347</v>
      </c>
      <c r="D72" s="638">
        <v>231588</v>
      </c>
      <c r="E72" s="638">
        <v>224912</v>
      </c>
      <c r="F72" s="638">
        <v>241977</v>
      </c>
      <c r="G72" s="638">
        <v>247750</v>
      </c>
      <c r="H72" s="638">
        <v>268782</v>
      </c>
      <c r="I72" s="638">
        <v>293588</v>
      </c>
      <c r="J72" s="638">
        <v>285096</v>
      </c>
      <c r="K72" s="648">
        <v>288335</v>
      </c>
      <c r="L72" s="606">
        <v>295327</v>
      </c>
      <c r="M72" s="628"/>
    </row>
    <row r="73" spans="1:28" s="516" customFormat="1" ht="13.8">
      <c r="A73" s="1161"/>
      <c r="B73" s="430" t="s">
        <v>366</v>
      </c>
      <c r="C73" s="631">
        <v>22976</v>
      </c>
      <c r="D73" s="631">
        <v>23584</v>
      </c>
      <c r="E73" s="631">
        <v>23950</v>
      </c>
      <c r="F73" s="631">
        <v>26040</v>
      </c>
      <c r="G73" s="638">
        <v>27289</v>
      </c>
      <c r="H73" s="638">
        <v>29481</v>
      </c>
      <c r="I73" s="631">
        <v>33039</v>
      </c>
      <c r="J73" s="631">
        <v>36744</v>
      </c>
      <c r="K73" s="644">
        <v>38205</v>
      </c>
      <c r="L73" s="444">
        <v>37341</v>
      </c>
      <c r="M73" s="628"/>
    </row>
    <row r="74" spans="1:28" s="516" customFormat="1" ht="13.8">
      <c r="A74" s="1161"/>
      <c r="B74" s="624" t="s">
        <v>8</v>
      </c>
      <c r="C74" s="632"/>
      <c r="D74" s="632"/>
      <c r="E74" s="632"/>
      <c r="F74" s="632">
        <v>8162</v>
      </c>
      <c r="G74" s="638">
        <v>10545</v>
      </c>
      <c r="H74" s="638">
        <v>13273</v>
      </c>
      <c r="I74" s="632">
        <v>14702</v>
      </c>
      <c r="J74" s="632">
        <v>18040</v>
      </c>
      <c r="K74" s="645">
        <v>21386</v>
      </c>
      <c r="L74" s="547">
        <v>26026</v>
      </c>
      <c r="M74" s="628"/>
    </row>
    <row r="75" spans="1:28" s="397" customFormat="1" ht="13.8">
      <c r="A75" s="1161"/>
      <c r="B75" s="633" t="s">
        <v>10</v>
      </c>
      <c r="C75" s="634">
        <v>48291</v>
      </c>
      <c r="D75" s="634">
        <v>49745</v>
      </c>
      <c r="E75" s="634">
        <v>53034</v>
      </c>
      <c r="F75" s="634">
        <v>51206</v>
      </c>
      <c r="G75" s="638">
        <v>52500</v>
      </c>
      <c r="H75" s="638">
        <v>57398</v>
      </c>
      <c r="I75" s="634">
        <v>58540</v>
      </c>
      <c r="J75" s="634">
        <v>60552</v>
      </c>
      <c r="K75" s="646">
        <v>61922</v>
      </c>
      <c r="L75" s="610">
        <v>63587</v>
      </c>
      <c r="M75" s="628"/>
    </row>
    <row r="76" spans="1:28" s="397" customFormat="1" thickBot="1">
      <c r="A76" s="1166"/>
      <c r="B76" s="434" t="s">
        <v>163</v>
      </c>
      <c r="C76" s="639">
        <f>SUM(C70:C75)</f>
        <v>456154</v>
      </c>
      <c r="D76" s="640">
        <v>456321</v>
      </c>
      <c r="E76" s="640">
        <f t="shared" ref="E76:L76" si="4">SUM(E70:E75)</f>
        <v>456106</v>
      </c>
      <c r="F76" s="640">
        <f t="shared" si="4"/>
        <v>490226</v>
      </c>
      <c r="G76" s="640">
        <f t="shared" si="4"/>
        <v>503582</v>
      </c>
      <c r="H76" s="640">
        <f t="shared" si="4"/>
        <v>542815</v>
      </c>
      <c r="I76" s="641">
        <f t="shared" si="4"/>
        <v>571612</v>
      </c>
      <c r="J76" s="641">
        <f t="shared" si="4"/>
        <v>578802</v>
      </c>
      <c r="K76" s="649">
        <f t="shared" si="4"/>
        <v>589410</v>
      </c>
      <c r="L76" s="450">
        <f t="shared" si="4"/>
        <v>605571</v>
      </c>
      <c r="M76" s="628"/>
    </row>
  </sheetData>
  <mergeCells count="5">
    <mergeCell ref="A42:A48"/>
    <mergeCell ref="A49:A55"/>
    <mergeCell ref="A56:A62"/>
    <mergeCell ref="A63:A69"/>
    <mergeCell ref="A70:A7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
  <sheetViews>
    <sheetView topLeftCell="A10" zoomScale="85" zoomScaleNormal="85" workbookViewId="0">
      <selection activeCell="A3" sqref="A3"/>
    </sheetView>
  </sheetViews>
  <sheetFormatPr defaultRowHeight="14.4"/>
  <cols>
    <col min="2" max="2" width="12.6640625" customWidth="1"/>
  </cols>
  <sheetData>
    <row r="1" spans="1:1" ht="15.6">
      <c r="A1" s="1" t="s">
        <v>0</v>
      </c>
    </row>
    <row r="2" spans="1:1">
      <c r="A2" s="390" t="s">
        <v>241</v>
      </c>
    </row>
    <row r="3" spans="1:1" ht="17.399999999999999">
      <c r="A3" s="391" t="s">
        <v>244</v>
      </c>
    </row>
    <row r="30" spans="2:2">
      <c r="B30" t="s">
        <v>245</v>
      </c>
    </row>
    <row r="32" spans="2:2" ht="15" thickBot="1"/>
    <row r="33" spans="1:24" s="598" customFormat="1">
      <c r="A33" s="651" t="s">
        <v>89</v>
      </c>
      <c r="B33" s="652" t="s">
        <v>379</v>
      </c>
      <c r="C33" s="653">
        <v>2007</v>
      </c>
      <c r="D33" s="653">
        <v>2008</v>
      </c>
      <c r="E33" s="653">
        <v>2009</v>
      </c>
      <c r="F33" s="653">
        <v>2010</v>
      </c>
      <c r="G33" s="654">
        <v>2011</v>
      </c>
      <c r="H33" s="654">
        <v>2012</v>
      </c>
      <c r="I33" s="654">
        <v>2013</v>
      </c>
      <c r="J33" s="654">
        <v>2014</v>
      </c>
      <c r="K33" s="654">
        <v>2015</v>
      </c>
      <c r="L33" s="655">
        <v>2016</v>
      </c>
      <c r="M33"/>
    </row>
    <row r="34" spans="1:24" s="397" customFormat="1">
      <c r="A34" s="1167" t="s">
        <v>90</v>
      </c>
      <c r="B34" s="656" t="s">
        <v>380</v>
      </c>
      <c r="C34" s="657">
        <v>24322</v>
      </c>
      <c r="D34" s="657">
        <v>24849</v>
      </c>
      <c r="E34" s="657">
        <v>23979</v>
      </c>
      <c r="F34" s="657">
        <v>26285</v>
      </c>
      <c r="G34" s="657">
        <v>25316</v>
      </c>
      <c r="H34" s="657">
        <v>23457</v>
      </c>
      <c r="I34" s="657">
        <v>25672</v>
      </c>
      <c r="J34" s="657">
        <v>25988</v>
      </c>
      <c r="K34" s="657">
        <v>28552</v>
      </c>
      <c r="L34" s="658">
        <v>28531</v>
      </c>
      <c r="M34"/>
    </row>
    <row r="35" spans="1:24" s="397" customFormat="1">
      <c r="A35" s="1168"/>
      <c r="B35" s="656" t="s">
        <v>381</v>
      </c>
      <c r="C35" s="657">
        <v>22665</v>
      </c>
      <c r="D35" s="657">
        <v>23210</v>
      </c>
      <c r="E35" s="657">
        <v>20954</v>
      </c>
      <c r="F35" s="657">
        <v>20880</v>
      </c>
      <c r="G35" s="657">
        <v>21562</v>
      </c>
      <c r="H35" s="657">
        <v>21483</v>
      </c>
      <c r="I35" s="657">
        <v>23396</v>
      </c>
      <c r="J35" s="657">
        <v>23511</v>
      </c>
      <c r="K35" s="657">
        <v>24237</v>
      </c>
      <c r="L35" s="658">
        <v>25877</v>
      </c>
      <c r="M35"/>
    </row>
    <row r="36" spans="1:24" s="397" customFormat="1">
      <c r="A36" s="1168"/>
      <c r="B36" s="656" t="s">
        <v>382</v>
      </c>
      <c r="C36" s="657">
        <v>22374</v>
      </c>
      <c r="D36" s="657">
        <v>23065</v>
      </c>
      <c r="E36" s="657">
        <v>21515</v>
      </c>
      <c r="F36" s="657">
        <v>24704</v>
      </c>
      <c r="G36" s="657">
        <v>22847</v>
      </c>
      <c r="H36" s="657">
        <v>20470</v>
      </c>
      <c r="I36" s="657">
        <v>22403</v>
      </c>
      <c r="J36" s="657">
        <v>23140</v>
      </c>
      <c r="K36" s="657">
        <v>23559</v>
      </c>
      <c r="L36" s="658">
        <v>22700</v>
      </c>
      <c r="M36"/>
    </row>
    <row r="37" spans="1:24" s="397" customFormat="1">
      <c r="A37" s="1168"/>
      <c r="B37" s="656" t="s">
        <v>383</v>
      </c>
      <c r="C37" s="657">
        <v>2009</v>
      </c>
      <c r="D37" s="657">
        <v>1978</v>
      </c>
      <c r="E37" s="657">
        <v>1806</v>
      </c>
      <c r="F37" s="657">
        <v>1704</v>
      </c>
      <c r="G37" s="657">
        <v>1820</v>
      </c>
      <c r="H37" s="657">
        <v>1707</v>
      </c>
      <c r="I37" s="657">
        <v>1755</v>
      </c>
      <c r="J37" s="657">
        <v>1734</v>
      </c>
      <c r="K37" s="657">
        <v>1727</v>
      </c>
      <c r="L37" s="658">
        <v>1833</v>
      </c>
      <c r="M37"/>
    </row>
    <row r="38" spans="1:24" s="397" customFormat="1">
      <c r="A38" s="1168"/>
      <c r="B38" s="656" t="s">
        <v>384</v>
      </c>
      <c r="C38" s="657">
        <v>3928</v>
      </c>
      <c r="D38" s="657">
        <v>3967</v>
      </c>
      <c r="E38" s="657">
        <v>3946</v>
      </c>
      <c r="F38" s="657">
        <v>4147</v>
      </c>
      <c r="G38" s="657">
        <v>4344</v>
      </c>
      <c r="H38" s="657">
        <v>4082</v>
      </c>
      <c r="I38" s="657">
        <v>4490</v>
      </c>
      <c r="J38" s="657">
        <v>4677</v>
      </c>
      <c r="K38" s="657">
        <v>4822</v>
      </c>
      <c r="L38" s="658">
        <v>4518</v>
      </c>
      <c r="M38"/>
    </row>
    <row r="39" spans="1:24" s="397" customFormat="1">
      <c r="A39" s="1168"/>
      <c r="B39" s="656" t="s">
        <v>385</v>
      </c>
      <c r="C39" s="657">
        <v>11702</v>
      </c>
      <c r="D39" s="657">
        <v>12646</v>
      </c>
      <c r="E39" s="657">
        <v>11994</v>
      </c>
      <c r="F39" s="657">
        <v>12163</v>
      </c>
      <c r="G39" s="657">
        <v>13134</v>
      </c>
      <c r="H39" s="657">
        <v>13639</v>
      </c>
      <c r="I39" s="657">
        <v>14007</v>
      </c>
      <c r="J39" s="657">
        <v>14067</v>
      </c>
      <c r="K39" s="657">
        <v>15120</v>
      </c>
      <c r="L39" s="658">
        <v>15128</v>
      </c>
      <c r="M39"/>
    </row>
    <row r="40" spans="1:24" s="397" customFormat="1">
      <c r="A40" s="1168"/>
      <c r="B40" s="656" t="s">
        <v>386</v>
      </c>
      <c r="C40" s="657">
        <v>26119</v>
      </c>
      <c r="D40" s="657">
        <v>27094</v>
      </c>
      <c r="E40" s="657">
        <v>23688</v>
      </c>
      <c r="F40" s="657">
        <v>24358</v>
      </c>
      <c r="G40" s="657">
        <v>24243</v>
      </c>
      <c r="H40" s="657">
        <v>23125</v>
      </c>
      <c r="I40" s="657">
        <v>25460</v>
      </c>
      <c r="J40" s="657">
        <v>27244</v>
      </c>
      <c r="K40" s="657">
        <v>28344</v>
      </c>
      <c r="L40" s="658">
        <v>28559</v>
      </c>
      <c r="M40"/>
    </row>
    <row r="41" spans="1:24" s="397" customFormat="1">
      <c r="A41" s="1169"/>
      <c r="B41" s="659" t="s">
        <v>387</v>
      </c>
      <c r="C41" s="660">
        <v>27197</v>
      </c>
      <c r="D41" s="660">
        <v>28930</v>
      </c>
      <c r="E41" s="660">
        <v>26230</v>
      </c>
      <c r="F41" s="660">
        <v>28735</v>
      </c>
      <c r="G41" s="660">
        <v>28643</v>
      </c>
      <c r="H41" s="660">
        <v>29170</v>
      </c>
      <c r="I41" s="660">
        <v>30049</v>
      </c>
      <c r="J41" s="660">
        <v>31222</v>
      </c>
      <c r="K41" s="660">
        <v>31075</v>
      </c>
      <c r="L41" s="661">
        <v>30974</v>
      </c>
      <c r="M41"/>
    </row>
    <row r="42" spans="1:24" s="397" customFormat="1">
      <c r="A42" s="662"/>
      <c r="B42" s="663"/>
      <c r="C42" s="664">
        <f>SUM(C34:C41)</f>
        <v>140316</v>
      </c>
      <c r="D42" s="664">
        <f t="shared" ref="D42:L42" si="0">SUM(D34:D41)</f>
        <v>145739</v>
      </c>
      <c r="E42" s="664">
        <f t="shared" si="0"/>
        <v>134112</v>
      </c>
      <c r="F42" s="664">
        <f t="shared" si="0"/>
        <v>142976</v>
      </c>
      <c r="G42" s="664">
        <f t="shared" si="0"/>
        <v>141909</v>
      </c>
      <c r="H42" s="664">
        <f t="shared" si="0"/>
        <v>137133</v>
      </c>
      <c r="I42" s="664">
        <f t="shared" si="0"/>
        <v>147232</v>
      </c>
      <c r="J42" s="664">
        <f t="shared" si="0"/>
        <v>151583</v>
      </c>
      <c r="K42" s="664">
        <f t="shared" si="0"/>
        <v>157436</v>
      </c>
      <c r="L42" s="665">
        <f t="shared" si="0"/>
        <v>158120</v>
      </c>
      <c r="M42"/>
    </row>
    <row r="43" spans="1:24" s="397" customFormat="1" hidden="1">
      <c r="A43" s="1170" t="s">
        <v>95</v>
      </c>
      <c r="B43" s="666" t="s">
        <v>380</v>
      </c>
      <c r="C43" s="667">
        <v>46436</v>
      </c>
      <c r="D43" s="667">
        <v>44438</v>
      </c>
      <c r="E43" s="667">
        <v>41401</v>
      </c>
      <c r="F43" s="668">
        <v>42070</v>
      </c>
      <c r="G43" s="667">
        <v>41099</v>
      </c>
      <c r="H43" s="667">
        <v>44334</v>
      </c>
      <c r="I43" s="667">
        <v>45191</v>
      </c>
      <c r="J43" s="667">
        <v>48400</v>
      </c>
      <c r="K43" s="667">
        <v>50348</v>
      </c>
      <c r="L43" s="669"/>
      <c r="M43"/>
      <c r="X43" s="400"/>
    </row>
    <row r="44" spans="1:24" s="397" customFormat="1" hidden="1">
      <c r="A44" s="1168"/>
      <c r="B44" s="656" t="s">
        <v>381</v>
      </c>
      <c r="C44" s="670">
        <v>62136</v>
      </c>
      <c r="D44" s="670">
        <v>61545</v>
      </c>
      <c r="E44" s="670">
        <v>54778</v>
      </c>
      <c r="F44" s="671">
        <v>53102</v>
      </c>
      <c r="G44" s="670">
        <v>52518</v>
      </c>
      <c r="H44" s="670">
        <v>52168</v>
      </c>
      <c r="I44" s="670">
        <v>51002</v>
      </c>
      <c r="J44" s="670">
        <v>51242</v>
      </c>
      <c r="K44" s="670">
        <v>50260</v>
      </c>
      <c r="L44" s="672"/>
      <c r="M44"/>
    </row>
    <row r="45" spans="1:24" s="397" customFormat="1" hidden="1">
      <c r="A45" s="1168"/>
      <c r="B45" s="656" t="s">
        <v>382</v>
      </c>
      <c r="C45" s="670">
        <v>45114</v>
      </c>
      <c r="D45" s="670">
        <v>44828</v>
      </c>
      <c r="E45" s="670">
        <v>41976</v>
      </c>
      <c r="F45" s="671">
        <v>42036</v>
      </c>
      <c r="G45" s="670">
        <v>41564</v>
      </c>
      <c r="H45" s="670">
        <v>41267</v>
      </c>
      <c r="I45" s="670">
        <v>40028</v>
      </c>
      <c r="J45" s="670">
        <v>40110</v>
      </c>
      <c r="K45" s="670">
        <v>39920</v>
      </c>
      <c r="L45" s="672"/>
      <c r="M45"/>
    </row>
    <row r="46" spans="1:24" s="397" customFormat="1" hidden="1">
      <c r="A46" s="1168"/>
      <c r="B46" s="656" t="s">
        <v>383</v>
      </c>
      <c r="C46" s="670">
        <v>4164</v>
      </c>
      <c r="D46" s="670">
        <v>4004</v>
      </c>
      <c r="E46" s="670">
        <v>3276</v>
      </c>
      <c r="F46" s="671">
        <v>3065</v>
      </c>
      <c r="G46" s="670">
        <v>3086</v>
      </c>
      <c r="H46" s="670">
        <v>3094</v>
      </c>
      <c r="I46" s="670">
        <v>2751</v>
      </c>
      <c r="J46" s="670">
        <v>2750</v>
      </c>
      <c r="K46" s="670">
        <v>2738</v>
      </c>
      <c r="L46" s="672"/>
      <c r="M46"/>
    </row>
    <row r="47" spans="1:24" s="397" customFormat="1" hidden="1">
      <c r="A47" s="1168"/>
      <c r="B47" s="656" t="s">
        <v>384</v>
      </c>
      <c r="C47" s="670">
        <v>11118</v>
      </c>
      <c r="D47" s="670">
        <v>10476</v>
      </c>
      <c r="E47" s="670">
        <v>9512</v>
      </c>
      <c r="F47" s="671">
        <v>9050</v>
      </c>
      <c r="G47" s="670">
        <v>9201</v>
      </c>
      <c r="H47" s="670">
        <v>9340</v>
      </c>
      <c r="I47" s="670">
        <v>9265</v>
      </c>
      <c r="J47" s="670">
        <v>9333</v>
      </c>
      <c r="K47" s="670">
        <v>9403</v>
      </c>
      <c r="L47" s="672"/>
      <c r="M47"/>
    </row>
    <row r="48" spans="1:24" s="397" customFormat="1" hidden="1">
      <c r="A48" s="1168"/>
      <c r="B48" s="656" t="s">
        <v>385</v>
      </c>
      <c r="C48" s="670">
        <v>33970</v>
      </c>
      <c r="D48" s="670">
        <v>34593</v>
      </c>
      <c r="E48" s="670">
        <v>29387</v>
      </c>
      <c r="F48" s="671">
        <v>29149</v>
      </c>
      <c r="G48" s="670">
        <v>29980</v>
      </c>
      <c r="H48" s="670">
        <v>30532</v>
      </c>
      <c r="I48" s="670">
        <v>28619</v>
      </c>
      <c r="J48" s="670">
        <v>28272</v>
      </c>
      <c r="K48" s="670">
        <v>27351</v>
      </c>
      <c r="L48" s="672"/>
      <c r="M48"/>
    </row>
    <row r="49" spans="1:13" s="397" customFormat="1" hidden="1">
      <c r="A49" s="1168"/>
      <c r="B49" s="656" t="s">
        <v>386</v>
      </c>
      <c r="C49" s="670">
        <v>95062</v>
      </c>
      <c r="D49" s="670">
        <v>92308</v>
      </c>
      <c r="E49" s="670">
        <v>80538</v>
      </c>
      <c r="F49" s="671">
        <v>78596</v>
      </c>
      <c r="G49" s="670">
        <v>76078</v>
      </c>
      <c r="H49" s="670">
        <v>74687</v>
      </c>
      <c r="I49" s="670">
        <v>70763</v>
      </c>
      <c r="J49" s="670">
        <v>68303</v>
      </c>
      <c r="K49" s="670">
        <v>66894</v>
      </c>
      <c r="L49" s="672"/>
      <c r="M49"/>
    </row>
    <row r="50" spans="1:13" s="397" customFormat="1" hidden="1">
      <c r="A50" s="1168"/>
      <c r="B50" s="656" t="s">
        <v>387</v>
      </c>
      <c r="C50" s="670">
        <v>96887</v>
      </c>
      <c r="D50" s="670">
        <v>97425</v>
      </c>
      <c r="E50" s="670">
        <v>86517</v>
      </c>
      <c r="F50" s="671">
        <v>86389</v>
      </c>
      <c r="G50" s="670">
        <v>87834</v>
      </c>
      <c r="H50" s="670">
        <v>86156</v>
      </c>
      <c r="I50" s="670">
        <v>79414</v>
      </c>
      <c r="J50" s="670">
        <v>76252</v>
      </c>
      <c r="K50" s="670">
        <v>70374</v>
      </c>
      <c r="L50" s="672"/>
      <c r="M50"/>
    </row>
    <row r="51" spans="1:13" s="397" customFormat="1" hidden="1">
      <c r="A51" s="662"/>
      <c r="B51" s="663"/>
      <c r="C51" s="664">
        <f>SUM(C43:C50)</f>
        <v>394887</v>
      </c>
      <c r="D51" s="664">
        <f t="shared" ref="D51:K51" si="1">SUM(D43:D50)</f>
        <v>389617</v>
      </c>
      <c r="E51" s="664">
        <f t="shared" si="1"/>
        <v>347385</v>
      </c>
      <c r="F51" s="664">
        <f t="shared" si="1"/>
        <v>343457</v>
      </c>
      <c r="G51" s="664">
        <f t="shared" si="1"/>
        <v>341360</v>
      </c>
      <c r="H51" s="664">
        <f t="shared" si="1"/>
        <v>341578</v>
      </c>
      <c r="I51" s="664">
        <f t="shared" si="1"/>
        <v>327033</v>
      </c>
      <c r="J51" s="664">
        <f t="shared" si="1"/>
        <v>324662</v>
      </c>
      <c r="K51" s="664">
        <f t="shared" si="1"/>
        <v>317288</v>
      </c>
      <c r="L51" s="673"/>
      <c r="M51"/>
    </row>
    <row r="52" spans="1:13" s="516" customFormat="1" hidden="1">
      <c r="A52" s="1167" t="s">
        <v>281</v>
      </c>
      <c r="B52" s="656" t="s">
        <v>380</v>
      </c>
      <c r="C52" s="670">
        <v>19687</v>
      </c>
      <c r="D52" s="670">
        <v>20689</v>
      </c>
      <c r="E52" s="670">
        <v>21461</v>
      </c>
      <c r="F52" s="670">
        <v>22223</v>
      </c>
      <c r="G52" s="671">
        <v>23640</v>
      </c>
      <c r="H52" s="671">
        <v>25272</v>
      </c>
      <c r="I52" s="671">
        <v>27439</v>
      </c>
      <c r="J52" s="671">
        <v>29546</v>
      </c>
      <c r="K52" s="671">
        <v>32697</v>
      </c>
      <c r="L52" s="674">
        <v>32496</v>
      </c>
      <c r="M52"/>
    </row>
    <row r="53" spans="1:13" s="516" customFormat="1" hidden="1">
      <c r="A53" s="1167"/>
      <c r="B53" s="656" t="s">
        <v>381</v>
      </c>
      <c r="C53" s="670">
        <v>24178</v>
      </c>
      <c r="D53" s="670">
        <v>24485</v>
      </c>
      <c r="E53" s="670">
        <v>23968</v>
      </c>
      <c r="F53" s="670">
        <v>24575</v>
      </c>
      <c r="G53" s="671">
        <v>26929</v>
      </c>
      <c r="H53" s="671">
        <v>28220</v>
      </c>
      <c r="I53" s="671">
        <v>30937</v>
      </c>
      <c r="J53" s="671">
        <v>32816</v>
      </c>
      <c r="K53" s="671">
        <v>32290</v>
      </c>
      <c r="L53" s="674">
        <v>31839</v>
      </c>
      <c r="M53"/>
    </row>
    <row r="54" spans="1:13" s="516" customFormat="1" hidden="1">
      <c r="A54" s="1167"/>
      <c r="B54" s="656" t="s">
        <v>382</v>
      </c>
      <c r="C54" s="670">
        <v>17495</v>
      </c>
      <c r="D54" s="670">
        <v>18022</v>
      </c>
      <c r="E54" s="670">
        <v>17886</v>
      </c>
      <c r="F54" s="670">
        <v>19045</v>
      </c>
      <c r="G54" s="671">
        <v>20582</v>
      </c>
      <c r="H54" s="671">
        <v>21264</v>
      </c>
      <c r="I54" s="671">
        <v>23618</v>
      </c>
      <c r="J54" s="671">
        <v>24464</v>
      </c>
      <c r="K54" s="671">
        <v>23782</v>
      </c>
      <c r="L54" s="674">
        <v>23933</v>
      </c>
      <c r="M54"/>
    </row>
    <row r="55" spans="1:13" s="516" customFormat="1" hidden="1">
      <c r="A55" s="1167"/>
      <c r="B55" s="656" t="s">
        <v>383</v>
      </c>
      <c r="C55" s="670">
        <v>2515</v>
      </c>
      <c r="D55" s="670">
        <v>2381</v>
      </c>
      <c r="E55" s="670">
        <v>2415</v>
      </c>
      <c r="F55" s="670">
        <v>2114</v>
      </c>
      <c r="G55" s="671">
        <v>1929</v>
      </c>
      <c r="H55" s="671">
        <v>2016</v>
      </c>
      <c r="I55" s="671">
        <v>2437</v>
      </c>
      <c r="J55" s="671">
        <v>2255</v>
      </c>
      <c r="K55" s="671">
        <v>2185</v>
      </c>
      <c r="L55" s="674">
        <v>2399</v>
      </c>
      <c r="M55"/>
    </row>
    <row r="56" spans="1:13" s="516" customFormat="1" hidden="1">
      <c r="A56" s="1167"/>
      <c r="B56" s="656" t="s">
        <v>384</v>
      </c>
      <c r="C56" s="670">
        <v>7925</v>
      </c>
      <c r="D56" s="670">
        <v>8158</v>
      </c>
      <c r="E56" s="670">
        <v>8713</v>
      </c>
      <c r="F56" s="670">
        <v>8310</v>
      </c>
      <c r="G56" s="671">
        <v>8242</v>
      </c>
      <c r="H56" s="671">
        <v>8621</v>
      </c>
      <c r="I56" s="671">
        <v>9432</v>
      </c>
      <c r="J56" s="671">
        <v>9252</v>
      </c>
      <c r="K56" s="671">
        <v>9632</v>
      </c>
      <c r="L56" s="674">
        <v>9292</v>
      </c>
      <c r="M56"/>
    </row>
    <row r="57" spans="1:13" s="516" customFormat="1" hidden="1">
      <c r="A57" s="1167"/>
      <c r="B57" s="656" t="s">
        <v>385</v>
      </c>
      <c r="C57" s="670">
        <v>13012</v>
      </c>
      <c r="D57" s="670">
        <v>13252</v>
      </c>
      <c r="E57" s="670">
        <v>13243</v>
      </c>
      <c r="F57" s="670">
        <v>13957</v>
      </c>
      <c r="G57" s="671">
        <v>14247</v>
      </c>
      <c r="H57" s="671">
        <v>14644</v>
      </c>
      <c r="I57" s="671">
        <v>16181</v>
      </c>
      <c r="J57" s="671">
        <v>15537</v>
      </c>
      <c r="K57" s="671">
        <v>16120</v>
      </c>
      <c r="L57" s="674">
        <v>15125</v>
      </c>
      <c r="M57"/>
    </row>
    <row r="58" spans="1:13" s="516" customFormat="1" hidden="1">
      <c r="A58" s="1167"/>
      <c r="B58" s="656" t="s">
        <v>386</v>
      </c>
      <c r="C58" s="670">
        <v>35047</v>
      </c>
      <c r="D58" s="670">
        <v>32962</v>
      </c>
      <c r="E58" s="670">
        <v>30710</v>
      </c>
      <c r="F58" s="670">
        <v>32734</v>
      </c>
      <c r="G58" s="671">
        <v>35679</v>
      </c>
      <c r="H58" s="671">
        <v>38357</v>
      </c>
      <c r="I58" s="671">
        <v>41882</v>
      </c>
      <c r="J58" s="671">
        <v>42405</v>
      </c>
      <c r="K58" s="671">
        <v>43168</v>
      </c>
      <c r="L58" s="674">
        <v>42648</v>
      </c>
      <c r="M58"/>
    </row>
    <row r="59" spans="1:13" s="516" customFormat="1" hidden="1">
      <c r="A59" s="1167"/>
      <c r="B59" s="656" t="s">
        <v>387</v>
      </c>
      <c r="C59" s="670">
        <v>49160</v>
      </c>
      <c r="D59" s="670">
        <v>46876</v>
      </c>
      <c r="E59" s="670">
        <v>40903</v>
      </c>
      <c r="F59" s="670">
        <v>42769</v>
      </c>
      <c r="G59" s="671">
        <v>42784</v>
      </c>
      <c r="H59" s="671">
        <v>43451</v>
      </c>
      <c r="I59" s="671">
        <v>45875</v>
      </c>
      <c r="J59" s="671">
        <v>47445</v>
      </c>
      <c r="K59" s="671">
        <v>46979</v>
      </c>
      <c r="L59" s="674">
        <v>42985</v>
      </c>
      <c r="M59"/>
    </row>
    <row r="60" spans="1:13" s="397" customFormat="1" hidden="1">
      <c r="A60" s="662"/>
      <c r="B60" s="663"/>
      <c r="C60" s="664">
        <f>SUM(C52:C59)</f>
        <v>169019</v>
      </c>
      <c r="D60" s="664">
        <f t="shared" ref="D60:K60" si="2">SUM(D52:D59)</f>
        <v>166825</v>
      </c>
      <c r="E60" s="664">
        <f t="shared" si="2"/>
        <v>159299</v>
      </c>
      <c r="F60" s="664">
        <f t="shared" si="2"/>
        <v>165727</v>
      </c>
      <c r="G60" s="664">
        <f t="shared" si="2"/>
        <v>174032</v>
      </c>
      <c r="H60" s="664">
        <f t="shared" si="2"/>
        <v>181845</v>
      </c>
      <c r="I60" s="664">
        <f t="shared" si="2"/>
        <v>197801</v>
      </c>
      <c r="J60" s="664">
        <f t="shared" si="2"/>
        <v>203720</v>
      </c>
      <c r="K60" s="664">
        <f t="shared" si="2"/>
        <v>206853</v>
      </c>
      <c r="L60" s="665">
        <f>SUM(L52:L59)</f>
        <v>200717</v>
      </c>
      <c r="M60"/>
    </row>
    <row r="61" spans="1:13" s="397" customFormat="1" hidden="1">
      <c r="A61" s="1167" t="s">
        <v>55</v>
      </c>
      <c r="B61" s="656" t="s">
        <v>380</v>
      </c>
      <c r="C61" s="675"/>
      <c r="D61" s="675"/>
      <c r="E61" s="675"/>
      <c r="F61" s="676">
        <v>56424</v>
      </c>
      <c r="G61" s="670">
        <v>73836</v>
      </c>
      <c r="H61" s="670">
        <v>118555</v>
      </c>
      <c r="I61" s="670">
        <v>137174</v>
      </c>
      <c r="J61" s="670">
        <v>169718</v>
      </c>
      <c r="K61" s="670">
        <v>180881</v>
      </c>
      <c r="L61" s="677">
        <v>188948</v>
      </c>
      <c r="M61"/>
    </row>
    <row r="62" spans="1:13" s="397" customFormat="1" hidden="1">
      <c r="A62" s="1168"/>
      <c r="B62" s="656" t="s">
        <v>381</v>
      </c>
      <c r="C62" s="675"/>
      <c r="D62" s="675"/>
      <c r="E62" s="675"/>
      <c r="F62" s="676">
        <v>52004</v>
      </c>
      <c r="G62" s="670">
        <v>68335</v>
      </c>
      <c r="H62" s="670">
        <v>121455</v>
      </c>
      <c r="I62" s="670">
        <v>134750</v>
      </c>
      <c r="J62" s="670">
        <v>137537</v>
      </c>
      <c r="K62" s="670">
        <v>160530</v>
      </c>
      <c r="L62" s="677">
        <v>179789</v>
      </c>
      <c r="M62"/>
    </row>
    <row r="63" spans="1:13" s="397" customFormat="1" hidden="1">
      <c r="A63" s="1168"/>
      <c r="B63" s="656" t="s">
        <v>382</v>
      </c>
      <c r="C63" s="675"/>
      <c r="D63" s="675"/>
      <c r="E63" s="675"/>
      <c r="F63" s="676">
        <v>64763</v>
      </c>
      <c r="G63" s="670">
        <v>75129</v>
      </c>
      <c r="H63" s="670">
        <v>117953</v>
      </c>
      <c r="I63" s="670">
        <v>126480</v>
      </c>
      <c r="J63" s="670">
        <v>140351</v>
      </c>
      <c r="K63" s="670">
        <v>148001</v>
      </c>
      <c r="L63" s="677">
        <v>146754</v>
      </c>
      <c r="M63"/>
    </row>
    <row r="64" spans="1:13" s="397" customFormat="1" hidden="1">
      <c r="A64" s="1168"/>
      <c r="B64" s="656" t="s">
        <v>383</v>
      </c>
      <c r="C64" s="675"/>
      <c r="D64" s="675"/>
      <c r="E64" s="675"/>
      <c r="F64" s="676">
        <v>6314</v>
      </c>
      <c r="G64" s="670">
        <v>8355</v>
      </c>
      <c r="H64" s="670">
        <v>13288</v>
      </c>
      <c r="I64" s="670">
        <v>14788</v>
      </c>
      <c r="J64" s="670">
        <v>14628</v>
      </c>
      <c r="K64" s="670">
        <v>15083</v>
      </c>
      <c r="L64" s="677">
        <v>16864</v>
      </c>
      <c r="M64"/>
    </row>
    <row r="65" spans="1:13" s="397" customFormat="1" hidden="1">
      <c r="A65" s="1168"/>
      <c r="B65" s="656" t="s">
        <v>384</v>
      </c>
      <c r="C65" s="675"/>
      <c r="D65" s="675"/>
      <c r="E65" s="675"/>
      <c r="F65" s="676">
        <v>13146</v>
      </c>
      <c r="G65" s="670">
        <v>15158</v>
      </c>
      <c r="H65" s="670">
        <v>28305</v>
      </c>
      <c r="I65" s="670">
        <v>30801</v>
      </c>
      <c r="J65" s="670">
        <v>30902</v>
      </c>
      <c r="K65" s="670">
        <v>34717</v>
      </c>
      <c r="L65" s="677">
        <v>41665</v>
      </c>
      <c r="M65"/>
    </row>
    <row r="66" spans="1:13" s="397" customFormat="1" hidden="1">
      <c r="A66" s="1168"/>
      <c r="B66" s="656" t="s">
        <v>385</v>
      </c>
      <c r="C66" s="675"/>
      <c r="D66" s="675"/>
      <c r="E66" s="675"/>
      <c r="F66" s="676">
        <v>31691</v>
      </c>
      <c r="G66" s="670">
        <v>39155</v>
      </c>
      <c r="H66" s="670">
        <v>63561</v>
      </c>
      <c r="I66" s="670">
        <v>67705</v>
      </c>
      <c r="J66" s="670">
        <v>64637</v>
      </c>
      <c r="K66" s="670">
        <v>73707</v>
      </c>
      <c r="L66" s="677">
        <v>77288</v>
      </c>
      <c r="M66"/>
    </row>
    <row r="67" spans="1:13" s="397" customFormat="1" hidden="1">
      <c r="A67" s="1168"/>
      <c r="B67" s="656" t="s">
        <v>386</v>
      </c>
      <c r="C67" s="675"/>
      <c r="D67" s="675"/>
      <c r="E67" s="675"/>
      <c r="F67" s="676">
        <v>63217</v>
      </c>
      <c r="G67" s="670">
        <v>76822</v>
      </c>
      <c r="H67" s="670">
        <v>118559</v>
      </c>
      <c r="I67" s="670">
        <v>149206</v>
      </c>
      <c r="J67" s="670">
        <v>152672</v>
      </c>
      <c r="K67" s="670">
        <v>161804</v>
      </c>
      <c r="L67" s="677">
        <v>176482</v>
      </c>
      <c r="M67"/>
    </row>
    <row r="68" spans="1:13" s="397" customFormat="1" hidden="1">
      <c r="A68" s="1168"/>
      <c r="B68" s="656" t="s">
        <v>387</v>
      </c>
      <c r="C68" s="675"/>
      <c r="D68" s="675"/>
      <c r="E68" s="675"/>
      <c r="F68" s="676">
        <v>77351</v>
      </c>
      <c r="G68" s="670">
        <v>93992</v>
      </c>
      <c r="H68" s="670">
        <v>124336</v>
      </c>
      <c r="I68" s="670">
        <v>134613</v>
      </c>
      <c r="J68" s="670">
        <v>135493</v>
      </c>
      <c r="K68" s="670">
        <v>135318</v>
      </c>
      <c r="L68" s="677">
        <v>149881</v>
      </c>
      <c r="M68"/>
    </row>
    <row r="69" spans="1:13" s="397" customFormat="1" hidden="1">
      <c r="A69" s="662"/>
      <c r="B69" s="663"/>
      <c r="C69" s="678"/>
      <c r="D69" s="678"/>
      <c r="E69" s="678"/>
      <c r="F69" s="664">
        <f>SUM(F61:F68)</f>
        <v>364910</v>
      </c>
      <c r="G69" s="664">
        <f t="shared" ref="G69:K69" si="3">SUM(G61:G68)</f>
        <v>450782</v>
      </c>
      <c r="H69" s="664">
        <f t="shared" si="3"/>
        <v>706012</v>
      </c>
      <c r="I69" s="664">
        <f t="shared" si="3"/>
        <v>795517</v>
      </c>
      <c r="J69" s="664">
        <f t="shared" si="3"/>
        <v>845938</v>
      </c>
      <c r="K69" s="664">
        <f t="shared" si="3"/>
        <v>910041</v>
      </c>
      <c r="L69" s="665">
        <f>SUM(L61:L68)</f>
        <v>977671</v>
      </c>
      <c r="M69"/>
    </row>
    <row r="70" spans="1:13" s="397" customFormat="1">
      <c r="A70" s="1171" t="s">
        <v>124</v>
      </c>
      <c r="B70" s="679" t="s">
        <v>380</v>
      </c>
      <c r="C70" s="680">
        <v>73619</v>
      </c>
      <c r="D70" s="680">
        <v>71163</v>
      </c>
      <c r="E70" s="680">
        <v>74621.848795799582</v>
      </c>
      <c r="F70" s="680">
        <v>81625.003222127052</v>
      </c>
      <c r="G70" s="681">
        <v>80007</v>
      </c>
      <c r="H70" s="681">
        <v>84724</v>
      </c>
      <c r="I70" s="681">
        <v>87534</v>
      </c>
      <c r="J70" s="681">
        <v>89382</v>
      </c>
      <c r="K70" s="681">
        <v>90537</v>
      </c>
      <c r="L70" s="682">
        <v>95126</v>
      </c>
      <c r="M70"/>
    </row>
    <row r="71" spans="1:13" s="397" customFormat="1">
      <c r="A71" s="1168"/>
      <c r="B71" s="656" t="s">
        <v>381</v>
      </c>
      <c r="C71" s="657">
        <v>56425</v>
      </c>
      <c r="D71" s="657">
        <v>53933</v>
      </c>
      <c r="E71" s="657">
        <v>53274.084361069632</v>
      </c>
      <c r="F71" s="657">
        <v>56826.337294714322</v>
      </c>
      <c r="G71" s="671">
        <v>58066</v>
      </c>
      <c r="H71" s="671">
        <v>58027</v>
      </c>
      <c r="I71" s="671">
        <v>57028</v>
      </c>
      <c r="J71" s="671">
        <v>60259</v>
      </c>
      <c r="K71" s="671">
        <v>59484</v>
      </c>
      <c r="L71" s="674">
        <v>64416</v>
      </c>
      <c r="M71"/>
    </row>
    <row r="72" spans="1:13" s="397" customFormat="1">
      <c r="A72" s="1168"/>
      <c r="B72" s="656" t="s">
        <v>382</v>
      </c>
      <c r="C72" s="657">
        <v>37269</v>
      </c>
      <c r="D72" s="657">
        <v>34665</v>
      </c>
      <c r="E72" s="657">
        <v>36126.90893938885</v>
      </c>
      <c r="F72" s="657">
        <v>38170.041444773495</v>
      </c>
      <c r="G72" s="671">
        <v>37886</v>
      </c>
      <c r="H72" s="671">
        <v>39878</v>
      </c>
      <c r="I72" s="671">
        <v>45240</v>
      </c>
      <c r="J72" s="671">
        <v>46789</v>
      </c>
      <c r="K72" s="671">
        <v>47895</v>
      </c>
      <c r="L72" s="674">
        <v>48342</v>
      </c>
      <c r="M72"/>
    </row>
    <row r="73" spans="1:13" s="397" customFormat="1">
      <c r="A73" s="1168"/>
      <c r="B73" s="656" t="s">
        <v>383</v>
      </c>
      <c r="C73" s="657">
        <v>2329</v>
      </c>
      <c r="D73" s="657">
        <v>2157</v>
      </c>
      <c r="E73" s="657">
        <v>1981.0074199197484</v>
      </c>
      <c r="F73" s="657">
        <v>2091.1251720597638</v>
      </c>
      <c r="G73" s="671">
        <v>2082</v>
      </c>
      <c r="H73" s="671">
        <v>1966</v>
      </c>
      <c r="I73" s="671">
        <v>2242</v>
      </c>
      <c r="J73" s="671">
        <v>2583</v>
      </c>
      <c r="K73" s="671">
        <v>2557</v>
      </c>
      <c r="L73" s="674">
        <v>2678</v>
      </c>
      <c r="M73"/>
    </row>
    <row r="74" spans="1:13" s="397" customFormat="1">
      <c r="A74" s="1168"/>
      <c r="B74" s="656" t="s">
        <v>384</v>
      </c>
      <c r="C74" s="657">
        <v>9265</v>
      </c>
      <c r="D74" s="657">
        <v>9195</v>
      </c>
      <c r="E74" s="657">
        <v>9637.7532185562213</v>
      </c>
      <c r="F74" s="657">
        <v>10370.411824780589</v>
      </c>
      <c r="G74" s="671">
        <v>10271</v>
      </c>
      <c r="H74" s="671">
        <v>10933</v>
      </c>
      <c r="I74" s="671">
        <v>11586</v>
      </c>
      <c r="J74" s="671">
        <v>12871</v>
      </c>
      <c r="K74" s="671">
        <v>12451</v>
      </c>
      <c r="L74" s="674">
        <v>13070</v>
      </c>
      <c r="M74"/>
    </row>
    <row r="75" spans="1:13" s="397" customFormat="1">
      <c r="A75" s="1168"/>
      <c r="B75" s="656" t="s">
        <v>385</v>
      </c>
      <c r="C75" s="657">
        <v>25220</v>
      </c>
      <c r="D75" s="657">
        <v>25650</v>
      </c>
      <c r="E75" s="657">
        <v>25572.213379381785</v>
      </c>
      <c r="F75" s="657">
        <v>27153.734494533048</v>
      </c>
      <c r="G75" s="671">
        <v>28164</v>
      </c>
      <c r="H75" s="671">
        <v>34239</v>
      </c>
      <c r="I75" s="671">
        <v>34859</v>
      </c>
      <c r="J75" s="671">
        <v>36829</v>
      </c>
      <c r="K75" s="671">
        <v>36579</v>
      </c>
      <c r="L75" s="674">
        <v>38532</v>
      </c>
      <c r="M75"/>
    </row>
    <row r="76" spans="1:13" s="397" customFormat="1">
      <c r="A76" s="1168"/>
      <c r="B76" s="656" t="s">
        <v>386</v>
      </c>
      <c r="C76" s="657">
        <v>145708</v>
      </c>
      <c r="D76" s="657">
        <v>152019</v>
      </c>
      <c r="E76" s="657">
        <v>146926.56994482593</v>
      </c>
      <c r="F76" s="657">
        <v>157887.26192284134</v>
      </c>
      <c r="G76" s="671">
        <v>165730</v>
      </c>
      <c r="H76" s="671">
        <v>175918</v>
      </c>
      <c r="I76" s="671">
        <v>180824</v>
      </c>
      <c r="J76" s="671">
        <v>175869</v>
      </c>
      <c r="K76" s="671">
        <v>177821</v>
      </c>
      <c r="L76" s="674">
        <v>178201</v>
      </c>
      <c r="M76"/>
    </row>
    <row r="77" spans="1:13" s="397" customFormat="1">
      <c r="A77" s="1172"/>
      <c r="B77" s="683" t="s">
        <v>387</v>
      </c>
      <c r="C77" s="684">
        <v>106320</v>
      </c>
      <c r="D77" s="684">
        <v>107539</v>
      </c>
      <c r="E77" s="684">
        <v>107965.61394105824</v>
      </c>
      <c r="F77" s="684">
        <v>116102.08462417041</v>
      </c>
      <c r="G77" s="685">
        <v>121376</v>
      </c>
      <c r="H77" s="685">
        <v>137130</v>
      </c>
      <c r="I77" s="685">
        <v>152299</v>
      </c>
      <c r="J77" s="685">
        <v>154220</v>
      </c>
      <c r="K77" s="685">
        <v>162086</v>
      </c>
      <c r="L77" s="686">
        <v>165206</v>
      </c>
      <c r="M77"/>
    </row>
    <row r="78" spans="1:13" s="397" customFormat="1" ht="15" thickBot="1">
      <c r="A78" s="687"/>
      <c r="B78" s="688"/>
      <c r="C78" s="689">
        <f>SUM(C70:C77)</f>
        <v>456155</v>
      </c>
      <c r="D78" s="689">
        <f t="shared" ref="D78:K78" si="4">SUM(D70:D77)</f>
        <v>456321</v>
      </c>
      <c r="E78" s="689">
        <f t="shared" si="4"/>
        <v>456105.99999999994</v>
      </c>
      <c r="F78" s="689">
        <f t="shared" si="4"/>
        <v>490226</v>
      </c>
      <c r="G78" s="689">
        <f t="shared" si="4"/>
        <v>503582</v>
      </c>
      <c r="H78" s="689">
        <f t="shared" si="4"/>
        <v>542815</v>
      </c>
      <c r="I78" s="689">
        <f t="shared" si="4"/>
        <v>571612</v>
      </c>
      <c r="J78" s="689">
        <f t="shared" si="4"/>
        <v>578802</v>
      </c>
      <c r="K78" s="689">
        <f t="shared" si="4"/>
        <v>589410</v>
      </c>
      <c r="L78" s="690">
        <f>SUM(L70:L77)</f>
        <v>605571</v>
      </c>
      <c r="M78"/>
    </row>
  </sheetData>
  <mergeCells count="5">
    <mergeCell ref="A34:A41"/>
    <mergeCell ref="A43:A50"/>
    <mergeCell ref="A52:A59"/>
    <mergeCell ref="A61:A68"/>
    <mergeCell ref="A70:A7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topLeftCell="A4" zoomScale="85" zoomScaleNormal="85" workbookViewId="0">
      <selection activeCell="A3" sqref="A3"/>
    </sheetView>
  </sheetViews>
  <sheetFormatPr defaultRowHeight="13.2"/>
  <cols>
    <col min="1" max="1" width="3.5546875" style="397" customWidth="1"/>
    <col min="2" max="2" width="43.44140625" style="397" customWidth="1"/>
    <col min="3" max="3" width="7.88671875" style="397" customWidth="1"/>
    <col min="4" max="4" width="43.44140625" style="397" customWidth="1"/>
    <col min="5" max="5" width="7.88671875" style="397" customWidth="1"/>
    <col min="6" max="6" width="43.44140625" style="397" customWidth="1"/>
    <col min="7" max="7" width="7.88671875" style="397" customWidth="1"/>
    <col min="8" max="8" width="43.33203125" style="397" customWidth="1"/>
    <col min="9" max="9" width="7.88671875" style="397" customWidth="1"/>
    <col min="10" max="10" width="43.33203125" style="397" customWidth="1"/>
    <col min="11" max="11" width="7.77734375" style="409" customWidth="1"/>
    <col min="12" max="12" width="43.44140625" style="400" customWidth="1"/>
    <col min="13" max="13" width="7.77734375" style="400" customWidth="1"/>
    <col min="14" max="16384" width="8.88671875" style="397"/>
  </cols>
  <sheetData>
    <row r="1" spans="1:21" s="390" customFormat="1" ht="15.6">
      <c r="A1" s="1" t="s">
        <v>0</v>
      </c>
      <c r="B1" s="1"/>
      <c r="C1" s="1"/>
      <c r="D1" s="1"/>
      <c r="E1" s="1"/>
      <c r="F1" s="1"/>
      <c r="G1" s="1"/>
      <c r="H1" s="1"/>
      <c r="I1" s="1"/>
      <c r="J1" s="392"/>
      <c r="K1" s="393"/>
      <c r="L1" s="394"/>
      <c r="M1" s="394"/>
      <c r="T1" s="395"/>
      <c r="U1" s="395"/>
    </row>
    <row r="2" spans="1:21" s="390" customFormat="1" ht="13.8">
      <c r="A2" s="390" t="s">
        <v>241</v>
      </c>
      <c r="K2" s="396"/>
      <c r="L2" s="394"/>
      <c r="M2" s="394"/>
      <c r="T2" s="395"/>
      <c r="U2" s="395"/>
    </row>
    <row r="3" spans="1:21" s="390" customFormat="1" ht="13.8">
      <c r="A3" s="391" t="s">
        <v>275</v>
      </c>
      <c r="B3" s="391"/>
      <c r="C3" s="391"/>
      <c r="D3" s="391"/>
      <c r="E3" s="391"/>
      <c r="F3" s="391"/>
      <c r="G3" s="391"/>
      <c r="H3" s="391"/>
      <c r="I3" s="391"/>
      <c r="K3" s="396"/>
      <c r="L3" s="394"/>
      <c r="M3" s="394"/>
      <c r="T3" s="395"/>
      <c r="U3" s="395"/>
    </row>
    <row r="4" spans="1:21">
      <c r="J4" s="398"/>
      <c r="K4" s="399"/>
    </row>
    <row r="5" spans="1:21" s="401" customFormat="1" ht="19.2" customHeight="1">
      <c r="B5" s="402" t="s">
        <v>90</v>
      </c>
      <c r="C5" s="403">
        <v>2011</v>
      </c>
      <c r="D5" s="402" t="s">
        <v>90</v>
      </c>
      <c r="E5" s="403">
        <v>2012</v>
      </c>
      <c r="F5" s="402" t="s">
        <v>90</v>
      </c>
      <c r="G5" s="403">
        <v>2013</v>
      </c>
      <c r="H5" s="404" t="s">
        <v>90</v>
      </c>
      <c r="I5" s="403">
        <v>2014</v>
      </c>
      <c r="J5" s="402" t="s">
        <v>90</v>
      </c>
      <c r="K5" s="403">
        <v>2015</v>
      </c>
      <c r="L5" s="402" t="s">
        <v>90</v>
      </c>
      <c r="M5" s="403">
        <v>2016</v>
      </c>
    </row>
    <row r="6" spans="1:21" s="691" customFormat="1" ht="13.2" customHeight="1">
      <c r="A6" s="691">
        <v>1</v>
      </c>
      <c r="B6" s="692" t="s">
        <v>246</v>
      </c>
      <c r="C6" s="693">
        <v>7.4259255233581872E-2</v>
      </c>
      <c r="D6" s="692" t="s">
        <v>246</v>
      </c>
      <c r="E6" s="693">
        <v>7.0472990750672954E-2</v>
      </c>
      <c r="F6" s="694" t="s">
        <v>246</v>
      </c>
      <c r="G6" s="695">
        <v>7.2980017376194611E-2</v>
      </c>
      <c r="H6" s="696" t="s">
        <v>247</v>
      </c>
      <c r="I6" s="693">
        <v>7.3731327610196629E-2</v>
      </c>
      <c r="J6" s="697" t="s">
        <v>247</v>
      </c>
      <c r="K6" s="698">
        <v>7.8E-2</v>
      </c>
      <c r="L6" s="699" t="s">
        <v>247</v>
      </c>
      <c r="M6" s="700">
        <v>7.6999999999999999E-2</v>
      </c>
    </row>
    <row r="7" spans="1:21" s="691" customFormat="1" ht="13.2" customHeight="1">
      <c r="A7" s="691">
        <v>2</v>
      </c>
      <c r="B7" s="701" t="s">
        <v>248</v>
      </c>
      <c r="C7" s="702">
        <v>6.3759483489489358E-2</v>
      </c>
      <c r="D7" s="701" t="s">
        <v>248</v>
      </c>
      <c r="E7" s="702">
        <v>6.6964857954353793E-2</v>
      </c>
      <c r="F7" s="703" t="s">
        <v>248</v>
      </c>
      <c r="G7" s="704">
        <v>7.0510408614214273E-2</v>
      </c>
      <c r="H7" s="705" t="s">
        <v>249</v>
      </c>
      <c r="I7" s="702">
        <v>6.8434800871596965E-2</v>
      </c>
      <c r="J7" s="706" t="s">
        <v>249</v>
      </c>
      <c r="K7" s="707">
        <v>6.7000000000000004E-2</v>
      </c>
      <c r="L7" s="708" t="s">
        <v>249</v>
      </c>
      <c r="M7" s="709">
        <v>6.9000000000000006E-2</v>
      </c>
    </row>
    <row r="8" spans="1:21" s="691" customFormat="1" ht="13.2" customHeight="1">
      <c r="A8" s="691">
        <v>3</v>
      </c>
      <c r="B8" s="701" t="s">
        <v>250</v>
      </c>
      <c r="C8" s="702">
        <v>5.8143663543546158E-2</v>
      </c>
      <c r="D8" s="701" t="s">
        <v>249</v>
      </c>
      <c r="E8" s="702">
        <v>6.5777489930984229E-2</v>
      </c>
      <c r="F8" s="703" t="s">
        <v>249</v>
      </c>
      <c r="G8" s="704">
        <v>6.2260136683609593E-2</v>
      </c>
      <c r="H8" s="705" t="s">
        <v>248</v>
      </c>
      <c r="I8" s="702">
        <v>6.8172271665222758E-2</v>
      </c>
      <c r="J8" s="706" t="s">
        <v>250</v>
      </c>
      <c r="K8" s="707">
        <v>6.6000000000000003E-2</v>
      </c>
      <c r="L8" s="708" t="s">
        <v>250</v>
      </c>
      <c r="M8" s="709">
        <v>6.7000000000000004E-2</v>
      </c>
    </row>
    <row r="9" spans="1:21" s="691" customFormat="1" ht="13.2" customHeight="1">
      <c r="A9" s="691">
        <v>4</v>
      </c>
      <c r="B9" s="701" t="s">
        <v>249</v>
      </c>
      <c r="C9" s="702">
        <v>5.7708890386440871E-2</v>
      </c>
      <c r="D9" s="701" t="s">
        <v>250</v>
      </c>
      <c r="E9" s="702">
        <v>5.7965148049950413E-2</v>
      </c>
      <c r="F9" s="703" t="s">
        <v>250</v>
      </c>
      <c r="G9" s="704">
        <v>6.1972813780553714E-2</v>
      </c>
      <c r="H9" s="705" t="s">
        <v>250</v>
      </c>
      <c r="I9" s="702">
        <v>6.4234333569609614E-2</v>
      </c>
      <c r="J9" s="706" t="s">
        <v>248</v>
      </c>
      <c r="K9" s="707">
        <v>6.4000000000000001E-2</v>
      </c>
      <c r="L9" s="708" t="s">
        <v>248</v>
      </c>
      <c r="M9" s="709">
        <v>6.5000000000000002E-2</v>
      </c>
    </row>
    <row r="10" spans="1:21" s="691" customFormat="1" ht="13.2" customHeight="1">
      <c r="A10" s="691">
        <v>5</v>
      </c>
      <c r="B10" s="701" t="s">
        <v>251</v>
      </c>
      <c r="C10" s="702">
        <v>4.6723621950247457E-2</v>
      </c>
      <c r="D10" s="701" t="s">
        <v>252</v>
      </c>
      <c r="E10" s="702">
        <v>4.6685151827939579E-2</v>
      </c>
      <c r="F10" s="703" t="s">
        <v>252</v>
      </c>
      <c r="G10" s="704">
        <v>4.9556359755638713E-2</v>
      </c>
      <c r="H10" s="705" t="s">
        <v>252</v>
      </c>
      <c r="I10" s="702">
        <v>5.2020162243049541E-2</v>
      </c>
      <c r="J10" s="706" t="s">
        <v>252</v>
      </c>
      <c r="K10" s="707">
        <v>4.9000000000000002E-2</v>
      </c>
      <c r="L10" s="708" t="s">
        <v>252</v>
      </c>
      <c r="M10" s="709">
        <v>5.2999999999999999E-2</v>
      </c>
    </row>
    <row r="11" spans="1:21" s="691" customFormat="1" ht="13.2" customHeight="1">
      <c r="A11" s="691">
        <v>6</v>
      </c>
      <c r="B11" s="701" t="s">
        <v>253</v>
      </c>
      <c r="C11" s="702">
        <v>4.569465881176496E-2</v>
      </c>
      <c r="D11" s="701" t="s">
        <v>253</v>
      </c>
      <c r="E11" s="702">
        <v>4.4890606974437856E-2</v>
      </c>
      <c r="F11" s="703" t="s">
        <v>253</v>
      </c>
      <c r="G11" s="704">
        <v>4.5424382768835044E-2</v>
      </c>
      <c r="H11" s="705" t="s">
        <v>253</v>
      </c>
      <c r="I11" s="702">
        <v>4.696647502034601E-2</v>
      </c>
      <c r="J11" s="706" t="s">
        <v>253</v>
      </c>
      <c r="K11" s="707">
        <v>4.8000000000000001E-2</v>
      </c>
      <c r="L11" s="708" t="s">
        <v>253</v>
      </c>
      <c r="M11" s="709">
        <v>4.7E-2</v>
      </c>
    </row>
    <row r="12" spans="1:21" s="691" customFormat="1" ht="13.2" customHeight="1">
      <c r="A12" s="691">
        <v>7</v>
      </c>
      <c r="B12" s="701" t="s">
        <v>252</v>
      </c>
      <c r="C12" s="702">
        <v>4.4817866278269315E-2</v>
      </c>
      <c r="D12" s="701" t="s">
        <v>251</v>
      </c>
      <c r="E12" s="702">
        <v>4.4290176553529383E-2</v>
      </c>
      <c r="F12" s="703" t="s">
        <v>251</v>
      </c>
      <c r="G12" s="704">
        <v>4.194230282465778E-2</v>
      </c>
      <c r="H12" s="705" t="s">
        <v>251</v>
      </c>
      <c r="I12" s="702">
        <v>4.1236775091228896E-2</v>
      </c>
      <c r="J12" s="706" t="s">
        <v>251</v>
      </c>
      <c r="K12" s="707">
        <v>0.04</v>
      </c>
      <c r="L12" s="708" t="s">
        <v>254</v>
      </c>
      <c r="M12" s="709">
        <v>0.04</v>
      </c>
    </row>
    <row r="13" spans="1:21" s="691" customFormat="1" ht="13.2" customHeight="1">
      <c r="A13" s="691">
        <v>8</v>
      </c>
      <c r="B13" s="701" t="s">
        <v>255</v>
      </c>
      <c r="C13" s="702">
        <v>4.0216517032238427E-2</v>
      </c>
      <c r="D13" s="701" t="s">
        <v>256</v>
      </c>
      <c r="E13" s="702">
        <v>4.2340464287882774E-2</v>
      </c>
      <c r="F13" s="703" t="s">
        <v>254</v>
      </c>
      <c r="G13" s="704">
        <v>3.7016767343699762E-2</v>
      </c>
      <c r="H13" s="705" t="s">
        <v>257</v>
      </c>
      <c r="I13" s="702">
        <v>3.7764826336929985E-2</v>
      </c>
      <c r="J13" s="706" t="s">
        <v>254</v>
      </c>
      <c r="K13" s="707">
        <v>0.04</v>
      </c>
      <c r="L13" s="708" t="s">
        <v>251</v>
      </c>
      <c r="M13" s="709">
        <v>3.9E-2</v>
      </c>
    </row>
    <row r="14" spans="1:21" s="691" customFormat="1" ht="13.2" customHeight="1">
      <c r="A14" s="691">
        <v>9</v>
      </c>
      <c r="B14" s="701" t="s">
        <v>256</v>
      </c>
      <c r="C14" s="702">
        <v>3.8962921095918202E-2</v>
      </c>
      <c r="D14" s="703" t="s">
        <v>254</v>
      </c>
      <c r="E14" s="702">
        <v>3.9743096736761858E-2</v>
      </c>
      <c r="F14" s="703" t="s">
        <v>256</v>
      </c>
      <c r="G14" s="704">
        <v>3.69141520211798E-2</v>
      </c>
      <c r="H14" s="705" t="s">
        <v>254</v>
      </c>
      <c r="I14" s="702">
        <v>3.5474259011315006E-2</v>
      </c>
      <c r="J14" s="706" t="s">
        <v>257</v>
      </c>
      <c r="K14" s="707">
        <v>3.7999999999999999E-2</v>
      </c>
      <c r="L14" s="708" t="s">
        <v>256</v>
      </c>
      <c r="M14" s="709">
        <v>3.5999999999999997E-2</v>
      </c>
    </row>
    <row r="15" spans="1:21" s="691" customFormat="1" ht="13.2" customHeight="1">
      <c r="A15" s="691">
        <v>10</v>
      </c>
      <c r="B15" s="710" t="s">
        <v>254</v>
      </c>
      <c r="C15" s="711">
        <v>3.4223893683470646E-2</v>
      </c>
      <c r="D15" s="712" t="s">
        <v>255</v>
      </c>
      <c r="E15" s="713">
        <v>3.7692188332759891E-2</v>
      </c>
      <c r="F15" s="703" t="s">
        <v>255</v>
      </c>
      <c r="G15" s="714">
        <v>3.6811536698659844E-2</v>
      </c>
      <c r="H15" s="715" t="s">
        <v>256</v>
      </c>
      <c r="I15" s="713">
        <v>3.5237982725578224E-2</v>
      </c>
      <c r="J15" s="716" t="s">
        <v>256</v>
      </c>
      <c r="K15" s="717">
        <v>3.6999999999999998E-2</v>
      </c>
      <c r="L15" s="718" t="s">
        <v>257</v>
      </c>
      <c r="M15" s="719">
        <v>3.5999999999999997E-2</v>
      </c>
    </row>
    <row r="16" spans="1:21" s="740" customFormat="1" ht="18.600000000000001" customHeight="1">
      <c r="B16" s="406" t="s">
        <v>95</v>
      </c>
      <c r="C16" s="403">
        <v>2011</v>
      </c>
      <c r="D16" s="402" t="s">
        <v>95</v>
      </c>
      <c r="E16" s="403">
        <v>2012</v>
      </c>
      <c r="F16" s="402" t="s">
        <v>95</v>
      </c>
      <c r="G16" s="403">
        <v>2013</v>
      </c>
      <c r="H16" s="404" t="s">
        <v>95</v>
      </c>
      <c r="I16" s="403">
        <v>2014</v>
      </c>
      <c r="J16" s="402" t="s">
        <v>95</v>
      </c>
      <c r="K16" s="403">
        <v>2015</v>
      </c>
      <c r="L16" s="402" t="s">
        <v>95</v>
      </c>
      <c r="M16" s="403">
        <v>2016</v>
      </c>
    </row>
    <row r="17" spans="1:13" s="405" customFormat="1" ht="13.2" customHeight="1">
      <c r="A17" s="691">
        <v>1</v>
      </c>
      <c r="B17" s="692" t="s">
        <v>248</v>
      </c>
      <c r="C17" s="693">
        <v>9.2790730746050348E-2</v>
      </c>
      <c r="D17" s="692" t="s">
        <v>248</v>
      </c>
      <c r="E17" s="693">
        <v>0.10148520876728716</v>
      </c>
      <c r="F17" s="699" t="s">
        <v>248</v>
      </c>
      <c r="G17" s="695">
        <v>0.10302420789165627</v>
      </c>
      <c r="H17" s="720" t="s">
        <v>248</v>
      </c>
      <c r="I17" s="721">
        <v>0.10080250150901948</v>
      </c>
      <c r="J17" s="699" t="s">
        <v>248</v>
      </c>
      <c r="K17" s="700">
        <v>9.7902958579881655E-2</v>
      </c>
      <c r="L17" s="699"/>
      <c r="M17" s="700"/>
    </row>
    <row r="18" spans="1:13" s="405" customFormat="1" ht="13.2" customHeight="1">
      <c r="A18" s="691">
        <v>2</v>
      </c>
      <c r="B18" s="701" t="s">
        <v>258</v>
      </c>
      <c r="C18" s="702">
        <v>6.8005905018588622E-2</v>
      </c>
      <c r="D18" s="701" t="s">
        <v>258</v>
      </c>
      <c r="E18" s="702">
        <v>6.8053232441605313E-2</v>
      </c>
      <c r="F18" s="722" t="s">
        <v>250</v>
      </c>
      <c r="G18" s="704">
        <v>6.4089794915243276E-2</v>
      </c>
      <c r="H18" s="723" t="s">
        <v>250</v>
      </c>
      <c r="I18" s="724">
        <v>6.5519482018754724E-2</v>
      </c>
      <c r="J18" s="722" t="s">
        <v>250</v>
      </c>
      <c r="K18" s="709">
        <v>5.7871400394477315E-2</v>
      </c>
      <c r="L18" s="722"/>
      <c r="M18" s="709"/>
    </row>
    <row r="19" spans="1:13" s="405" customFormat="1" ht="13.2" customHeight="1">
      <c r="A19" s="691">
        <v>3</v>
      </c>
      <c r="B19" s="701" t="s">
        <v>250</v>
      </c>
      <c r="C19" s="702">
        <v>6.4907801802655901E-2</v>
      </c>
      <c r="D19" s="701" t="s">
        <v>250</v>
      </c>
      <c r="E19" s="702">
        <v>6.6220628788221256E-2</v>
      </c>
      <c r="F19" s="706" t="s">
        <v>258</v>
      </c>
      <c r="G19" s="704">
        <v>6.1800296211979126E-2</v>
      </c>
      <c r="H19" s="705" t="s">
        <v>258</v>
      </c>
      <c r="I19" s="724">
        <v>5.6603898052952566E-2</v>
      </c>
      <c r="J19" s="708" t="s">
        <v>259</v>
      </c>
      <c r="K19" s="709">
        <v>5.7243392504930969E-2</v>
      </c>
      <c r="L19" s="708"/>
      <c r="M19" s="709"/>
    </row>
    <row r="20" spans="1:13" s="405" customFormat="1" ht="13.2" customHeight="1">
      <c r="A20" s="691">
        <v>4</v>
      </c>
      <c r="B20" s="701" t="s">
        <v>260</v>
      </c>
      <c r="C20" s="702">
        <v>6.2466564186604005E-2</v>
      </c>
      <c r="D20" s="701" t="s">
        <v>261</v>
      </c>
      <c r="E20" s="702">
        <v>5.9098859751920411E-2</v>
      </c>
      <c r="F20" s="725" t="s">
        <v>261</v>
      </c>
      <c r="G20" s="704">
        <v>5.5080552842794221E-2</v>
      </c>
      <c r="H20" s="726" t="s">
        <v>262</v>
      </c>
      <c r="I20" s="724">
        <v>5.1514461849018887E-2</v>
      </c>
      <c r="J20" s="407" t="s">
        <v>258</v>
      </c>
      <c r="K20" s="709">
        <v>5.5425641025641029E-2</v>
      </c>
      <c r="L20" s="407"/>
      <c r="M20" s="709"/>
    </row>
    <row r="21" spans="1:13" s="405" customFormat="1" ht="13.2" customHeight="1">
      <c r="A21" s="691">
        <v>5</v>
      </c>
      <c r="B21" s="701" t="s">
        <v>261</v>
      </c>
      <c r="C21" s="702">
        <v>5.8386548476004087E-2</v>
      </c>
      <c r="D21" s="701" t="s">
        <v>260</v>
      </c>
      <c r="E21" s="702">
        <v>5.8914556158695827E-2</v>
      </c>
      <c r="F21" s="722" t="s">
        <v>260</v>
      </c>
      <c r="G21" s="704">
        <v>5.2069926723106473E-2</v>
      </c>
      <c r="H21" s="726" t="s">
        <v>261</v>
      </c>
      <c r="I21" s="724">
        <v>4.8545898930327826E-2</v>
      </c>
      <c r="J21" s="722" t="s">
        <v>253</v>
      </c>
      <c r="K21" s="709">
        <v>4.7084812623274165E-2</v>
      </c>
      <c r="L21" s="722"/>
      <c r="M21" s="709"/>
    </row>
    <row r="22" spans="1:13" s="405" customFormat="1" ht="13.2" customHeight="1">
      <c r="A22" s="691">
        <v>6</v>
      </c>
      <c r="B22" s="701" t="s">
        <v>253</v>
      </c>
      <c r="C22" s="702">
        <v>4.9498547446688926E-2</v>
      </c>
      <c r="D22" s="701" t="s">
        <v>253</v>
      </c>
      <c r="E22" s="702">
        <v>5.0572210495568024E-2</v>
      </c>
      <c r="F22" s="706" t="s">
        <v>253</v>
      </c>
      <c r="G22" s="704">
        <v>4.802449892962702E-2</v>
      </c>
      <c r="H22" s="705" t="s">
        <v>253</v>
      </c>
      <c r="I22" s="724">
        <v>4.6415130435356243E-2</v>
      </c>
      <c r="J22" s="708" t="s">
        <v>246</v>
      </c>
      <c r="K22" s="709">
        <v>4.6794477317554241E-2</v>
      </c>
      <c r="L22" s="722"/>
      <c r="M22" s="709"/>
    </row>
    <row r="23" spans="1:13" s="405" customFormat="1" ht="13.2" customHeight="1">
      <c r="A23" s="691">
        <v>7</v>
      </c>
      <c r="B23" s="701" t="s">
        <v>252</v>
      </c>
      <c r="C23" s="702">
        <v>4.1159063052325778E-2</v>
      </c>
      <c r="D23" s="701" t="s">
        <v>252</v>
      </c>
      <c r="E23" s="702">
        <v>4.5898549565495585E-2</v>
      </c>
      <c r="F23" s="725" t="s">
        <v>252</v>
      </c>
      <c r="G23" s="704">
        <v>4.7364812862584808E-2</v>
      </c>
      <c r="H23" s="726" t="s">
        <v>247</v>
      </c>
      <c r="I23" s="724">
        <v>4.6180943805103951E-2</v>
      </c>
      <c r="J23" s="708" t="s">
        <v>252</v>
      </c>
      <c r="K23" s="709">
        <v>4.588244575936884E-2</v>
      </c>
      <c r="L23" s="708"/>
      <c r="M23" s="709"/>
    </row>
    <row r="24" spans="1:13" s="405" customFormat="1" ht="13.2" customHeight="1">
      <c r="A24" s="691">
        <v>8</v>
      </c>
      <c r="B24" s="701" t="s">
        <v>262</v>
      </c>
      <c r="C24" s="702">
        <v>3.8751684487814124E-2</v>
      </c>
      <c r="D24" s="701" t="s">
        <v>262</v>
      </c>
      <c r="E24" s="702">
        <v>4.1948193303172454E-2</v>
      </c>
      <c r="F24" s="725" t="s">
        <v>262</v>
      </c>
      <c r="G24" s="704">
        <v>4.2756711658981109E-2</v>
      </c>
      <c r="H24" s="726" t="s">
        <v>252</v>
      </c>
      <c r="I24" s="724">
        <v>4.4973728218169584E-2</v>
      </c>
      <c r="J24" s="708" t="s">
        <v>261</v>
      </c>
      <c r="K24" s="709">
        <v>4.0441814595660749E-2</v>
      </c>
      <c r="L24" s="708"/>
      <c r="M24" s="709"/>
    </row>
    <row r="25" spans="1:13" s="405" customFormat="1" ht="13.2" customHeight="1">
      <c r="A25" s="691">
        <v>9</v>
      </c>
      <c r="B25" s="727" t="s">
        <v>246</v>
      </c>
      <c r="C25" s="702">
        <v>3.7360077469509922E-2</v>
      </c>
      <c r="D25" s="701" t="s">
        <v>246</v>
      </c>
      <c r="E25" s="702">
        <v>3.9298394472283171E-2</v>
      </c>
      <c r="F25" s="725" t="s">
        <v>247</v>
      </c>
      <c r="G25" s="704">
        <v>4.0221447558191424E-2</v>
      </c>
      <c r="H25" s="723" t="s">
        <v>260</v>
      </c>
      <c r="I25" s="724">
        <v>4.4208498665795889E-2</v>
      </c>
      <c r="J25" s="722" t="s">
        <v>260</v>
      </c>
      <c r="K25" s="709">
        <v>3.8030769230769229E-2</v>
      </c>
      <c r="L25" s="722"/>
      <c r="M25" s="709"/>
    </row>
    <row r="26" spans="1:13" s="405" customFormat="1" ht="13.2" customHeight="1">
      <c r="A26" s="691">
        <v>10</v>
      </c>
      <c r="B26" s="710" t="s">
        <v>263</v>
      </c>
      <c r="C26" s="711">
        <v>3.3818420678399956E-2</v>
      </c>
      <c r="D26" s="712" t="s">
        <v>254</v>
      </c>
      <c r="E26" s="713">
        <v>3.2301812782323545E-2</v>
      </c>
      <c r="F26" s="728" t="s">
        <v>254</v>
      </c>
      <c r="G26" s="714">
        <v>3.4141987724665146E-2</v>
      </c>
      <c r="H26" s="729" t="s">
        <v>254</v>
      </c>
      <c r="I26" s="730">
        <v>3.1654775922975685E-2</v>
      </c>
      <c r="J26" s="408" t="s">
        <v>264</v>
      </c>
      <c r="K26" s="719">
        <v>3.0144378698224852E-2</v>
      </c>
      <c r="L26" s="408"/>
      <c r="M26" s="719"/>
    </row>
    <row r="27" spans="1:13" s="740" customFormat="1" ht="18.600000000000001" customHeight="1">
      <c r="B27" s="406" t="s">
        <v>265</v>
      </c>
      <c r="C27" s="403">
        <v>2011</v>
      </c>
      <c r="D27" s="402" t="s">
        <v>265</v>
      </c>
      <c r="E27" s="403">
        <v>2012</v>
      </c>
      <c r="F27" s="402" t="s">
        <v>265</v>
      </c>
      <c r="G27" s="403">
        <v>2013</v>
      </c>
      <c r="H27" s="404" t="s">
        <v>265</v>
      </c>
      <c r="I27" s="403">
        <v>2014</v>
      </c>
      <c r="J27" s="402" t="s">
        <v>265</v>
      </c>
      <c r="K27" s="403">
        <v>2015</v>
      </c>
      <c r="L27" s="402" t="s">
        <v>265</v>
      </c>
      <c r="M27" s="403">
        <v>2016</v>
      </c>
    </row>
    <row r="28" spans="1:13" s="405" customFormat="1" ht="13.2" customHeight="1">
      <c r="A28" s="691">
        <v>1</v>
      </c>
      <c r="B28" s="692" t="s">
        <v>248</v>
      </c>
      <c r="C28" s="693">
        <v>7.8813091845177902E-2</v>
      </c>
      <c r="D28" s="692" t="s">
        <v>248</v>
      </c>
      <c r="E28" s="693">
        <v>8.141043971756011E-2</v>
      </c>
      <c r="F28" s="692" t="s">
        <v>248</v>
      </c>
      <c r="G28" s="695">
        <v>8.300768843787E-2</v>
      </c>
      <c r="H28" s="666" t="s">
        <v>248</v>
      </c>
      <c r="I28" s="693">
        <v>7.9894457535494345E-2</v>
      </c>
      <c r="J28" s="731" t="s">
        <v>248</v>
      </c>
      <c r="K28" s="732">
        <v>8.4257902955238745E-2</v>
      </c>
      <c r="L28" s="731" t="s">
        <v>248</v>
      </c>
      <c r="M28" s="732">
        <v>7.8513528998540236E-2</v>
      </c>
    </row>
    <row r="29" spans="1:13" s="405" customFormat="1" ht="13.2" customHeight="1">
      <c r="A29" s="691">
        <v>2</v>
      </c>
      <c r="B29" s="701" t="s">
        <v>261</v>
      </c>
      <c r="C29" s="702">
        <v>7.1601774386319761E-2</v>
      </c>
      <c r="D29" s="701" t="s">
        <v>261</v>
      </c>
      <c r="E29" s="702">
        <v>6.5699170717758076E-2</v>
      </c>
      <c r="F29" s="701" t="s">
        <v>250</v>
      </c>
      <c r="G29" s="704">
        <v>7.4287688844396793E-2</v>
      </c>
      <c r="H29" s="656" t="s">
        <v>250</v>
      </c>
      <c r="I29" s="702">
        <v>6.8805568206570161E-2</v>
      </c>
      <c r="J29" s="407" t="s">
        <v>250</v>
      </c>
      <c r="K29" s="733">
        <v>5.7644800897255537E-2</v>
      </c>
      <c r="L29" s="407" t="s">
        <v>250</v>
      </c>
      <c r="M29" s="733">
        <v>5.9133008165725871E-2</v>
      </c>
    </row>
    <row r="30" spans="1:13" s="405" customFormat="1" ht="13.2" customHeight="1">
      <c r="A30" s="691">
        <v>3</v>
      </c>
      <c r="B30" s="701" t="s">
        <v>250</v>
      </c>
      <c r="C30" s="702">
        <v>6.2287395421531673E-2</v>
      </c>
      <c r="D30" s="701" t="s">
        <v>250</v>
      </c>
      <c r="E30" s="702">
        <v>6.4368359692923607E-2</v>
      </c>
      <c r="F30" s="701" t="s">
        <v>261</v>
      </c>
      <c r="G30" s="704">
        <v>6.0125311882269841E-2</v>
      </c>
      <c r="H30" s="656" t="s">
        <v>252</v>
      </c>
      <c r="I30" s="702">
        <v>6.2087879447931725E-2</v>
      </c>
      <c r="J30" s="407" t="s">
        <v>252</v>
      </c>
      <c r="K30" s="733">
        <v>5.7635132195327114E-2</v>
      </c>
      <c r="L30" s="407" t="s">
        <v>252</v>
      </c>
      <c r="M30" s="733">
        <v>5.5147296940468424E-2</v>
      </c>
    </row>
    <row r="31" spans="1:13" s="405" customFormat="1" ht="13.2" customHeight="1">
      <c r="A31" s="691">
        <v>4</v>
      </c>
      <c r="B31" s="701" t="s">
        <v>252</v>
      </c>
      <c r="C31" s="702">
        <v>5.2892571481106924E-2</v>
      </c>
      <c r="D31" s="701" t="s">
        <v>252</v>
      </c>
      <c r="E31" s="702">
        <v>5.5448626295066097E-2</v>
      </c>
      <c r="F31" s="701" t="s">
        <v>252</v>
      </c>
      <c r="G31" s="704">
        <v>5.6029554497456668E-2</v>
      </c>
      <c r="H31" s="656" t="s">
        <v>261</v>
      </c>
      <c r="I31" s="702">
        <v>6.0107720639195263E-2</v>
      </c>
      <c r="J31" s="407" t="s">
        <v>261</v>
      </c>
      <c r="K31" s="733">
        <v>5.6059133780994232E-2</v>
      </c>
      <c r="L31" s="407" t="s">
        <v>261</v>
      </c>
      <c r="M31" s="733">
        <v>5.0812835983000938E-2</v>
      </c>
    </row>
    <row r="32" spans="1:13" s="405" customFormat="1" ht="13.2" customHeight="1">
      <c r="A32" s="691">
        <v>5</v>
      </c>
      <c r="B32" s="701" t="s">
        <v>266</v>
      </c>
      <c r="C32" s="702">
        <v>4.6663831938953758E-2</v>
      </c>
      <c r="D32" s="701" t="s">
        <v>266</v>
      </c>
      <c r="E32" s="702">
        <v>4.6869844482083547E-2</v>
      </c>
      <c r="F32" s="701" t="s">
        <v>266</v>
      </c>
      <c r="G32" s="704">
        <v>4.7334962828206859E-2</v>
      </c>
      <c r="H32" s="656" t="s">
        <v>249</v>
      </c>
      <c r="I32" s="702">
        <v>4.73604483079543E-2</v>
      </c>
      <c r="J32" s="407" t="s">
        <v>266</v>
      </c>
      <c r="K32" s="733">
        <v>4.6114873847611586E-2</v>
      </c>
      <c r="L32" s="407" t="s">
        <v>267</v>
      </c>
      <c r="M32" s="733">
        <v>4.9437765610287121E-2</v>
      </c>
    </row>
    <row r="33" spans="1:13" s="405" customFormat="1" ht="13.2" customHeight="1">
      <c r="A33" s="691">
        <v>6</v>
      </c>
      <c r="B33" s="701" t="s">
        <v>260</v>
      </c>
      <c r="C33" s="702">
        <v>4.2923140571848858E-2</v>
      </c>
      <c r="D33" s="701" t="s">
        <v>249</v>
      </c>
      <c r="E33" s="702">
        <v>4.2404478564043904E-2</v>
      </c>
      <c r="F33" s="701" t="s">
        <v>249</v>
      </c>
      <c r="G33" s="704">
        <v>4.2045033004893567E-2</v>
      </c>
      <c r="H33" s="656" t="s">
        <v>266</v>
      </c>
      <c r="I33" s="702">
        <v>4.5276331161759172E-2</v>
      </c>
      <c r="J33" s="407" t="s">
        <v>267</v>
      </c>
      <c r="K33" s="733">
        <v>4.4345501394710253E-2</v>
      </c>
      <c r="L33" s="407" t="s">
        <v>266</v>
      </c>
      <c r="M33" s="733">
        <v>4.5935321871092137E-2</v>
      </c>
    </row>
    <row r="34" spans="1:13" s="405" customFormat="1" ht="13.2" customHeight="1">
      <c r="A34" s="691">
        <v>7</v>
      </c>
      <c r="B34" s="701" t="s">
        <v>249</v>
      </c>
      <c r="C34" s="702">
        <v>4.0285694584903928E-2</v>
      </c>
      <c r="D34" s="701" t="s">
        <v>267</v>
      </c>
      <c r="E34" s="702">
        <v>4.1596093354743624E-2</v>
      </c>
      <c r="F34" s="701" t="s">
        <v>253</v>
      </c>
      <c r="G34" s="704">
        <v>3.8127131089644238E-2</v>
      </c>
      <c r="H34" s="656" t="s">
        <v>253</v>
      </c>
      <c r="I34" s="702">
        <v>3.8722005504841485E-2</v>
      </c>
      <c r="J34" s="407" t="s">
        <v>249</v>
      </c>
      <c r="K34" s="733">
        <v>4.4045771634929155E-2</v>
      </c>
      <c r="L34" s="407" t="s">
        <v>249</v>
      </c>
      <c r="M34" s="733">
        <v>4.292610989602276E-2</v>
      </c>
    </row>
    <row r="35" spans="1:13" s="405" customFormat="1" ht="13.2" customHeight="1">
      <c r="A35" s="691">
        <v>8</v>
      </c>
      <c r="B35" s="701" t="s">
        <v>267</v>
      </c>
      <c r="C35" s="702">
        <v>3.7596533970763998E-2</v>
      </c>
      <c r="D35" s="701" t="s">
        <v>260</v>
      </c>
      <c r="E35" s="702">
        <v>3.8219572820659464E-2</v>
      </c>
      <c r="F35" s="701" t="s">
        <v>260</v>
      </c>
      <c r="G35" s="704">
        <v>3.7044753517727111E-2</v>
      </c>
      <c r="H35" s="656" t="s">
        <v>267</v>
      </c>
      <c r="I35" s="702">
        <v>3.8558642403120728E-2</v>
      </c>
      <c r="J35" s="407" t="s">
        <v>253</v>
      </c>
      <c r="K35" s="733">
        <v>4.0018757281741139E-2</v>
      </c>
      <c r="L35" s="407" t="s">
        <v>253</v>
      </c>
      <c r="M35" s="733">
        <v>4.0639308080531296E-2</v>
      </c>
    </row>
    <row r="36" spans="1:13" s="405" customFormat="1" ht="13.2" customHeight="1">
      <c r="A36" s="691">
        <v>9</v>
      </c>
      <c r="B36" s="701" t="s">
        <v>258</v>
      </c>
      <c r="C36" s="702">
        <v>3.6205985106187367E-2</v>
      </c>
      <c r="D36" s="701" t="s">
        <v>253</v>
      </c>
      <c r="E36" s="702">
        <v>3.6349838322958142E-2</v>
      </c>
      <c r="F36" s="701" t="s">
        <v>267</v>
      </c>
      <c r="G36" s="704">
        <v>3.6551839787793014E-2</v>
      </c>
      <c r="H36" s="656" t="s">
        <v>246</v>
      </c>
      <c r="I36" s="702">
        <v>3.4583473594582283E-2</v>
      </c>
      <c r="J36" s="407" t="s">
        <v>246</v>
      </c>
      <c r="K36" s="733">
        <v>3.759674744867128E-2</v>
      </c>
      <c r="L36" s="407" t="s">
        <v>246</v>
      </c>
      <c r="M36" s="733">
        <v>4.0091272787058395E-2</v>
      </c>
    </row>
    <row r="37" spans="1:13" s="405" customFormat="1" ht="13.2" customHeight="1">
      <c r="A37" s="691">
        <v>10</v>
      </c>
      <c r="B37" s="710" t="s">
        <v>253</v>
      </c>
      <c r="C37" s="711">
        <v>3.3666222303944102E-2</v>
      </c>
      <c r="D37" s="712" t="s">
        <v>258</v>
      </c>
      <c r="E37" s="713">
        <v>3.2544378698224852E-2</v>
      </c>
      <c r="F37" s="728" t="s">
        <v>268</v>
      </c>
      <c r="G37" s="714">
        <v>3.2369695460620261E-2</v>
      </c>
      <c r="H37" s="659" t="s">
        <v>268</v>
      </c>
      <c r="I37" s="713">
        <v>3.3831013247262433E-2</v>
      </c>
      <c r="J37" s="728" t="s">
        <v>260</v>
      </c>
      <c r="K37" s="734">
        <v>3.7422710813959668E-2</v>
      </c>
      <c r="L37" s="408" t="s">
        <v>268</v>
      </c>
      <c r="M37" s="734">
        <v>3.6917650223947149E-2</v>
      </c>
    </row>
    <row r="38" spans="1:13" s="740" customFormat="1" ht="18.600000000000001" customHeight="1">
      <c r="B38" s="406" t="s">
        <v>55</v>
      </c>
      <c r="C38" s="403">
        <v>2011</v>
      </c>
      <c r="D38" s="402" t="s">
        <v>55</v>
      </c>
      <c r="E38" s="403">
        <v>2012</v>
      </c>
      <c r="F38" s="402" t="s">
        <v>55</v>
      </c>
      <c r="G38" s="403">
        <v>2013</v>
      </c>
      <c r="H38" s="404" t="s">
        <v>55</v>
      </c>
      <c r="I38" s="403">
        <v>2014</v>
      </c>
      <c r="J38" s="402" t="s">
        <v>55</v>
      </c>
      <c r="K38" s="403">
        <v>2015</v>
      </c>
      <c r="L38" s="402" t="s">
        <v>55</v>
      </c>
      <c r="M38" s="403">
        <v>2016</v>
      </c>
    </row>
    <row r="39" spans="1:13" s="405" customFormat="1" ht="13.2" customHeight="1">
      <c r="A39" s="691">
        <v>1</v>
      </c>
      <c r="B39" s="692" t="s">
        <v>248</v>
      </c>
      <c r="C39" s="693">
        <v>8.0058653628583221E-2</v>
      </c>
      <c r="D39" s="692" t="s">
        <v>248</v>
      </c>
      <c r="E39" s="693">
        <v>7.4592216562891278E-2</v>
      </c>
      <c r="F39" s="720" t="s">
        <v>248</v>
      </c>
      <c r="G39" s="695">
        <v>7.4479706838138704E-2</v>
      </c>
      <c r="H39" s="720" t="s">
        <v>248</v>
      </c>
      <c r="I39" s="693">
        <v>7.1797833822051099E-2</v>
      </c>
      <c r="J39" s="699" t="s">
        <v>248</v>
      </c>
      <c r="K39" s="698">
        <v>6.8658605019640634E-2</v>
      </c>
      <c r="L39" s="699" t="s">
        <v>248</v>
      </c>
      <c r="M39" s="700">
        <v>6.9260591952656908E-2</v>
      </c>
    </row>
    <row r="40" spans="1:13" s="405" customFormat="1" ht="13.2" customHeight="1">
      <c r="A40" s="691">
        <v>2</v>
      </c>
      <c r="B40" s="701" t="s">
        <v>250</v>
      </c>
      <c r="C40" s="702">
        <v>5.8780075513219253E-2</v>
      </c>
      <c r="D40" s="701" t="s">
        <v>253</v>
      </c>
      <c r="E40" s="702">
        <v>5.9387092570664518E-2</v>
      </c>
      <c r="F40" s="723" t="s">
        <v>250</v>
      </c>
      <c r="G40" s="704">
        <v>6.7048833072479622E-2</v>
      </c>
      <c r="H40" s="723" t="s">
        <v>250</v>
      </c>
      <c r="I40" s="702">
        <v>6.304394026908379E-2</v>
      </c>
      <c r="J40" s="722" t="s">
        <v>250</v>
      </c>
      <c r="K40" s="707">
        <v>5.8037256692670798E-2</v>
      </c>
      <c r="L40" s="722" t="s">
        <v>250</v>
      </c>
      <c r="M40" s="709">
        <v>5.9842790751047106E-2</v>
      </c>
    </row>
    <row r="41" spans="1:13" s="405" customFormat="1" ht="13.2" customHeight="1">
      <c r="A41" s="691">
        <v>3</v>
      </c>
      <c r="B41" s="701" t="s">
        <v>249</v>
      </c>
      <c r="C41" s="702">
        <v>5.7839487823382475E-2</v>
      </c>
      <c r="D41" s="701" t="s">
        <v>250</v>
      </c>
      <c r="E41" s="702">
        <v>5.1419805895650497E-2</v>
      </c>
      <c r="F41" s="723" t="s">
        <v>253</v>
      </c>
      <c r="G41" s="704">
        <v>5.9639330454514028E-2</v>
      </c>
      <c r="H41" s="723" t="s">
        <v>253</v>
      </c>
      <c r="I41" s="702">
        <v>5.9584887603605342E-2</v>
      </c>
      <c r="J41" s="722" t="s">
        <v>253</v>
      </c>
      <c r="K41" s="707">
        <v>5.581241816401307E-2</v>
      </c>
      <c r="L41" s="722" t="s">
        <v>253</v>
      </c>
      <c r="M41" s="709">
        <v>5.5024261698482825E-2</v>
      </c>
    </row>
    <row r="42" spans="1:13" s="405" customFormat="1" ht="13.2" customHeight="1">
      <c r="A42" s="691">
        <v>4</v>
      </c>
      <c r="B42" s="701" t="s">
        <v>253</v>
      </c>
      <c r="C42" s="702">
        <v>4.9689206756259124E-2</v>
      </c>
      <c r="D42" s="701" t="s">
        <v>249</v>
      </c>
      <c r="E42" s="702">
        <v>4.4757029625558775E-2</v>
      </c>
      <c r="F42" s="701" t="s">
        <v>249</v>
      </c>
      <c r="G42" s="704">
        <v>4.3125718919122778E-2</v>
      </c>
      <c r="H42" s="656" t="s">
        <v>269</v>
      </c>
      <c r="I42" s="702">
        <v>5.3271757936720066E-2</v>
      </c>
      <c r="J42" s="407" t="s">
        <v>256</v>
      </c>
      <c r="K42" s="707">
        <v>4.8909036893588463E-2</v>
      </c>
      <c r="L42" s="407" t="s">
        <v>270</v>
      </c>
      <c r="M42" s="709">
        <v>4.590665803299919E-2</v>
      </c>
    </row>
    <row r="43" spans="1:13" s="405" customFormat="1" ht="13.2" customHeight="1">
      <c r="A43" s="691">
        <v>5</v>
      </c>
      <c r="B43" s="701" t="s">
        <v>256</v>
      </c>
      <c r="C43" s="702">
        <v>4.1953760354228875E-2</v>
      </c>
      <c r="D43" s="701" t="s">
        <v>270</v>
      </c>
      <c r="E43" s="702">
        <v>4.3340623105556281E-2</v>
      </c>
      <c r="F43" s="701" t="s">
        <v>270</v>
      </c>
      <c r="G43" s="704">
        <v>4.289943617883879E-2</v>
      </c>
      <c r="H43" s="656" t="s">
        <v>256</v>
      </c>
      <c r="I43" s="702">
        <v>4.4616955225281724E-2</v>
      </c>
      <c r="J43" s="407" t="s">
        <v>269</v>
      </c>
      <c r="K43" s="707">
        <v>4.8496418472101496E-2</v>
      </c>
      <c r="L43" s="407" t="s">
        <v>269</v>
      </c>
      <c r="M43" s="709">
        <v>4.4985574125226427E-2</v>
      </c>
    </row>
    <row r="44" spans="1:13" s="405" customFormat="1" ht="13.2" customHeight="1">
      <c r="A44" s="691">
        <v>6</v>
      </c>
      <c r="B44" s="701" t="s">
        <v>270</v>
      </c>
      <c r="C44" s="702">
        <v>4.0813519617021086E-2</v>
      </c>
      <c r="D44" s="701" t="s">
        <v>271</v>
      </c>
      <c r="E44" s="702">
        <v>4.0350588941831016E-2</v>
      </c>
      <c r="F44" s="701" t="s">
        <v>272</v>
      </c>
      <c r="G44" s="704">
        <v>4.0562438322239193E-2</v>
      </c>
      <c r="H44" s="656" t="s">
        <v>272</v>
      </c>
      <c r="I44" s="702">
        <v>4.3212733694667216E-2</v>
      </c>
      <c r="J44" s="407" t="s">
        <v>270</v>
      </c>
      <c r="K44" s="707">
        <v>4.5594885732205145E-2</v>
      </c>
      <c r="L44" s="407" t="s">
        <v>268</v>
      </c>
      <c r="M44" s="709">
        <v>4.46802537642517E-2</v>
      </c>
    </row>
    <row r="45" spans="1:13" s="405" customFormat="1" ht="13.2" customHeight="1">
      <c r="A45" s="691">
        <v>7</v>
      </c>
      <c r="B45" s="701" t="s">
        <v>271</v>
      </c>
      <c r="C45" s="702">
        <v>3.8905723831031407E-2</v>
      </c>
      <c r="D45" s="701" t="s">
        <v>266</v>
      </c>
      <c r="E45" s="702">
        <v>4.0050310759590486E-2</v>
      </c>
      <c r="F45" s="656" t="s">
        <v>269</v>
      </c>
      <c r="G45" s="704">
        <v>3.9740277699207384E-2</v>
      </c>
      <c r="H45" s="656" t="s">
        <v>270</v>
      </c>
      <c r="I45" s="702">
        <v>4.2427829923608787E-2</v>
      </c>
      <c r="J45" s="407" t="s">
        <v>268</v>
      </c>
      <c r="K45" s="707">
        <v>4.4388939625672565E-2</v>
      </c>
      <c r="L45" s="407" t="s">
        <v>266</v>
      </c>
      <c r="M45" s="709">
        <v>4.2603460570641703E-2</v>
      </c>
    </row>
    <row r="46" spans="1:13" s="405" customFormat="1" ht="13.2" customHeight="1">
      <c r="A46" s="691">
        <v>8</v>
      </c>
      <c r="B46" s="701" t="s">
        <v>269</v>
      </c>
      <c r="C46" s="702">
        <v>3.6310234215208237E-2</v>
      </c>
      <c r="D46" s="701" t="s">
        <v>256</v>
      </c>
      <c r="E46" s="702">
        <v>3.9608391925349713E-2</v>
      </c>
      <c r="F46" s="701" t="s">
        <v>266</v>
      </c>
      <c r="G46" s="704">
        <v>3.8680520198877383E-2</v>
      </c>
      <c r="H46" s="656" t="s">
        <v>268</v>
      </c>
      <c r="I46" s="702">
        <v>4.2219217625653054E-2</v>
      </c>
      <c r="J46" s="407" t="s">
        <v>272</v>
      </c>
      <c r="K46" s="707">
        <v>4.3984023414720026E-2</v>
      </c>
      <c r="L46" s="407" t="s">
        <v>273</v>
      </c>
      <c r="M46" s="709">
        <v>3.9836110587444573E-2</v>
      </c>
    </row>
    <row r="47" spans="1:13" s="405" customFormat="1" ht="13.2" customHeight="1">
      <c r="A47" s="691">
        <v>9</v>
      </c>
      <c r="B47" s="701" t="s">
        <v>272</v>
      </c>
      <c r="C47" s="702">
        <v>3.5394048564494587E-2</v>
      </c>
      <c r="D47" s="701" t="s">
        <v>272</v>
      </c>
      <c r="E47" s="702">
        <v>3.8405862789867594E-2</v>
      </c>
      <c r="F47" s="656" t="s">
        <v>268</v>
      </c>
      <c r="G47" s="704">
        <v>3.8312182182748455E-2</v>
      </c>
      <c r="H47" s="656" t="s">
        <v>249</v>
      </c>
      <c r="I47" s="702">
        <v>4.1165725520976616E-2</v>
      </c>
      <c r="J47" s="407" t="s">
        <v>266</v>
      </c>
      <c r="K47" s="707">
        <v>3.8129243092767627E-2</v>
      </c>
      <c r="L47" s="407" t="s">
        <v>249</v>
      </c>
      <c r="M47" s="709">
        <v>3.8278771833479504E-2</v>
      </c>
    </row>
    <row r="48" spans="1:13" s="405" customFormat="1" ht="13.2" customHeight="1">
      <c r="A48" s="691">
        <v>10</v>
      </c>
      <c r="B48" s="712" t="s">
        <v>266</v>
      </c>
      <c r="C48" s="713">
        <v>3.3546148692716216E-2</v>
      </c>
      <c r="D48" s="712" t="s">
        <v>269</v>
      </c>
      <c r="E48" s="713">
        <v>3.7230245378265525E-2</v>
      </c>
      <c r="F48" s="728" t="s">
        <v>256</v>
      </c>
      <c r="G48" s="714">
        <v>3.8002929104360345E-2</v>
      </c>
      <c r="H48" s="729" t="s">
        <v>274</v>
      </c>
      <c r="I48" s="713">
        <v>3.7277713817826706E-2</v>
      </c>
      <c r="J48" s="728" t="s">
        <v>274</v>
      </c>
      <c r="K48" s="717">
        <v>3.6419352354125634E-2</v>
      </c>
      <c r="L48" s="728" t="s">
        <v>256</v>
      </c>
      <c r="M48" s="719">
        <v>3.6663032876240745E-2</v>
      </c>
    </row>
    <row r="49" spans="1:13" s="740" customFormat="1" ht="18.600000000000001" customHeight="1">
      <c r="B49" s="406" t="s">
        <v>124</v>
      </c>
      <c r="C49" s="403">
        <v>2011</v>
      </c>
      <c r="D49" s="402" t="s">
        <v>124</v>
      </c>
      <c r="E49" s="403">
        <v>2012</v>
      </c>
      <c r="F49" s="402" t="s">
        <v>124</v>
      </c>
      <c r="G49" s="403">
        <v>2013</v>
      </c>
      <c r="H49" s="404" t="s">
        <v>124</v>
      </c>
      <c r="I49" s="403">
        <v>2014</v>
      </c>
      <c r="J49" s="402" t="s">
        <v>124</v>
      </c>
      <c r="K49" s="403">
        <v>2015</v>
      </c>
      <c r="L49" s="402" t="s">
        <v>124</v>
      </c>
      <c r="M49" s="403">
        <v>2016</v>
      </c>
    </row>
    <row r="50" spans="1:13" s="405" customFormat="1" ht="13.2" customHeight="1">
      <c r="A50" s="691">
        <v>1</v>
      </c>
      <c r="B50" s="692" t="s">
        <v>250</v>
      </c>
      <c r="C50" s="693">
        <v>0.17471797849631238</v>
      </c>
      <c r="D50" s="731" t="s">
        <v>250</v>
      </c>
      <c r="E50" s="693">
        <v>0.182</v>
      </c>
      <c r="F50" s="731" t="s">
        <v>250</v>
      </c>
      <c r="G50" s="695">
        <v>0.16894486904184658</v>
      </c>
      <c r="H50" s="666" t="s">
        <v>250</v>
      </c>
      <c r="I50" s="693">
        <v>0.15648066970219746</v>
      </c>
      <c r="J50" s="731" t="s">
        <v>250</v>
      </c>
      <c r="K50" s="698">
        <v>0.15632609924727567</v>
      </c>
      <c r="L50" s="731" t="s">
        <v>250</v>
      </c>
      <c r="M50" s="700">
        <v>0.153</v>
      </c>
    </row>
    <row r="51" spans="1:13" s="405" customFormat="1" ht="13.2" customHeight="1">
      <c r="A51" s="691">
        <v>2</v>
      </c>
      <c r="B51" s="701" t="s">
        <v>246</v>
      </c>
      <c r="C51" s="702">
        <v>6.2777294453387672E-2</v>
      </c>
      <c r="D51" s="407" t="s">
        <v>246</v>
      </c>
      <c r="E51" s="702">
        <v>6.3081224221706103E-2</v>
      </c>
      <c r="F51" s="407" t="s">
        <v>249</v>
      </c>
      <c r="G51" s="704">
        <v>7.9390734797232299E-2</v>
      </c>
      <c r="H51" s="656" t="s">
        <v>249</v>
      </c>
      <c r="I51" s="702">
        <v>8.3742823609264966E-2</v>
      </c>
      <c r="J51" s="407" t="s">
        <v>249</v>
      </c>
      <c r="K51" s="707">
        <v>9.2701123728368875E-2</v>
      </c>
      <c r="L51" s="407" t="s">
        <v>249</v>
      </c>
      <c r="M51" s="709">
        <v>9.7000000000000003E-2</v>
      </c>
    </row>
    <row r="52" spans="1:13" s="405" customFormat="1" ht="13.2" customHeight="1">
      <c r="A52" s="691">
        <v>3</v>
      </c>
      <c r="B52" s="701" t="s">
        <v>260</v>
      </c>
      <c r="C52" s="702">
        <v>6.0107415114575437E-2</v>
      </c>
      <c r="D52" s="407" t="s">
        <v>260</v>
      </c>
      <c r="E52" s="702">
        <v>6.1667262915410283E-2</v>
      </c>
      <c r="F52" s="407" t="s">
        <v>246</v>
      </c>
      <c r="G52" s="704">
        <v>6.7743809985607306E-2</v>
      </c>
      <c r="H52" s="656" t="s">
        <v>246</v>
      </c>
      <c r="I52" s="702">
        <v>6.879790152436438E-2</v>
      </c>
      <c r="J52" s="407" t="s">
        <v>246</v>
      </c>
      <c r="K52" s="707">
        <v>6.8687480830842113E-2</v>
      </c>
      <c r="L52" s="407" t="s">
        <v>246</v>
      </c>
      <c r="M52" s="709">
        <v>7.0999999999999994E-2</v>
      </c>
    </row>
    <row r="53" spans="1:13" s="405" customFormat="1" ht="13.2" customHeight="1">
      <c r="A53" s="691">
        <v>4</v>
      </c>
      <c r="B53" s="701" t="s">
        <v>248</v>
      </c>
      <c r="C53" s="702">
        <v>5.8007881516871695E-2</v>
      </c>
      <c r="D53" s="407" t="s">
        <v>249</v>
      </c>
      <c r="E53" s="702">
        <v>5.9388267717578741E-2</v>
      </c>
      <c r="F53" s="407" t="s">
        <v>248</v>
      </c>
      <c r="G53" s="704">
        <v>5.9556520199804508E-2</v>
      </c>
      <c r="H53" s="656" t="s">
        <v>248</v>
      </c>
      <c r="I53" s="702">
        <v>5.9901651630419411E-2</v>
      </c>
      <c r="J53" s="407" t="s">
        <v>248</v>
      </c>
      <c r="K53" s="707">
        <v>6.0201317729484845E-2</v>
      </c>
      <c r="L53" s="407" t="s">
        <v>248</v>
      </c>
      <c r="M53" s="709">
        <v>0.06</v>
      </c>
    </row>
    <row r="54" spans="1:13" s="405" customFormat="1" ht="13.2" customHeight="1">
      <c r="A54" s="691">
        <v>5</v>
      </c>
      <c r="B54" s="701" t="s">
        <v>261</v>
      </c>
      <c r="C54" s="702">
        <v>5.6375370156452449E-2</v>
      </c>
      <c r="D54" s="407" t="s">
        <v>248</v>
      </c>
      <c r="E54" s="702">
        <v>5.7824771012089653E-2</v>
      </c>
      <c r="F54" s="407" t="s">
        <v>260</v>
      </c>
      <c r="G54" s="704">
        <v>5.3937980558313517E-2</v>
      </c>
      <c r="H54" s="656" t="s">
        <v>261</v>
      </c>
      <c r="I54" s="702">
        <v>5.3890098701886366E-2</v>
      </c>
      <c r="J54" s="407" t="s">
        <v>261</v>
      </c>
      <c r="K54" s="707">
        <v>5.5253365457454628E-2</v>
      </c>
      <c r="L54" s="407" t="s">
        <v>261</v>
      </c>
      <c r="M54" s="709">
        <v>5.2999999999999999E-2</v>
      </c>
    </row>
    <row r="55" spans="1:13" s="405" customFormat="1" ht="13.2" customHeight="1">
      <c r="A55" s="691">
        <v>6</v>
      </c>
      <c r="B55" s="701" t="s">
        <v>249</v>
      </c>
      <c r="C55" s="702">
        <v>4.8659170890875916E-2</v>
      </c>
      <c r="D55" s="407" t="s">
        <v>261</v>
      </c>
      <c r="E55" s="702">
        <v>5.1328498986377133E-2</v>
      </c>
      <c r="F55" s="407" t="s">
        <v>261</v>
      </c>
      <c r="G55" s="704">
        <v>5.2918177130234667E-2</v>
      </c>
      <c r="H55" s="656" t="s">
        <v>260</v>
      </c>
      <c r="I55" s="702">
        <v>5.2179077462597923E-2</v>
      </c>
      <c r="J55" s="407" t="s">
        <v>260</v>
      </c>
      <c r="K55" s="707">
        <v>4.8300734987085071E-2</v>
      </c>
      <c r="L55" s="407" t="s">
        <v>260</v>
      </c>
      <c r="M55" s="709">
        <v>4.4999999999999998E-2</v>
      </c>
    </row>
    <row r="56" spans="1:13" s="405" customFormat="1" ht="13.2" customHeight="1">
      <c r="A56" s="691">
        <v>7</v>
      </c>
      <c r="B56" s="701" t="s">
        <v>256</v>
      </c>
      <c r="C56" s="702">
        <v>4.7785054048524851E-2</v>
      </c>
      <c r="D56" s="407" t="s">
        <v>256</v>
      </c>
      <c r="E56" s="702">
        <v>3.8390847676428114E-2</v>
      </c>
      <c r="F56" s="407" t="s">
        <v>267</v>
      </c>
      <c r="G56" s="704">
        <v>3.8537024636911499E-2</v>
      </c>
      <c r="H56" s="656" t="s">
        <v>253</v>
      </c>
      <c r="I56" s="702">
        <v>3.7281880143669219E-2</v>
      </c>
      <c r="J56" s="407" t="s">
        <v>267</v>
      </c>
      <c r="K56" s="707">
        <v>3.7924446727293552E-2</v>
      </c>
      <c r="L56" s="407" t="s">
        <v>252</v>
      </c>
      <c r="M56" s="709">
        <v>3.6999999999999998E-2</v>
      </c>
    </row>
    <row r="57" spans="1:13" s="405" customFormat="1" ht="13.2" customHeight="1">
      <c r="A57" s="691">
        <v>8</v>
      </c>
      <c r="B57" s="701" t="s">
        <v>263</v>
      </c>
      <c r="C57" s="702">
        <v>3.6779034421192063E-2</v>
      </c>
      <c r="D57" s="407" t="s">
        <v>267</v>
      </c>
      <c r="E57" s="702">
        <v>3.576924605766009E-2</v>
      </c>
      <c r="F57" s="407" t="s">
        <v>253</v>
      </c>
      <c r="G57" s="704">
        <v>3.6016378427886429E-2</v>
      </c>
      <c r="H57" s="656" t="s">
        <v>267</v>
      </c>
      <c r="I57" s="702">
        <v>3.6933666110466924E-2</v>
      </c>
      <c r="J57" s="407" t="s">
        <v>253</v>
      </c>
      <c r="K57" s="707">
        <v>3.654611498908051E-2</v>
      </c>
      <c r="L57" s="407" t="s">
        <v>253</v>
      </c>
      <c r="M57" s="709">
        <v>3.5999999999999997E-2</v>
      </c>
    </row>
    <row r="58" spans="1:13" s="405" customFormat="1" ht="13.2" customHeight="1">
      <c r="A58" s="691">
        <v>9</v>
      </c>
      <c r="B58" s="701" t="s">
        <v>253</v>
      </c>
      <c r="C58" s="702">
        <v>3.2906469497868435E-2</v>
      </c>
      <c r="D58" s="722" t="s">
        <v>263</v>
      </c>
      <c r="E58" s="702">
        <v>3.4629748458744322E-2</v>
      </c>
      <c r="F58" s="407" t="s">
        <v>256</v>
      </c>
      <c r="G58" s="704">
        <v>3.2701055207924448E-2</v>
      </c>
      <c r="H58" s="656" t="s">
        <v>252</v>
      </c>
      <c r="I58" s="702">
        <v>3.2063972397409428E-2</v>
      </c>
      <c r="J58" s="407" t="s">
        <v>252</v>
      </c>
      <c r="K58" s="707">
        <v>3.2191251843010603E-2</v>
      </c>
      <c r="L58" s="407" t="s">
        <v>267</v>
      </c>
      <c r="M58" s="709">
        <v>3.4000000000000002E-2</v>
      </c>
    </row>
    <row r="59" spans="1:13" s="405" customFormat="1" ht="13.2" customHeight="1">
      <c r="A59" s="691">
        <v>10</v>
      </c>
      <c r="B59" s="710" t="s">
        <v>267</v>
      </c>
      <c r="C59" s="711">
        <v>3.2205936141941699E-2</v>
      </c>
      <c r="D59" s="735" t="s">
        <v>253</v>
      </c>
      <c r="E59" s="711">
        <v>3.4309856275659988E-2</v>
      </c>
      <c r="F59" s="736" t="s">
        <v>263</v>
      </c>
      <c r="G59" s="737">
        <v>3.0203498887837014E-2</v>
      </c>
      <c r="H59" s="683" t="s">
        <v>256</v>
      </c>
      <c r="I59" s="711">
        <v>3.0589807404055546E-2</v>
      </c>
      <c r="J59" s="735" t="s">
        <v>256</v>
      </c>
      <c r="K59" s="738">
        <v>3.1313627746963418E-2</v>
      </c>
      <c r="L59" s="735" t="s">
        <v>258</v>
      </c>
      <c r="M59" s="739">
        <v>0.03</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87"/>
  <sheetViews>
    <sheetView zoomScale="85" zoomScaleNormal="85" workbookViewId="0">
      <selection activeCell="A48" sqref="A48"/>
    </sheetView>
  </sheetViews>
  <sheetFormatPr defaultRowHeight="14.4"/>
  <sheetData>
    <row r="1" spans="1:1" ht="15.6">
      <c r="A1" s="1" t="s">
        <v>0</v>
      </c>
    </row>
    <row r="2" spans="1:1">
      <c r="A2" s="390" t="s">
        <v>241</v>
      </c>
    </row>
    <row r="3" spans="1:1">
      <c r="A3" s="391" t="s">
        <v>276</v>
      </c>
    </row>
    <row r="73" spans="1:79" ht="15" thickBot="1"/>
    <row r="74" spans="1:79" s="598" customFormat="1" ht="13.8" thickBot="1">
      <c r="A74" s="592" t="s">
        <v>89</v>
      </c>
      <c r="B74" s="592" t="s">
        <v>378</v>
      </c>
      <c r="C74" s="593">
        <v>1996</v>
      </c>
      <c r="D74" s="594">
        <f t="shared" ref="D74:I74" si="0">C74+1</f>
        <v>1997</v>
      </c>
      <c r="E74" s="594">
        <f t="shared" si="0"/>
        <v>1998</v>
      </c>
      <c r="F74" s="594">
        <f t="shared" si="0"/>
        <v>1999</v>
      </c>
      <c r="G74" s="594">
        <f t="shared" si="0"/>
        <v>2000</v>
      </c>
      <c r="H74" s="594">
        <f t="shared" si="0"/>
        <v>2001</v>
      </c>
      <c r="I74" s="594">
        <f t="shared" si="0"/>
        <v>2002</v>
      </c>
      <c r="J74" s="594">
        <f>I74+1</f>
        <v>2003</v>
      </c>
      <c r="K74" s="744">
        <f>J74+1</f>
        <v>2004</v>
      </c>
      <c r="L74" s="595">
        <v>2005</v>
      </c>
      <c r="M74" s="596">
        <v>2006</v>
      </c>
      <c r="N74" s="626">
        <v>2007</v>
      </c>
      <c r="O74" s="626">
        <v>2008</v>
      </c>
      <c r="P74" s="626">
        <v>2009</v>
      </c>
      <c r="Q74" s="626">
        <v>2010</v>
      </c>
      <c r="R74" s="745">
        <v>2011</v>
      </c>
      <c r="S74" s="745">
        <v>2012</v>
      </c>
      <c r="T74" s="745">
        <v>2013</v>
      </c>
      <c r="U74" s="745">
        <v>2014</v>
      </c>
      <c r="V74" s="891">
        <v>2015</v>
      </c>
      <c r="W74" s="10">
        <v>2016</v>
      </c>
      <c r="Y74" s="397" t="s">
        <v>388</v>
      </c>
      <c r="Z74" s="397" t="s">
        <v>90</v>
      </c>
      <c r="AA74" s="397"/>
      <c r="AB74" s="397"/>
      <c r="AD74" s="397"/>
      <c r="AE74" s="397"/>
      <c r="AF74" s="397"/>
      <c r="AG74" s="397"/>
      <c r="AH74" s="397"/>
      <c r="AI74" s="397"/>
      <c r="AJ74" s="746"/>
      <c r="AK74" s="439" t="s">
        <v>95</v>
      </c>
      <c r="AN74" s="439"/>
      <c r="AO74" s="439"/>
      <c r="AP74" s="439"/>
      <c r="AQ74" s="439"/>
      <c r="AR74" s="439"/>
      <c r="AS74" s="439"/>
      <c r="AT74" s="439"/>
      <c r="AV74" s="439" t="s">
        <v>265</v>
      </c>
      <c r="AZ74" s="439"/>
      <c r="BA74" s="439"/>
      <c r="BB74" s="439"/>
      <c r="BC74" s="439"/>
      <c r="BD74" s="439"/>
      <c r="BE74" s="439"/>
      <c r="BG74" s="439" t="s">
        <v>55</v>
      </c>
      <c r="BK74" s="439"/>
      <c r="BL74" s="439"/>
      <c r="BM74" s="439"/>
      <c r="BN74" s="439"/>
      <c r="BO74" s="439"/>
      <c r="BP74" s="439"/>
      <c r="BR74" s="439" t="s">
        <v>124</v>
      </c>
      <c r="BV74" s="439"/>
      <c r="BW74" s="439"/>
      <c r="BX74" s="439"/>
      <c r="BY74" s="439"/>
      <c r="BZ74" s="439"/>
      <c r="CA74" s="439"/>
    </row>
    <row r="75" spans="1:79" s="397" customFormat="1" ht="13.2">
      <c r="A75" s="1160" t="s">
        <v>90</v>
      </c>
      <c r="B75" s="629" t="s">
        <v>357</v>
      </c>
      <c r="C75" s="747">
        <v>19214</v>
      </c>
      <c r="D75" s="748">
        <v>19430</v>
      </c>
      <c r="E75" s="748">
        <v>18376</v>
      </c>
      <c r="F75" s="748">
        <v>17877</v>
      </c>
      <c r="G75" s="748">
        <v>13536</v>
      </c>
      <c r="H75" s="748">
        <v>18330</v>
      </c>
      <c r="I75" s="20">
        <v>25495</v>
      </c>
      <c r="J75" s="20">
        <v>32091</v>
      </c>
      <c r="K75" s="602">
        <v>31449</v>
      </c>
      <c r="L75" s="21">
        <v>28028</v>
      </c>
      <c r="M75" s="109">
        <v>32487</v>
      </c>
      <c r="N75" s="630">
        <v>28408</v>
      </c>
      <c r="O75" s="630">
        <v>32249</v>
      </c>
      <c r="P75" s="630">
        <v>27843</v>
      </c>
      <c r="Q75" s="630">
        <v>30702</v>
      </c>
      <c r="R75" s="630">
        <v>32582</v>
      </c>
      <c r="S75" s="630">
        <v>32634</v>
      </c>
      <c r="T75" s="630">
        <v>33608</v>
      </c>
      <c r="U75" s="630">
        <v>33042</v>
      </c>
      <c r="V75" s="643">
        <v>36560</v>
      </c>
      <c r="W75" s="22">
        <v>48727</v>
      </c>
      <c r="Y75" s="742"/>
      <c r="Z75" s="653">
        <v>2007</v>
      </c>
      <c r="AA75" s="653">
        <v>2008</v>
      </c>
      <c r="AB75" s="653">
        <v>2009</v>
      </c>
      <c r="AC75" s="653">
        <v>2010</v>
      </c>
      <c r="AD75" s="653">
        <v>2011</v>
      </c>
      <c r="AE75" s="653">
        <v>2012</v>
      </c>
      <c r="AF75" s="653">
        <v>2013</v>
      </c>
      <c r="AG75" s="653">
        <v>2014</v>
      </c>
      <c r="AH75" s="653">
        <v>2015</v>
      </c>
      <c r="AI75" s="751">
        <v>2016</v>
      </c>
      <c r="AJ75" s="749"/>
      <c r="AK75" s="750">
        <v>2007</v>
      </c>
      <c r="AL75" s="653">
        <v>2008</v>
      </c>
      <c r="AM75" s="653">
        <v>2009</v>
      </c>
      <c r="AN75" s="653">
        <v>2010</v>
      </c>
      <c r="AO75" s="653">
        <v>2011</v>
      </c>
      <c r="AP75" s="653">
        <v>2012</v>
      </c>
      <c r="AQ75" s="653">
        <v>2013</v>
      </c>
      <c r="AR75" s="653">
        <v>2014</v>
      </c>
      <c r="AS75" s="653">
        <v>2015</v>
      </c>
      <c r="AT75" s="751">
        <v>2016</v>
      </c>
      <c r="AV75" s="750">
        <v>2007</v>
      </c>
      <c r="AW75" s="653">
        <v>2008</v>
      </c>
      <c r="AX75" s="653">
        <v>2009</v>
      </c>
      <c r="AY75" s="653">
        <v>2010</v>
      </c>
      <c r="AZ75" s="653">
        <v>2011</v>
      </c>
      <c r="BA75" s="653">
        <v>2012</v>
      </c>
      <c r="BB75" s="653">
        <v>2013</v>
      </c>
      <c r="BC75" s="653">
        <v>2014</v>
      </c>
      <c r="BD75" s="653">
        <v>2015</v>
      </c>
      <c r="BE75" s="751">
        <v>2016</v>
      </c>
      <c r="BG75" s="750">
        <v>2007</v>
      </c>
      <c r="BH75" s="653">
        <v>2008</v>
      </c>
      <c r="BI75" s="653">
        <v>2009</v>
      </c>
      <c r="BJ75" s="653">
        <v>2010</v>
      </c>
      <c r="BK75" s="653">
        <v>2011</v>
      </c>
      <c r="BL75" s="653">
        <v>2012</v>
      </c>
      <c r="BM75" s="653">
        <v>2013</v>
      </c>
      <c r="BN75" s="653">
        <v>2014</v>
      </c>
      <c r="BO75" s="653">
        <v>2015</v>
      </c>
      <c r="BP75" s="751">
        <v>2016</v>
      </c>
      <c r="BR75" s="750">
        <v>2007</v>
      </c>
      <c r="BS75" s="653">
        <v>2008</v>
      </c>
      <c r="BT75" s="653">
        <v>2009</v>
      </c>
      <c r="BU75" s="653">
        <v>2010</v>
      </c>
      <c r="BV75" s="653">
        <v>2011</v>
      </c>
      <c r="BW75" s="653">
        <v>2012</v>
      </c>
      <c r="BX75" s="653">
        <v>2013</v>
      </c>
      <c r="BY75" s="653">
        <v>2014</v>
      </c>
      <c r="BZ75" s="653">
        <v>2015</v>
      </c>
      <c r="CA75" s="751">
        <v>2016</v>
      </c>
    </row>
    <row r="76" spans="1:79" s="397" customFormat="1" ht="13.2">
      <c r="A76" s="1161"/>
      <c r="B76" s="430" t="s">
        <v>6</v>
      </c>
      <c r="C76" s="752">
        <v>9601</v>
      </c>
      <c r="D76" s="753">
        <v>8980</v>
      </c>
      <c r="E76" s="753">
        <v>7702</v>
      </c>
      <c r="F76" s="753">
        <v>7141</v>
      </c>
      <c r="G76" s="753">
        <v>5498</v>
      </c>
      <c r="H76" s="753">
        <v>6580</v>
      </c>
      <c r="I76" s="24">
        <v>8250</v>
      </c>
      <c r="J76" s="24">
        <v>10293</v>
      </c>
      <c r="K76" s="613">
        <v>10440</v>
      </c>
      <c r="L76" s="28">
        <v>9548</v>
      </c>
      <c r="M76" s="101">
        <v>12044</v>
      </c>
      <c r="N76" s="631">
        <v>10650</v>
      </c>
      <c r="O76" s="631">
        <v>10917</v>
      </c>
      <c r="P76" s="631">
        <v>9540</v>
      </c>
      <c r="Q76" s="631">
        <v>10580</v>
      </c>
      <c r="R76" s="631">
        <v>11649</v>
      </c>
      <c r="S76" s="631">
        <v>12852</v>
      </c>
      <c r="T76" s="631">
        <v>12135</v>
      </c>
      <c r="U76" s="631">
        <v>11120</v>
      </c>
      <c r="V76" s="644">
        <v>10585</v>
      </c>
      <c r="W76" s="26">
        <v>15395</v>
      </c>
      <c r="Y76" s="754" t="s">
        <v>357</v>
      </c>
      <c r="Z76" s="755">
        <v>28220</v>
      </c>
      <c r="AA76" s="755">
        <v>32249</v>
      </c>
      <c r="AB76" s="755">
        <v>27601</v>
      </c>
      <c r="AC76" s="657">
        <v>30702</v>
      </c>
      <c r="AD76" s="657">
        <v>32582</v>
      </c>
      <c r="AE76" s="657">
        <v>32634</v>
      </c>
      <c r="AF76" s="657">
        <v>33608</v>
      </c>
      <c r="AG76" s="657">
        <v>33042</v>
      </c>
      <c r="AH76" s="756">
        <v>36560</v>
      </c>
      <c r="AI76" s="758">
        <v>48727</v>
      </c>
      <c r="AJ76" s="487"/>
      <c r="AK76" s="757">
        <v>8189</v>
      </c>
      <c r="AL76" s="756">
        <v>11244</v>
      </c>
      <c r="AM76" s="756">
        <v>13177</v>
      </c>
      <c r="AN76" s="756">
        <v>15626</v>
      </c>
      <c r="AO76" s="756">
        <v>17292</v>
      </c>
      <c r="AP76" s="756">
        <v>20329</v>
      </c>
      <c r="AQ76" s="756">
        <v>20679</v>
      </c>
      <c r="AR76" s="756">
        <v>19917</v>
      </c>
      <c r="AS76" s="756">
        <v>16321</v>
      </c>
      <c r="AT76" s="758">
        <v>16086</v>
      </c>
      <c r="AU76" s="488"/>
      <c r="AV76" s="759"/>
      <c r="AW76" s="756">
        <v>4920</v>
      </c>
      <c r="AX76" s="756">
        <v>3113</v>
      </c>
      <c r="AY76" s="756">
        <v>3533</v>
      </c>
      <c r="AZ76" s="756">
        <v>4344</v>
      </c>
      <c r="BA76" s="756">
        <v>6272</v>
      </c>
      <c r="BB76" s="756">
        <v>7314</v>
      </c>
      <c r="BC76" s="756">
        <v>7741</v>
      </c>
      <c r="BD76" s="756">
        <v>6432</v>
      </c>
      <c r="BE76" s="758">
        <v>6541</v>
      </c>
      <c r="BF76" s="488"/>
      <c r="BG76" s="759"/>
      <c r="BH76" s="760"/>
      <c r="BI76" s="760"/>
      <c r="BJ76" s="657">
        <v>13628</v>
      </c>
      <c r="BK76" s="657">
        <v>15414</v>
      </c>
      <c r="BL76" s="657">
        <v>19958</v>
      </c>
      <c r="BM76" s="657">
        <v>18319</v>
      </c>
      <c r="BN76" s="657">
        <v>19525</v>
      </c>
      <c r="BO76" s="756">
        <v>26726</v>
      </c>
      <c r="BP76" s="758">
        <v>30301</v>
      </c>
      <c r="BQ76" s="488"/>
      <c r="BR76" s="757">
        <v>23042</v>
      </c>
      <c r="BS76" s="756">
        <v>24007</v>
      </c>
      <c r="BT76" s="756">
        <v>23677</v>
      </c>
      <c r="BU76" s="756">
        <v>32473</v>
      </c>
      <c r="BV76" s="756">
        <v>32774</v>
      </c>
      <c r="BW76" s="756">
        <v>38198</v>
      </c>
      <c r="BX76" s="756">
        <v>43450</v>
      </c>
      <c r="BY76" s="756">
        <v>47733</v>
      </c>
      <c r="BZ76" s="756">
        <v>47529</v>
      </c>
      <c r="CA76" s="758">
        <v>47910</v>
      </c>
    </row>
    <row r="77" spans="1:79" s="397" customFormat="1" ht="13.2">
      <c r="A77" s="1161"/>
      <c r="B77" s="430" t="s">
        <v>375</v>
      </c>
      <c r="C77" s="752">
        <v>10131</v>
      </c>
      <c r="D77" s="753">
        <v>9981</v>
      </c>
      <c r="E77" s="753">
        <v>9380</v>
      </c>
      <c r="F77" s="753">
        <v>9156</v>
      </c>
      <c r="G77" s="753">
        <v>7428</v>
      </c>
      <c r="H77" s="753">
        <v>8583</v>
      </c>
      <c r="I77" s="24">
        <v>11842</v>
      </c>
      <c r="J77" s="24">
        <v>15090</v>
      </c>
      <c r="K77" s="613">
        <v>14205</v>
      </c>
      <c r="L77" s="761">
        <v>13007</v>
      </c>
      <c r="M77" s="101">
        <v>14835</v>
      </c>
      <c r="N77" s="631">
        <v>12506</v>
      </c>
      <c r="O77" s="631">
        <v>12733</v>
      </c>
      <c r="P77" s="631">
        <v>11439</v>
      </c>
      <c r="Q77" s="631">
        <v>12506</v>
      </c>
      <c r="R77" s="631">
        <v>13382</v>
      </c>
      <c r="S77" s="631">
        <v>14699</v>
      </c>
      <c r="T77" s="631">
        <v>14880</v>
      </c>
      <c r="U77" s="631">
        <v>14384</v>
      </c>
      <c r="V77" s="644">
        <v>14950</v>
      </c>
      <c r="W77" s="26">
        <v>21939</v>
      </c>
      <c r="Y77" s="754" t="s">
        <v>6</v>
      </c>
      <c r="Z77" s="755">
        <v>10650</v>
      </c>
      <c r="AA77" s="755">
        <v>10917</v>
      </c>
      <c r="AB77" s="755">
        <v>9439</v>
      </c>
      <c r="AC77" s="657">
        <v>10580</v>
      </c>
      <c r="AD77" s="657">
        <v>11649</v>
      </c>
      <c r="AE77" s="657">
        <v>12852</v>
      </c>
      <c r="AF77" s="657">
        <v>12135</v>
      </c>
      <c r="AG77" s="657">
        <v>11120</v>
      </c>
      <c r="AH77" s="756">
        <v>10585</v>
      </c>
      <c r="AI77" s="758">
        <v>15395</v>
      </c>
      <c r="AJ77" s="487"/>
      <c r="AK77" s="757">
        <v>145040</v>
      </c>
      <c r="AL77" s="756">
        <v>151765</v>
      </c>
      <c r="AM77" s="756">
        <v>164459</v>
      </c>
      <c r="AN77" s="756">
        <v>187237</v>
      </c>
      <c r="AO77" s="756">
        <v>197594</v>
      </c>
      <c r="AP77" s="756">
        <v>224917</v>
      </c>
      <c r="AQ77" s="756">
        <v>225571</v>
      </c>
      <c r="AR77" s="756">
        <v>177750</v>
      </c>
      <c r="AS77" s="756">
        <v>146749</v>
      </c>
      <c r="AT77" s="758">
        <v>160643</v>
      </c>
      <c r="AU77" s="488"/>
      <c r="AV77" s="759"/>
      <c r="AW77" s="1101">
        <v>11312</v>
      </c>
      <c r="AX77" s="1101">
        <v>7141</v>
      </c>
      <c r="AY77" s="756">
        <v>8332</v>
      </c>
      <c r="AZ77" s="756">
        <v>11083</v>
      </c>
      <c r="BA77" s="756">
        <v>12980</v>
      </c>
      <c r="BB77" s="756">
        <v>13514</v>
      </c>
      <c r="BC77" s="756">
        <v>13499</v>
      </c>
      <c r="BD77" s="756">
        <v>9615</v>
      </c>
      <c r="BE77" s="758">
        <v>9962</v>
      </c>
      <c r="BF77" s="488"/>
      <c r="BG77" s="759"/>
      <c r="BH77" s="760"/>
      <c r="BI77" s="760"/>
      <c r="BJ77" s="657">
        <v>23890</v>
      </c>
      <c r="BK77" s="657">
        <v>25387</v>
      </c>
      <c r="BL77" s="657">
        <v>28847</v>
      </c>
      <c r="BM77" s="657">
        <v>22609</v>
      </c>
      <c r="BN77" s="657">
        <v>26501</v>
      </c>
      <c r="BO77" s="756">
        <v>36418</v>
      </c>
      <c r="BP77" s="758">
        <v>34967</v>
      </c>
      <c r="BQ77" s="488"/>
      <c r="BR77" s="757">
        <v>33354</v>
      </c>
      <c r="BS77" s="756">
        <v>33912</v>
      </c>
      <c r="BT77" s="756">
        <v>35501</v>
      </c>
      <c r="BU77" s="756">
        <v>44814</v>
      </c>
      <c r="BV77" s="756">
        <v>46139</v>
      </c>
      <c r="BW77" s="756">
        <v>50677</v>
      </c>
      <c r="BX77" s="756">
        <v>51919</v>
      </c>
      <c r="BY77" s="756">
        <v>53848</v>
      </c>
      <c r="BZ77" s="756">
        <v>52409</v>
      </c>
      <c r="CA77" s="758">
        <v>49800</v>
      </c>
    </row>
    <row r="78" spans="1:79" s="397" customFormat="1" ht="13.2">
      <c r="A78" s="1161"/>
      <c r="B78" s="430" t="s">
        <v>366</v>
      </c>
      <c r="C78" s="752"/>
      <c r="D78" s="753"/>
      <c r="E78" s="753"/>
      <c r="F78" s="753"/>
      <c r="G78" s="753"/>
      <c r="H78" s="753"/>
      <c r="I78" s="24"/>
      <c r="J78" s="24"/>
      <c r="K78" s="613"/>
      <c r="L78" s="761"/>
      <c r="M78" s="101"/>
      <c r="N78" s="631">
        <v>858</v>
      </c>
      <c r="O78" s="631">
        <v>1201</v>
      </c>
      <c r="P78" s="631">
        <v>1120</v>
      </c>
      <c r="Q78" s="631">
        <v>1392</v>
      </c>
      <c r="R78" s="631">
        <v>1427</v>
      </c>
      <c r="S78" s="631">
        <v>1788</v>
      </c>
      <c r="T78" s="631">
        <v>1989</v>
      </c>
      <c r="U78" s="631">
        <v>1891</v>
      </c>
      <c r="V78" s="644">
        <v>1987</v>
      </c>
      <c r="W78" s="26">
        <v>3210</v>
      </c>
      <c r="Y78" s="754" t="s">
        <v>7</v>
      </c>
      <c r="Z78" s="762"/>
      <c r="AA78" s="755">
        <v>1201</v>
      </c>
      <c r="AB78" s="755">
        <v>1094</v>
      </c>
      <c r="AC78" s="756">
        <v>1392</v>
      </c>
      <c r="AD78" s="756">
        <v>1427</v>
      </c>
      <c r="AE78" s="756">
        <v>1788</v>
      </c>
      <c r="AF78" s="756">
        <v>1989</v>
      </c>
      <c r="AG78" s="756">
        <v>1891</v>
      </c>
      <c r="AH78" s="756">
        <v>1987</v>
      </c>
      <c r="AI78" s="758">
        <v>3210</v>
      </c>
      <c r="AJ78" s="487"/>
      <c r="AK78" s="759"/>
      <c r="AL78" s="756">
        <v>2596</v>
      </c>
      <c r="AM78" s="756">
        <v>2777</v>
      </c>
      <c r="AN78" s="657">
        <v>3505</v>
      </c>
      <c r="AO78" s="657">
        <v>4048</v>
      </c>
      <c r="AP78" s="657">
        <v>5165</v>
      </c>
      <c r="AQ78" s="657">
        <v>4984</v>
      </c>
      <c r="AR78" s="657">
        <v>4336</v>
      </c>
      <c r="AS78" s="756">
        <v>3886</v>
      </c>
      <c r="AT78" s="758">
        <v>1832</v>
      </c>
      <c r="AU78" s="488"/>
      <c r="AV78" s="759"/>
      <c r="AW78" s="756">
        <v>61109</v>
      </c>
      <c r="AX78" s="756">
        <v>42129</v>
      </c>
      <c r="AY78" s="657">
        <v>51404</v>
      </c>
      <c r="AZ78" s="657">
        <v>72258</v>
      </c>
      <c r="BA78" s="657">
        <v>84061</v>
      </c>
      <c r="BB78" s="657">
        <v>95667</v>
      </c>
      <c r="BC78" s="657">
        <v>97294</v>
      </c>
      <c r="BD78" s="756">
        <v>76318</v>
      </c>
      <c r="BE78" s="758">
        <v>82400</v>
      </c>
      <c r="BF78" s="488"/>
      <c r="BG78" s="759"/>
      <c r="BH78" s="760"/>
      <c r="BI78" s="760"/>
      <c r="BJ78" s="657">
        <v>5168</v>
      </c>
      <c r="BK78" s="657">
        <v>4882</v>
      </c>
      <c r="BL78" s="657">
        <v>5320</v>
      </c>
      <c r="BM78" s="657">
        <v>4271</v>
      </c>
      <c r="BN78" s="657">
        <v>4627</v>
      </c>
      <c r="BO78" s="657">
        <v>6262</v>
      </c>
      <c r="BP78" s="658">
        <v>7410</v>
      </c>
      <c r="BQ78" s="488"/>
      <c r="BR78" s="759"/>
      <c r="BS78" s="756">
        <v>7572</v>
      </c>
      <c r="BT78" s="756">
        <v>8762</v>
      </c>
      <c r="BU78" s="756">
        <v>11671</v>
      </c>
      <c r="BV78" s="756">
        <v>12262</v>
      </c>
      <c r="BW78" s="756">
        <v>13233</v>
      </c>
      <c r="BX78" s="756">
        <v>14548</v>
      </c>
      <c r="BY78" s="756">
        <v>16469</v>
      </c>
      <c r="BZ78" s="756">
        <v>17924</v>
      </c>
      <c r="CA78" s="758">
        <v>19494</v>
      </c>
    </row>
    <row r="79" spans="1:79" s="397" customFormat="1" ht="13.2">
      <c r="A79" s="1161"/>
      <c r="B79" s="763" t="s">
        <v>227</v>
      </c>
      <c r="C79" s="764"/>
      <c r="D79" s="765"/>
      <c r="E79" s="765"/>
      <c r="F79" s="765"/>
      <c r="G79" s="765"/>
      <c r="H79" s="765"/>
      <c r="I79" s="47"/>
      <c r="J79" s="47"/>
      <c r="K79" s="766"/>
      <c r="L79" s="767"/>
      <c r="M79" s="105"/>
      <c r="N79" s="632"/>
      <c r="O79" s="632"/>
      <c r="P79" s="632"/>
      <c r="Q79" s="632">
        <v>433</v>
      </c>
      <c r="R79" s="632">
        <v>515</v>
      </c>
      <c r="S79" s="632">
        <v>793</v>
      </c>
      <c r="T79" s="632">
        <v>941</v>
      </c>
      <c r="U79" s="632">
        <v>1186</v>
      </c>
      <c r="V79" s="645">
        <v>1407</v>
      </c>
      <c r="W79" s="48">
        <v>2513</v>
      </c>
      <c r="Y79" s="754" t="s">
        <v>8</v>
      </c>
      <c r="Z79" s="762"/>
      <c r="AA79" s="762"/>
      <c r="AB79" s="762"/>
      <c r="AC79" s="756">
        <v>433</v>
      </c>
      <c r="AD79" s="756">
        <v>515</v>
      </c>
      <c r="AE79" s="756">
        <v>793</v>
      </c>
      <c r="AF79" s="756">
        <v>941</v>
      </c>
      <c r="AG79" s="756">
        <v>1186</v>
      </c>
      <c r="AH79" s="756">
        <v>1407</v>
      </c>
      <c r="AI79" s="758">
        <v>2513</v>
      </c>
      <c r="AJ79" s="487"/>
      <c r="AK79" s="759"/>
      <c r="AL79" s="760"/>
      <c r="AM79" s="760"/>
      <c r="AN79" s="657">
        <v>255</v>
      </c>
      <c r="AO79" s="657">
        <v>416</v>
      </c>
      <c r="AP79" s="657">
        <v>822</v>
      </c>
      <c r="AQ79" s="657">
        <v>1243</v>
      </c>
      <c r="AR79" s="657">
        <v>1560</v>
      </c>
      <c r="AS79" s="756">
        <v>1535</v>
      </c>
      <c r="AT79" s="758">
        <v>4292</v>
      </c>
      <c r="AU79" s="488"/>
      <c r="AV79" s="759"/>
      <c r="AW79" s="760"/>
      <c r="AX79" s="760"/>
      <c r="AY79" s="657">
        <v>203</v>
      </c>
      <c r="AZ79" s="657">
        <v>326</v>
      </c>
      <c r="BA79" s="657">
        <v>437</v>
      </c>
      <c r="BB79" s="657">
        <v>565</v>
      </c>
      <c r="BC79" s="657">
        <v>810</v>
      </c>
      <c r="BD79" s="756">
        <v>853</v>
      </c>
      <c r="BE79" s="758">
        <v>1102</v>
      </c>
      <c r="BF79" s="488"/>
      <c r="BG79" s="759"/>
      <c r="BH79" s="760"/>
      <c r="BI79" s="760"/>
      <c r="BJ79" s="657">
        <v>79767</v>
      </c>
      <c r="BK79" s="657">
        <v>112347</v>
      </c>
      <c r="BL79" s="657">
        <v>143847</v>
      </c>
      <c r="BM79" s="657">
        <v>143535</v>
      </c>
      <c r="BN79" s="657">
        <v>162680</v>
      </c>
      <c r="BO79" s="657">
        <v>263436</v>
      </c>
      <c r="BP79" s="658">
        <v>302136</v>
      </c>
      <c r="BQ79" s="488"/>
      <c r="BR79" s="759"/>
      <c r="BS79" s="760"/>
      <c r="BT79" s="760"/>
      <c r="BU79" s="756">
        <v>2657</v>
      </c>
      <c r="BV79" s="756">
        <v>3174</v>
      </c>
      <c r="BW79" s="756">
        <v>4637</v>
      </c>
      <c r="BX79" s="756">
        <v>5928</v>
      </c>
      <c r="BY79" s="756">
        <v>7236</v>
      </c>
      <c r="BZ79" s="756">
        <v>8116</v>
      </c>
      <c r="CA79" s="758">
        <v>10462</v>
      </c>
    </row>
    <row r="80" spans="1:79" s="397" customFormat="1" ht="13.2">
      <c r="A80" s="1161"/>
      <c r="B80" s="633" t="s">
        <v>10</v>
      </c>
      <c r="C80" s="768">
        <v>1123</v>
      </c>
      <c r="D80" s="769">
        <v>1255</v>
      </c>
      <c r="E80" s="769">
        <v>1260</v>
      </c>
      <c r="F80" s="769">
        <v>1183</v>
      </c>
      <c r="G80" s="769">
        <v>1061</v>
      </c>
      <c r="H80" s="769">
        <v>1209</v>
      </c>
      <c r="I80" s="40">
        <v>1794</v>
      </c>
      <c r="J80" s="40">
        <v>2515</v>
      </c>
      <c r="K80" s="609">
        <v>2633</v>
      </c>
      <c r="L80" s="41">
        <v>2672</v>
      </c>
      <c r="M80" s="126">
        <v>3411</v>
      </c>
      <c r="N80" s="634">
        <v>2278</v>
      </c>
      <c r="O80" s="634">
        <v>2719</v>
      </c>
      <c r="P80" s="634">
        <v>2504</v>
      </c>
      <c r="Q80" s="634">
        <v>2495</v>
      </c>
      <c r="R80" s="634">
        <v>2557</v>
      </c>
      <c r="S80" s="634">
        <v>2921</v>
      </c>
      <c r="T80" s="634">
        <v>3159</v>
      </c>
      <c r="U80" s="634">
        <v>2990</v>
      </c>
      <c r="V80" s="646">
        <v>2932</v>
      </c>
      <c r="W80" s="42">
        <v>4156</v>
      </c>
      <c r="Y80" s="754" t="s">
        <v>9</v>
      </c>
      <c r="Z80" s="755">
        <v>12508</v>
      </c>
      <c r="AA80" s="755">
        <v>12733</v>
      </c>
      <c r="AB80" s="755">
        <v>11352</v>
      </c>
      <c r="AC80" s="657">
        <v>12506</v>
      </c>
      <c r="AD80" s="657">
        <v>13382</v>
      </c>
      <c r="AE80" s="657">
        <v>14699</v>
      </c>
      <c r="AF80" s="657">
        <v>14880</v>
      </c>
      <c r="AG80" s="657">
        <v>14384</v>
      </c>
      <c r="AH80" s="756">
        <v>14950</v>
      </c>
      <c r="AI80" s="758">
        <v>21939</v>
      </c>
      <c r="AJ80" s="487"/>
      <c r="AK80" s="757">
        <v>8023</v>
      </c>
      <c r="AL80" s="756">
        <v>9873</v>
      </c>
      <c r="AM80" s="756">
        <v>11033</v>
      </c>
      <c r="AN80" s="657">
        <v>13824</v>
      </c>
      <c r="AO80" s="657">
        <v>16262</v>
      </c>
      <c r="AP80" s="657">
        <v>20103</v>
      </c>
      <c r="AQ80" s="657">
        <v>21131</v>
      </c>
      <c r="AR80" s="657">
        <v>20229</v>
      </c>
      <c r="AS80" s="756">
        <v>17995</v>
      </c>
      <c r="AT80" s="758">
        <v>17248</v>
      </c>
      <c r="AU80" s="488"/>
      <c r="AV80" s="759"/>
      <c r="AW80" s="756">
        <v>5135</v>
      </c>
      <c r="AX80" s="756">
        <v>3674</v>
      </c>
      <c r="AY80" s="657">
        <v>4711</v>
      </c>
      <c r="AZ80" s="657">
        <v>5874</v>
      </c>
      <c r="BA80" s="657">
        <v>8404</v>
      </c>
      <c r="BB80" s="657">
        <v>8835</v>
      </c>
      <c r="BC80" s="657">
        <v>8804</v>
      </c>
      <c r="BD80" s="657">
        <v>7337</v>
      </c>
      <c r="BE80" s="658">
        <v>7495</v>
      </c>
      <c r="BF80" s="488"/>
      <c r="BG80" s="759"/>
      <c r="BH80" s="760"/>
      <c r="BI80" s="760"/>
      <c r="BJ80" s="657">
        <v>10985</v>
      </c>
      <c r="BK80" s="657">
        <v>12334</v>
      </c>
      <c r="BL80" s="657">
        <v>16776</v>
      </c>
      <c r="BM80" s="657">
        <v>16674</v>
      </c>
      <c r="BN80" s="657">
        <v>17401</v>
      </c>
      <c r="BO80" s="657">
        <v>23157</v>
      </c>
      <c r="BP80" s="658">
        <v>25637</v>
      </c>
      <c r="BQ80" s="488"/>
      <c r="BR80" s="757">
        <v>79527</v>
      </c>
      <c r="BS80" s="756">
        <v>78267</v>
      </c>
      <c r="BT80" s="756">
        <v>82382</v>
      </c>
      <c r="BU80" s="756">
        <v>107792</v>
      </c>
      <c r="BV80" s="756">
        <v>108626</v>
      </c>
      <c r="BW80" s="756">
        <v>121026</v>
      </c>
      <c r="BX80" s="756">
        <v>133593</v>
      </c>
      <c r="BY80" s="756">
        <v>144621</v>
      </c>
      <c r="BZ80" s="756">
        <v>140969</v>
      </c>
      <c r="CA80" s="758">
        <v>143723</v>
      </c>
    </row>
    <row r="81" spans="1:79" s="397" customFormat="1" ht="13.2">
      <c r="A81" s="1162"/>
      <c r="B81" s="432" t="s">
        <v>163</v>
      </c>
      <c r="C81" s="770">
        <f t="shared" ref="C81:I81" si="1">SUM(C75:C80)</f>
        <v>40069</v>
      </c>
      <c r="D81" s="771">
        <f t="shared" si="1"/>
        <v>39646</v>
      </c>
      <c r="E81" s="771">
        <f t="shared" si="1"/>
        <v>36718</v>
      </c>
      <c r="F81" s="771">
        <f t="shared" si="1"/>
        <v>35357</v>
      </c>
      <c r="G81" s="771">
        <f t="shared" si="1"/>
        <v>27523</v>
      </c>
      <c r="H81" s="771">
        <f>SUM(H75:H80)</f>
        <v>34702</v>
      </c>
      <c r="I81" s="35">
        <f t="shared" si="1"/>
        <v>47381</v>
      </c>
      <c r="J81" s="35">
        <f>SUM(J75:J80)</f>
        <v>59989</v>
      </c>
      <c r="K81" s="772">
        <f>SUM(K75:K80)</f>
        <v>58727</v>
      </c>
      <c r="L81" s="43">
        <v>53255</v>
      </c>
      <c r="M81" s="117">
        <f t="shared" ref="M81:R81" si="2">SUM(M75:M80)</f>
        <v>62777</v>
      </c>
      <c r="N81" s="636">
        <f t="shared" si="2"/>
        <v>54700</v>
      </c>
      <c r="O81" s="636">
        <f t="shared" si="2"/>
        <v>59819</v>
      </c>
      <c r="P81" s="636">
        <f t="shared" si="2"/>
        <v>52446</v>
      </c>
      <c r="Q81" s="636">
        <f t="shared" si="2"/>
        <v>58108</v>
      </c>
      <c r="R81" s="636">
        <f t="shared" si="2"/>
        <v>62112</v>
      </c>
      <c r="S81" s="636">
        <f>SUM(S75:S80)</f>
        <v>65687</v>
      </c>
      <c r="T81" s="636">
        <f>SUM(T75:T80)</f>
        <v>66712</v>
      </c>
      <c r="U81" s="636">
        <f>SUM(U75:U80)</f>
        <v>64613</v>
      </c>
      <c r="V81" s="647">
        <f>SUM(V75:V80)</f>
        <v>68421</v>
      </c>
      <c r="W81" s="37">
        <f>SUM(W75:W80)</f>
        <v>95940</v>
      </c>
      <c r="Y81" s="754" t="s">
        <v>10</v>
      </c>
      <c r="Z81" s="755">
        <v>3321</v>
      </c>
      <c r="AA81" s="755">
        <v>2719</v>
      </c>
      <c r="AB81" s="755">
        <v>2483</v>
      </c>
      <c r="AC81" s="657">
        <v>2495</v>
      </c>
      <c r="AD81" s="657">
        <v>2557</v>
      </c>
      <c r="AE81" s="657">
        <v>2921</v>
      </c>
      <c r="AF81" s="657">
        <v>3159</v>
      </c>
      <c r="AG81" s="657">
        <v>2990</v>
      </c>
      <c r="AH81" s="756">
        <v>2932</v>
      </c>
      <c r="AI81" s="758">
        <v>4156</v>
      </c>
      <c r="AJ81" s="487"/>
      <c r="AK81" s="757">
        <v>3702</v>
      </c>
      <c r="AL81" s="756">
        <v>1472</v>
      </c>
      <c r="AM81" s="756">
        <v>1903</v>
      </c>
      <c r="AN81" s="657">
        <v>2246</v>
      </c>
      <c r="AO81" s="657">
        <v>2711</v>
      </c>
      <c r="AP81" s="657">
        <v>3455</v>
      </c>
      <c r="AQ81" s="657">
        <v>3471</v>
      </c>
      <c r="AR81" s="657">
        <v>3350</v>
      </c>
      <c r="AS81" s="756">
        <v>2872</v>
      </c>
      <c r="AT81" s="758">
        <v>2986</v>
      </c>
      <c r="AU81" s="488"/>
      <c r="AV81" s="759"/>
      <c r="AW81" s="756">
        <v>1047</v>
      </c>
      <c r="AX81" s="756">
        <v>675</v>
      </c>
      <c r="AY81" s="756">
        <v>660</v>
      </c>
      <c r="AZ81" s="756">
        <v>835</v>
      </c>
      <c r="BA81" s="756">
        <v>1313</v>
      </c>
      <c r="BB81" s="756">
        <v>1435</v>
      </c>
      <c r="BC81" s="756">
        <v>1638</v>
      </c>
      <c r="BD81" s="756">
        <v>1318</v>
      </c>
      <c r="BE81" s="758">
        <v>1375</v>
      </c>
      <c r="BF81" s="488"/>
      <c r="BG81" s="759"/>
      <c r="BH81" s="760"/>
      <c r="BI81" s="760"/>
      <c r="BJ81" s="657">
        <v>1672</v>
      </c>
      <c r="BK81" s="657">
        <v>1749</v>
      </c>
      <c r="BL81" s="657">
        <v>2357</v>
      </c>
      <c r="BM81" s="657">
        <v>2280</v>
      </c>
      <c r="BN81" s="657">
        <v>2494</v>
      </c>
      <c r="BO81" s="657">
        <v>3317</v>
      </c>
      <c r="BP81" s="658">
        <v>3757</v>
      </c>
      <c r="BQ81" s="488"/>
      <c r="BR81" s="757">
        <v>21360</v>
      </c>
      <c r="BS81" s="756">
        <v>15901</v>
      </c>
      <c r="BT81" s="756">
        <v>17027</v>
      </c>
      <c r="BU81" s="756">
        <v>20207</v>
      </c>
      <c r="BV81" s="756">
        <v>21530</v>
      </c>
      <c r="BW81" s="756">
        <v>25384</v>
      </c>
      <c r="BX81" s="756">
        <v>28397</v>
      </c>
      <c r="BY81" s="756">
        <v>30770</v>
      </c>
      <c r="BZ81" s="756">
        <v>31460</v>
      </c>
      <c r="CA81" s="758">
        <v>31660</v>
      </c>
    </row>
    <row r="82" spans="1:79" s="397" customFormat="1" thickBot="1">
      <c r="A82" s="800"/>
      <c r="B82" s="637" t="s">
        <v>357</v>
      </c>
      <c r="C82" s="773">
        <v>11396</v>
      </c>
      <c r="D82" s="774">
        <v>7422</v>
      </c>
      <c r="E82" s="774">
        <v>6843</v>
      </c>
      <c r="F82" s="774">
        <v>6843</v>
      </c>
      <c r="G82" s="774">
        <v>5229</v>
      </c>
      <c r="H82" s="774">
        <v>5067</v>
      </c>
      <c r="I82" s="775">
        <v>4732</v>
      </c>
      <c r="J82" s="775">
        <v>4729</v>
      </c>
      <c r="K82" s="607">
        <v>4679</v>
      </c>
      <c r="L82" s="604">
        <v>4554</v>
      </c>
      <c r="M82" s="124">
        <v>5741</v>
      </c>
      <c r="N82" s="638">
        <v>8189</v>
      </c>
      <c r="O82" s="638">
        <v>11244</v>
      </c>
      <c r="P82" s="638">
        <v>13177</v>
      </c>
      <c r="Q82" s="638">
        <v>15626</v>
      </c>
      <c r="R82" s="638">
        <v>17292</v>
      </c>
      <c r="S82" s="638">
        <v>20329</v>
      </c>
      <c r="T82" s="638">
        <v>20679</v>
      </c>
      <c r="U82" s="638">
        <v>19917</v>
      </c>
      <c r="V82" s="648">
        <v>16321</v>
      </c>
      <c r="W82" s="17">
        <v>16086</v>
      </c>
      <c r="Y82" s="776" t="s">
        <v>163</v>
      </c>
      <c r="Z82" s="777">
        <f>SUM(Z76:Z81)</f>
        <v>54699</v>
      </c>
      <c r="AA82" s="777">
        <f>SUM(AA76:AA81)</f>
        <v>59819</v>
      </c>
      <c r="AB82" s="777">
        <f>SUM(AB76:AB81)</f>
        <v>51969</v>
      </c>
      <c r="AC82" s="778">
        <f>SUM(AC76:AC81)</f>
        <v>58108</v>
      </c>
      <c r="AD82" s="778">
        <f t="shared" ref="AD82:AG82" si="3">SUM(AD76:AD81)</f>
        <v>62112</v>
      </c>
      <c r="AE82" s="778">
        <f t="shared" si="3"/>
        <v>65687</v>
      </c>
      <c r="AF82" s="778">
        <f t="shared" si="3"/>
        <v>66712</v>
      </c>
      <c r="AG82" s="778">
        <f t="shared" si="3"/>
        <v>64613</v>
      </c>
      <c r="AH82" s="778">
        <f>SUM(AH76:AH81)</f>
        <v>68421</v>
      </c>
      <c r="AI82" s="781">
        <f>SUM(AI76:AI81)</f>
        <v>95940</v>
      </c>
      <c r="AJ82" s="779"/>
      <c r="AK82" s="780">
        <f>SUM(AK76:AK81)</f>
        <v>164954</v>
      </c>
      <c r="AL82" s="778">
        <f>SUM(AL76:AL81)</f>
        <v>176950</v>
      </c>
      <c r="AM82" s="778">
        <f>SUM(AM76:AM81)</f>
        <v>193349</v>
      </c>
      <c r="AN82" s="778">
        <f>SUM(AN76:AN81)</f>
        <v>222693</v>
      </c>
      <c r="AO82" s="778">
        <f t="shared" ref="AO82:AR82" si="4">SUM(AO76:AO81)</f>
        <v>238323</v>
      </c>
      <c r="AP82" s="778">
        <f t="shared" si="4"/>
        <v>274791</v>
      </c>
      <c r="AQ82" s="778">
        <f t="shared" si="4"/>
        <v>277079</v>
      </c>
      <c r="AR82" s="778">
        <f t="shared" si="4"/>
        <v>227142</v>
      </c>
      <c r="AS82" s="778">
        <f>SUM(AS76:AS81)</f>
        <v>189358</v>
      </c>
      <c r="AT82" s="781">
        <f>SUM(AT76:AT81)</f>
        <v>203087</v>
      </c>
      <c r="AU82" s="488"/>
      <c r="AV82" s="782"/>
      <c r="AW82" s="778">
        <f>SUM(AW76:AW81)</f>
        <v>83523</v>
      </c>
      <c r="AX82" s="1102">
        <f>SUM(AX76:AX81)</f>
        <v>56732</v>
      </c>
      <c r="AY82" s="778">
        <f>SUM(AY76:AY81)</f>
        <v>68843</v>
      </c>
      <c r="AZ82" s="778">
        <f t="shared" ref="AZ82:BC82" si="5">SUM(AZ76:AZ81)</f>
        <v>94720</v>
      </c>
      <c r="BA82" s="778">
        <f t="shared" si="5"/>
        <v>113467</v>
      </c>
      <c r="BB82" s="778">
        <f t="shared" si="5"/>
        <v>127330</v>
      </c>
      <c r="BC82" s="778">
        <f t="shared" si="5"/>
        <v>129786</v>
      </c>
      <c r="BD82" s="778">
        <f>SUM(BD76:BD81)</f>
        <v>101873</v>
      </c>
      <c r="BE82" s="781">
        <f>SUM(BE76:BE81)</f>
        <v>108875</v>
      </c>
      <c r="BF82" s="488"/>
      <c r="BG82" s="782"/>
      <c r="BH82" s="783"/>
      <c r="BI82" s="783"/>
      <c r="BJ82" s="778">
        <f>SUM(BJ76:BJ81)</f>
        <v>135110</v>
      </c>
      <c r="BK82" s="778">
        <f t="shared" ref="BK82:BP82" si="6">SUM(BK76:BK81)</f>
        <v>172113</v>
      </c>
      <c r="BL82" s="778">
        <f t="shared" si="6"/>
        <v>217105</v>
      </c>
      <c r="BM82" s="778">
        <f t="shared" si="6"/>
        <v>207688</v>
      </c>
      <c r="BN82" s="778">
        <f t="shared" si="6"/>
        <v>233228</v>
      </c>
      <c r="BO82" s="778">
        <f t="shared" si="6"/>
        <v>359316</v>
      </c>
      <c r="BP82" s="781">
        <f t="shared" si="6"/>
        <v>404208</v>
      </c>
      <c r="BQ82" s="488"/>
      <c r="BR82" s="780">
        <f>SUM(BR76:BR81)</f>
        <v>157283</v>
      </c>
      <c r="BS82" s="778">
        <f>SUM(BS76:BS81)</f>
        <v>159659</v>
      </c>
      <c r="BT82" s="778">
        <f>SUM(BT76:BT81)</f>
        <v>167349</v>
      </c>
      <c r="BU82" s="778">
        <f>SUM(BU76:BU81)</f>
        <v>219614</v>
      </c>
      <c r="BV82" s="778">
        <f t="shared" ref="BV82:CA82" si="7">SUM(BV76:BV81)</f>
        <v>224505</v>
      </c>
      <c r="BW82" s="778">
        <f t="shared" si="7"/>
        <v>253155</v>
      </c>
      <c r="BX82" s="778">
        <f t="shared" si="7"/>
        <v>277835</v>
      </c>
      <c r="BY82" s="778">
        <f t="shared" si="7"/>
        <v>300677</v>
      </c>
      <c r="BZ82" s="778">
        <f t="shared" si="7"/>
        <v>298407</v>
      </c>
      <c r="CA82" s="781">
        <f t="shared" si="7"/>
        <v>303049</v>
      </c>
    </row>
    <row r="83" spans="1:79" s="397" customFormat="1" thickBot="1">
      <c r="A83" s="800"/>
      <c r="B83" s="637" t="s">
        <v>6</v>
      </c>
      <c r="C83" s="773">
        <v>187681</v>
      </c>
      <c r="D83" s="774">
        <v>129937</v>
      </c>
      <c r="E83" s="774">
        <v>125704</v>
      </c>
      <c r="F83" s="774">
        <v>125704</v>
      </c>
      <c r="G83" s="774">
        <v>112269</v>
      </c>
      <c r="H83" s="774">
        <v>109375</v>
      </c>
      <c r="I83" s="775">
        <v>108515</v>
      </c>
      <c r="J83" s="775">
        <v>110835</v>
      </c>
      <c r="K83" s="607">
        <v>112527</v>
      </c>
      <c r="L83" s="604">
        <v>111088</v>
      </c>
      <c r="M83" s="124">
        <v>126804</v>
      </c>
      <c r="N83" s="638">
        <v>145040</v>
      </c>
      <c r="O83" s="638">
        <v>151765</v>
      </c>
      <c r="P83" s="638">
        <v>164459</v>
      </c>
      <c r="Q83" s="638">
        <v>187237</v>
      </c>
      <c r="R83" s="638">
        <v>197594</v>
      </c>
      <c r="S83" s="638">
        <v>224917</v>
      </c>
      <c r="T83" s="638">
        <v>225571</v>
      </c>
      <c r="U83" s="638">
        <v>177750</v>
      </c>
      <c r="V83" s="648">
        <v>146749</v>
      </c>
      <c r="W83" s="17">
        <v>160643</v>
      </c>
      <c r="Y83" s="892" t="s">
        <v>216</v>
      </c>
      <c r="Z83" s="743"/>
      <c r="AA83" s="743"/>
      <c r="AB83" s="743"/>
      <c r="AC83" s="784"/>
      <c r="AD83" s="784"/>
      <c r="AE83" s="784"/>
      <c r="AF83" s="784"/>
      <c r="AG83" s="784"/>
      <c r="AH83" s="784"/>
      <c r="AI83" s="893"/>
      <c r="AJ83" s="487"/>
      <c r="AK83" s="894"/>
      <c r="AL83" s="784"/>
      <c r="AM83" s="784"/>
      <c r="AN83" s="784"/>
      <c r="AO83" s="784"/>
      <c r="AP83" s="784"/>
      <c r="AQ83" s="784"/>
      <c r="AR83" s="784"/>
      <c r="AS83" s="784"/>
      <c r="AT83" s="893"/>
      <c r="AU83" s="488"/>
      <c r="AV83" s="785"/>
      <c r="AW83" s="784"/>
      <c r="AX83" s="784"/>
      <c r="AY83" s="784"/>
      <c r="AZ83" s="784"/>
      <c r="BA83" s="784"/>
      <c r="BB83" s="784"/>
      <c r="BC83" s="784"/>
      <c r="BD83" s="784"/>
      <c r="BE83" s="784"/>
      <c r="BF83" s="488"/>
      <c r="BG83" s="784"/>
      <c r="BH83" s="784"/>
      <c r="BI83" s="784"/>
      <c r="BJ83" s="784"/>
      <c r="BK83" s="784"/>
      <c r="BL83" s="784"/>
      <c r="BM83" s="784"/>
      <c r="BN83" s="784"/>
      <c r="BO83" s="784"/>
      <c r="BP83" s="784"/>
      <c r="BQ83" s="488"/>
      <c r="BR83" s="784"/>
      <c r="BS83" s="784"/>
      <c r="BT83" s="784"/>
      <c r="BU83" s="784"/>
      <c r="BV83" s="784"/>
      <c r="BW83" s="784"/>
      <c r="BX83" s="784"/>
      <c r="BY83" s="784"/>
      <c r="BZ83" s="784"/>
      <c r="CA83" s="784"/>
    </row>
    <row r="84" spans="1:79" s="397" customFormat="1" ht="13.8">
      <c r="A84" s="800"/>
      <c r="B84" s="637" t="s">
        <v>375</v>
      </c>
      <c r="C84" s="773">
        <v>14103</v>
      </c>
      <c r="D84" s="774">
        <v>8646</v>
      </c>
      <c r="E84" s="774">
        <v>7046</v>
      </c>
      <c r="F84" s="774">
        <v>7046</v>
      </c>
      <c r="G84" s="774">
        <v>6007</v>
      </c>
      <c r="H84" s="774">
        <v>6020</v>
      </c>
      <c r="I84" s="775">
        <v>5588</v>
      </c>
      <c r="J84" s="775">
        <v>5476</v>
      </c>
      <c r="K84" s="607">
        <v>5256</v>
      </c>
      <c r="L84" s="604">
        <v>5168</v>
      </c>
      <c r="M84" s="124">
        <v>5993</v>
      </c>
      <c r="N84" s="638">
        <v>8023</v>
      </c>
      <c r="O84" s="638">
        <v>9873</v>
      </c>
      <c r="P84" s="638">
        <v>11033</v>
      </c>
      <c r="Q84" s="638">
        <v>13824</v>
      </c>
      <c r="R84" s="638">
        <v>16262</v>
      </c>
      <c r="S84" s="638">
        <v>20103</v>
      </c>
      <c r="T84" s="638">
        <v>21131</v>
      </c>
      <c r="U84" s="638">
        <v>20229</v>
      </c>
      <c r="V84" s="648">
        <v>17995</v>
      </c>
      <c r="W84" s="17">
        <v>17248</v>
      </c>
      <c r="Y84" s="786" t="s">
        <v>141</v>
      </c>
      <c r="Z84" s="787">
        <f>Z76</f>
        <v>28220</v>
      </c>
      <c r="AA84" s="787">
        <f t="shared" ref="AA84:AB84" si="8">AA76</f>
        <v>32249</v>
      </c>
      <c r="AB84" s="787">
        <f t="shared" si="8"/>
        <v>27601</v>
      </c>
      <c r="AC84" s="788">
        <f>AC76</f>
        <v>30702</v>
      </c>
      <c r="AD84" s="788">
        <f t="shared" ref="AD84:AG84" si="9">AD76</f>
        <v>32582</v>
      </c>
      <c r="AE84" s="788">
        <f t="shared" si="9"/>
        <v>32634</v>
      </c>
      <c r="AF84" s="788">
        <f t="shared" si="9"/>
        <v>33608</v>
      </c>
      <c r="AG84" s="788">
        <f t="shared" si="9"/>
        <v>33042</v>
      </c>
      <c r="AH84" s="788">
        <f>AH76</f>
        <v>36560</v>
      </c>
      <c r="AI84" s="790">
        <f>AI76</f>
        <v>48727</v>
      </c>
      <c r="AJ84" s="487"/>
      <c r="AK84" s="796">
        <f>AK77</f>
        <v>145040</v>
      </c>
      <c r="AL84" s="789">
        <f t="shared" ref="AL84:AM84" si="10">AL77</f>
        <v>151765</v>
      </c>
      <c r="AM84" s="789">
        <f t="shared" si="10"/>
        <v>164459</v>
      </c>
      <c r="AN84" s="788">
        <f>AN77</f>
        <v>187237</v>
      </c>
      <c r="AO84" s="788">
        <f t="shared" ref="AO84:AT84" si="11">AO77</f>
        <v>197594</v>
      </c>
      <c r="AP84" s="788">
        <f t="shared" si="11"/>
        <v>224917</v>
      </c>
      <c r="AQ84" s="788">
        <f t="shared" si="11"/>
        <v>225571</v>
      </c>
      <c r="AR84" s="788">
        <f t="shared" si="11"/>
        <v>177750</v>
      </c>
      <c r="AS84" s="788">
        <f t="shared" si="11"/>
        <v>146749</v>
      </c>
      <c r="AT84" s="790">
        <f t="shared" si="11"/>
        <v>160643</v>
      </c>
      <c r="AU84" s="488"/>
      <c r="AV84" s="791"/>
      <c r="AW84" s="788">
        <f>AW78</f>
        <v>61109</v>
      </c>
      <c r="AX84" s="788">
        <f>AX78</f>
        <v>42129</v>
      </c>
      <c r="AY84" s="788">
        <f>AY78</f>
        <v>51404</v>
      </c>
      <c r="AZ84" s="788">
        <f t="shared" ref="AZ84:BE84" si="12">AZ78</f>
        <v>72258</v>
      </c>
      <c r="BA84" s="788">
        <f t="shared" si="12"/>
        <v>84061</v>
      </c>
      <c r="BB84" s="788">
        <f t="shared" si="12"/>
        <v>95667</v>
      </c>
      <c r="BC84" s="788">
        <f t="shared" si="12"/>
        <v>97294</v>
      </c>
      <c r="BD84" s="788">
        <f t="shared" si="12"/>
        <v>76318</v>
      </c>
      <c r="BE84" s="790">
        <f t="shared" si="12"/>
        <v>82400</v>
      </c>
      <c r="BF84" s="488"/>
      <c r="BG84" s="791"/>
      <c r="BH84" s="792"/>
      <c r="BI84" s="792"/>
      <c r="BJ84" s="788">
        <f>BJ79</f>
        <v>79767</v>
      </c>
      <c r="BK84" s="788">
        <f t="shared" ref="BK84:BP84" si="13">BK79</f>
        <v>112347</v>
      </c>
      <c r="BL84" s="788">
        <f t="shared" si="13"/>
        <v>143847</v>
      </c>
      <c r="BM84" s="788">
        <f t="shared" si="13"/>
        <v>143535</v>
      </c>
      <c r="BN84" s="788">
        <f t="shared" si="13"/>
        <v>162680</v>
      </c>
      <c r="BO84" s="788">
        <f t="shared" si="13"/>
        <v>263436</v>
      </c>
      <c r="BP84" s="790">
        <f t="shared" si="13"/>
        <v>302136</v>
      </c>
      <c r="BQ84" s="488"/>
      <c r="BR84" s="796">
        <f>BR80</f>
        <v>79527</v>
      </c>
      <c r="BS84" s="788">
        <f t="shared" ref="BS84:BT84" si="14">BS80</f>
        <v>78267</v>
      </c>
      <c r="BT84" s="788">
        <f t="shared" si="14"/>
        <v>82382</v>
      </c>
      <c r="BU84" s="788">
        <f>BU80</f>
        <v>107792</v>
      </c>
      <c r="BV84" s="788">
        <f t="shared" ref="BV84:CA84" si="15">BV80</f>
        <v>108626</v>
      </c>
      <c r="BW84" s="788">
        <f t="shared" si="15"/>
        <v>121026</v>
      </c>
      <c r="BX84" s="788">
        <f t="shared" si="15"/>
        <v>133593</v>
      </c>
      <c r="BY84" s="788">
        <f t="shared" si="15"/>
        <v>144621</v>
      </c>
      <c r="BZ84" s="788">
        <f t="shared" si="15"/>
        <v>140969</v>
      </c>
      <c r="CA84" s="790">
        <f t="shared" si="15"/>
        <v>143723</v>
      </c>
    </row>
    <row r="85" spans="1:79" s="397" customFormat="1" ht="13.8">
      <c r="A85" s="800"/>
      <c r="B85" s="430" t="s">
        <v>366</v>
      </c>
      <c r="C85" s="752"/>
      <c r="D85" s="753"/>
      <c r="E85" s="753"/>
      <c r="F85" s="753"/>
      <c r="G85" s="753"/>
      <c r="H85" s="753"/>
      <c r="I85" s="24"/>
      <c r="J85" s="24"/>
      <c r="K85" s="613"/>
      <c r="L85" s="761"/>
      <c r="M85" s="101"/>
      <c r="N85" s="631">
        <v>2538</v>
      </c>
      <c r="O85" s="631">
        <v>2596</v>
      </c>
      <c r="P85" s="631">
        <v>2777</v>
      </c>
      <c r="Q85" s="631">
        <v>3505</v>
      </c>
      <c r="R85" s="631">
        <v>4048</v>
      </c>
      <c r="S85" s="631">
        <v>5165</v>
      </c>
      <c r="T85" s="631">
        <v>4984</v>
      </c>
      <c r="U85" s="631">
        <v>4336</v>
      </c>
      <c r="V85" s="644">
        <v>3886</v>
      </c>
      <c r="W85" s="26">
        <v>1832</v>
      </c>
      <c r="Y85" s="754"/>
      <c r="Z85" s="793"/>
      <c r="AA85" s="793"/>
      <c r="AB85" s="793"/>
      <c r="AC85" s="756"/>
      <c r="AD85" s="756"/>
      <c r="AE85" s="756"/>
      <c r="AF85" s="756"/>
      <c r="AG85" s="756"/>
      <c r="AH85" s="756"/>
      <c r="AI85" s="758"/>
      <c r="AJ85" s="487"/>
      <c r="AK85" s="757"/>
      <c r="AL85" s="756"/>
      <c r="AM85" s="756"/>
      <c r="AN85" s="756"/>
      <c r="AO85" s="756"/>
      <c r="AP85" s="756"/>
      <c r="AQ85" s="756"/>
      <c r="AR85" s="756"/>
      <c r="AS85" s="756"/>
      <c r="AT85" s="758"/>
      <c r="AU85" s="488"/>
      <c r="AV85" s="759"/>
      <c r="AW85" s="756"/>
      <c r="AX85" s="756"/>
      <c r="AY85" s="756"/>
      <c r="AZ85" s="756"/>
      <c r="BA85" s="756"/>
      <c r="BB85" s="756"/>
      <c r="BC85" s="756"/>
      <c r="BD85" s="756"/>
      <c r="BE85" s="758"/>
      <c r="BF85" s="488"/>
      <c r="BG85" s="759"/>
      <c r="BH85" s="760"/>
      <c r="BI85" s="760"/>
      <c r="BJ85" s="756"/>
      <c r="BK85" s="756"/>
      <c r="BL85" s="756"/>
      <c r="BM85" s="756"/>
      <c r="BN85" s="756"/>
      <c r="BO85" s="756"/>
      <c r="BP85" s="758"/>
      <c r="BQ85" s="488"/>
      <c r="BR85" s="757"/>
      <c r="BS85" s="756"/>
      <c r="BT85" s="756"/>
      <c r="BU85" s="756"/>
      <c r="BV85" s="756"/>
      <c r="BW85" s="756"/>
      <c r="BX85" s="756"/>
      <c r="BY85" s="756"/>
      <c r="BZ85" s="756"/>
      <c r="CA85" s="758"/>
    </row>
    <row r="86" spans="1:79" s="397" customFormat="1" ht="13.8">
      <c r="A86" s="800"/>
      <c r="B86" s="763" t="s">
        <v>227</v>
      </c>
      <c r="C86" s="764"/>
      <c r="D86" s="765"/>
      <c r="E86" s="765"/>
      <c r="F86" s="765"/>
      <c r="G86" s="765"/>
      <c r="H86" s="765"/>
      <c r="I86" s="47"/>
      <c r="J86" s="47"/>
      <c r="K86" s="766"/>
      <c r="L86" s="767"/>
      <c r="M86" s="105"/>
      <c r="N86" s="632"/>
      <c r="O86" s="632"/>
      <c r="P86" s="632"/>
      <c r="Q86" s="632">
        <v>255</v>
      </c>
      <c r="R86" s="632">
        <v>416</v>
      </c>
      <c r="S86" s="632">
        <v>822</v>
      </c>
      <c r="T86" s="632">
        <v>1243</v>
      </c>
      <c r="U86" s="632">
        <v>1560</v>
      </c>
      <c r="V86" s="645">
        <v>1535</v>
      </c>
      <c r="W86" s="48">
        <v>4292</v>
      </c>
      <c r="Y86" s="794" t="s">
        <v>142</v>
      </c>
      <c r="Z86" s="756">
        <f>Z82-Z76</f>
        <v>26479</v>
      </c>
      <c r="AA86" s="756">
        <f t="shared" ref="AA86:AB86" si="16">AA82-AA76</f>
        <v>27570</v>
      </c>
      <c r="AB86" s="756">
        <f t="shared" si="16"/>
        <v>24368</v>
      </c>
      <c r="AC86" s="756">
        <f>AC82-AC76</f>
        <v>27406</v>
      </c>
      <c r="AD86" s="756">
        <f t="shared" ref="AD86:AG86" si="17">AD82-AD76</f>
        <v>29530</v>
      </c>
      <c r="AE86" s="756">
        <f t="shared" si="17"/>
        <v>33053</v>
      </c>
      <c r="AF86" s="756">
        <f t="shared" si="17"/>
        <v>33104</v>
      </c>
      <c r="AG86" s="756">
        <f t="shared" si="17"/>
        <v>31571</v>
      </c>
      <c r="AH86" s="756">
        <f>AH82-AH76</f>
        <v>31861</v>
      </c>
      <c r="AI86" s="758">
        <f>AI82-AI76</f>
        <v>47213</v>
      </c>
      <c r="AJ86" s="487"/>
      <c r="AK86" s="757">
        <f>AK82-AK77</f>
        <v>19914</v>
      </c>
      <c r="AL86" s="756">
        <f t="shared" ref="AL86:AM86" si="18">AL82-AL77</f>
        <v>25185</v>
      </c>
      <c r="AM86" s="756">
        <f t="shared" si="18"/>
        <v>28890</v>
      </c>
      <c r="AN86" s="756">
        <f>AN82-AN77</f>
        <v>35456</v>
      </c>
      <c r="AO86" s="756">
        <f t="shared" ref="AO86:AT86" si="19">AO82-AO77</f>
        <v>40729</v>
      </c>
      <c r="AP86" s="756">
        <f t="shared" si="19"/>
        <v>49874</v>
      </c>
      <c r="AQ86" s="756">
        <f t="shared" si="19"/>
        <v>51508</v>
      </c>
      <c r="AR86" s="756">
        <f t="shared" si="19"/>
        <v>49392</v>
      </c>
      <c r="AS86" s="756">
        <f t="shared" si="19"/>
        <v>42609</v>
      </c>
      <c r="AT86" s="758">
        <f t="shared" si="19"/>
        <v>42444</v>
      </c>
      <c r="AU86" s="488"/>
      <c r="AV86" s="759"/>
      <c r="AW86" s="756">
        <f>AW82-AW78</f>
        <v>22414</v>
      </c>
      <c r="AX86" s="756">
        <f>AX82-AX78</f>
        <v>14603</v>
      </c>
      <c r="AY86" s="756">
        <f>AY82-AY78</f>
        <v>17439</v>
      </c>
      <c r="AZ86" s="756">
        <f t="shared" ref="AZ86:BE86" si="20">AZ82-AZ78</f>
        <v>22462</v>
      </c>
      <c r="BA86" s="756">
        <f t="shared" si="20"/>
        <v>29406</v>
      </c>
      <c r="BB86" s="756">
        <f t="shared" si="20"/>
        <v>31663</v>
      </c>
      <c r="BC86" s="756">
        <f t="shared" si="20"/>
        <v>32492</v>
      </c>
      <c r="BD86" s="756">
        <f t="shared" si="20"/>
        <v>25555</v>
      </c>
      <c r="BE86" s="758">
        <f t="shared" si="20"/>
        <v>26475</v>
      </c>
      <c r="BF86" s="488"/>
      <c r="BG86" s="759"/>
      <c r="BH86" s="760"/>
      <c r="BI86" s="760"/>
      <c r="BJ86" s="756">
        <f>BJ82-BJ79</f>
        <v>55343</v>
      </c>
      <c r="BK86" s="756">
        <f t="shared" ref="BK86:BP86" si="21">BK82-BK79</f>
        <v>59766</v>
      </c>
      <c r="BL86" s="756">
        <f t="shared" si="21"/>
        <v>73258</v>
      </c>
      <c r="BM86" s="756">
        <f t="shared" si="21"/>
        <v>64153</v>
      </c>
      <c r="BN86" s="756">
        <f t="shared" si="21"/>
        <v>70548</v>
      </c>
      <c r="BO86" s="756">
        <f t="shared" si="21"/>
        <v>95880</v>
      </c>
      <c r="BP86" s="758">
        <f t="shared" si="21"/>
        <v>102072</v>
      </c>
      <c r="BQ86" s="488"/>
      <c r="BR86" s="757">
        <f>BR82-BR80</f>
        <v>77756</v>
      </c>
      <c r="BS86" s="756">
        <f t="shared" ref="BS86:BT86" si="22">BS82-BS80</f>
        <v>81392</v>
      </c>
      <c r="BT86" s="756">
        <f t="shared" si="22"/>
        <v>84967</v>
      </c>
      <c r="BU86" s="756">
        <f>BU82-BU80</f>
        <v>111822</v>
      </c>
      <c r="BV86" s="756">
        <f t="shared" ref="BV86:CA86" si="23">BV82-BV80</f>
        <v>115879</v>
      </c>
      <c r="BW86" s="756">
        <f t="shared" si="23"/>
        <v>132129</v>
      </c>
      <c r="BX86" s="756">
        <f t="shared" si="23"/>
        <v>144242</v>
      </c>
      <c r="BY86" s="756">
        <f t="shared" si="23"/>
        <v>156056</v>
      </c>
      <c r="BZ86" s="756">
        <f t="shared" si="23"/>
        <v>157438</v>
      </c>
      <c r="CA86" s="758">
        <f t="shared" si="23"/>
        <v>159326</v>
      </c>
    </row>
    <row r="87" spans="1:79" s="397" customFormat="1" thickBot="1">
      <c r="A87" s="801"/>
      <c r="B87" s="802" t="s">
        <v>10</v>
      </c>
      <c r="C87" s="803">
        <v>1920</v>
      </c>
      <c r="D87" s="804">
        <v>1681</v>
      </c>
      <c r="E87" s="804">
        <v>1855</v>
      </c>
      <c r="F87" s="804">
        <v>1855</v>
      </c>
      <c r="G87" s="804">
        <v>2375</v>
      </c>
      <c r="H87" s="804">
        <v>1280</v>
      </c>
      <c r="I87" s="805">
        <v>1183</v>
      </c>
      <c r="J87" s="805">
        <v>1471</v>
      </c>
      <c r="K87" s="806">
        <v>1730</v>
      </c>
      <c r="L87" s="807">
        <v>2134</v>
      </c>
      <c r="M87" s="808">
        <v>2861</v>
      </c>
      <c r="N87" s="809">
        <v>1164</v>
      </c>
      <c r="O87" s="809">
        <v>1472</v>
      </c>
      <c r="P87" s="809">
        <v>1903</v>
      </c>
      <c r="Q87" s="809">
        <v>2246</v>
      </c>
      <c r="R87" s="809">
        <v>2711</v>
      </c>
      <c r="S87" s="809">
        <v>3455</v>
      </c>
      <c r="T87" s="809">
        <v>3471</v>
      </c>
      <c r="U87" s="809">
        <v>3350</v>
      </c>
      <c r="V87" s="859">
        <v>2872</v>
      </c>
      <c r="W87" s="860">
        <v>2986</v>
      </c>
      <c r="Y87" s="776" t="s">
        <v>163</v>
      </c>
      <c r="Z87" s="777">
        <f>SUM(Z84:Z86)</f>
        <v>54699</v>
      </c>
      <c r="AA87" s="777">
        <f t="shared" ref="AA87:AB87" si="24">SUM(AA84:AA86)</f>
        <v>59819</v>
      </c>
      <c r="AB87" s="777">
        <f t="shared" si="24"/>
        <v>51969</v>
      </c>
      <c r="AC87" s="778">
        <f>AC82</f>
        <v>58108</v>
      </c>
      <c r="AD87" s="778">
        <f t="shared" ref="AD87:AG87" si="25">AD82</f>
        <v>62112</v>
      </c>
      <c r="AE87" s="778">
        <f t="shared" si="25"/>
        <v>65687</v>
      </c>
      <c r="AF87" s="778">
        <f t="shared" si="25"/>
        <v>66712</v>
      </c>
      <c r="AG87" s="778">
        <f t="shared" si="25"/>
        <v>64613</v>
      </c>
      <c r="AH87" s="778">
        <f>AH82</f>
        <v>68421</v>
      </c>
      <c r="AI87" s="781">
        <f>AI82</f>
        <v>95940</v>
      </c>
      <c r="AJ87" s="487"/>
      <c r="AK87" s="780">
        <f>SUM(AK84:AK86)</f>
        <v>164954</v>
      </c>
      <c r="AL87" s="795">
        <f t="shared" ref="AL87:AM87" si="26">SUM(AL84:AL86)</f>
        <v>176950</v>
      </c>
      <c r="AM87" s="795">
        <f t="shared" si="26"/>
        <v>193349</v>
      </c>
      <c r="AN87" s="778">
        <f>AN82</f>
        <v>222693</v>
      </c>
      <c r="AO87" s="778">
        <f t="shared" ref="AO87:AT87" si="27">AO82</f>
        <v>238323</v>
      </c>
      <c r="AP87" s="778">
        <f t="shared" si="27"/>
        <v>274791</v>
      </c>
      <c r="AQ87" s="778">
        <f t="shared" si="27"/>
        <v>277079</v>
      </c>
      <c r="AR87" s="778">
        <f t="shared" si="27"/>
        <v>227142</v>
      </c>
      <c r="AS87" s="778">
        <f t="shared" si="27"/>
        <v>189358</v>
      </c>
      <c r="AT87" s="781">
        <f t="shared" si="27"/>
        <v>203087</v>
      </c>
      <c r="AU87" s="488"/>
      <c r="AV87" s="782"/>
      <c r="AW87" s="778">
        <f>SUM(AW84:AW86)</f>
        <v>83523</v>
      </c>
      <c r="AX87" s="778">
        <f>SUM(AX84:AX86)</f>
        <v>56732</v>
      </c>
      <c r="AY87" s="778">
        <f>AY82</f>
        <v>68843</v>
      </c>
      <c r="AZ87" s="778">
        <f t="shared" ref="AZ87:BE87" si="28">AZ82</f>
        <v>94720</v>
      </c>
      <c r="BA87" s="778">
        <f t="shared" si="28"/>
        <v>113467</v>
      </c>
      <c r="BB87" s="778">
        <f t="shared" si="28"/>
        <v>127330</v>
      </c>
      <c r="BC87" s="778">
        <f t="shared" si="28"/>
        <v>129786</v>
      </c>
      <c r="BD87" s="778">
        <f t="shared" si="28"/>
        <v>101873</v>
      </c>
      <c r="BE87" s="781">
        <f t="shared" si="28"/>
        <v>108875</v>
      </c>
      <c r="BF87" s="488"/>
      <c r="BG87" s="895"/>
      <c r="BH87" s="797"/>
      <c r="BI87" s="797"/>
      <c r="BJ87" s="798">
        <f>BJ82</f>
        <v>135110</v>
      </c>
      <c r="BK87" s="798">
        <f t="shared" ref="BK87:BP87" si="29">BK82</f>
        <v>172113</v>
      </c>
      <c r="BL87" s="798">
        <f t="shared" si="29"/>
        <v>217105</v>
      </c>
      <c r="BM87" s="798">
        <f t="shared" si="29"/>
        <v>207688</v>
      </c>
      <c r="BN87" s="798">
        <f t="shared" si="29"/>
        <v>233228</v>
      </c>
      <c r="BO87" s="798">
        <f t="shared" si="29"/>
        <v>359316</v>
      </c>
      <c r="BP87" s="799">
        <f t="shared" si="29"/>
        <v>404208</v>
      </c>
      <c r="BQ87" s="488"/>
      <c r="BR87" s="780">
        <f>SUM(BR84:BR86)</f>
        <v>157283</v>
      </c>
      <c r="BS87" s="778">
        <f t="shared" ref="BS87:BT87" si="30">SUM(BS84:BS86)</f>
        <v>159659</v>
      </c>
      <c r="BT87" s="778">
        <f t="shared" si="30"/>
        <v>167349</v>
      </c>
      <c r="BU87" s="778">
        <f>BU82</f>
        <v>219614</v>
      </c>
      <c r="BV87" s="778">
        <f t="shared" ref="BV87:CA87" si="31">BV82</f>
        <v>224505</v>
      </c>
      <c r="BW87" s="778">
        <f t="shared" si="31"/>
        <v>253155</v>
      </c>
      <c r="BX87" s="778">
        <f t="shared" si="31"/>
        <v>277835</v>
      </c>
      <c r="BY87" s="778">
        <f t="shared" si="31"/>
        <v>300677</v>
      </c>
      <c r="BZ87" s="778">
        <f t="shared" si="31"/>
        <v>298407</v>
      </c>
      <c r="CA87" s="781">
        <f t="shared" si="31"/>
        <v>303049</v>
      </c>
    </row>
  </sheetData>
  <mergeCells count="1">
    <mergeCell ref="A75:A8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8"/>
  <sheetViews>
    <sheetView zoomScale="85" zoomScaleNormal="85" workbookViewId="0">
      <selection activeCell="L3" sqref="L3"/>
    </sheetView>
  </sheetViews>
  <sheetFormatPr defaultRowHeight="14.4"/>
  <cols>
    <col min="1" max="1" width="11.88671875" customWidth="1"/>
  </cols>
  <sheetData>
    <row r="1" spans="1:1" ht="15.6">
      <c r="A1" s="410" t="s">
        <v>0</v>
      </c>
    </row>
    <row r="2" spans="1:1" ht="15.6">
      <c r="A2" s="411" t="s">
        <v>241</v>
      </c>
    </row>
    <row r="3" spans="1:1" ht="15.6">
      <c r="A3" s="410" t="s">
        <v>278</v>
      </c>
    </row>
    <row r="4" spans="1:1" ht="15.6">
      <c r="A4" s="411" t="s">
        <v>277</v>
      </c>
    </row>
    <row r="67" spans="1:11" s="4" customFormat="1" ht="15.6">
      <c r="A67" s="810" t="s">
        <v>403</v>
      </c>
      <c r="B67" s="810"/>
      <c r="C67" s="810"/>
      <c r="D67" s="810"/>
      <c r="E67" s="810"/>
      <c r="F67" s="6"/>
      <c r="G67" s="6"/>
      <c r="H67" s="46"/>
      <c r="I67" s="46"/>
      <c r="J67" s="6"/>
      <c r="K67" s="6"/>
    </row>
    <row r="68" spans="1:11" s="4" customFormat="1" ht="13.2">
      <c r="A68" s="811" t="s">
        <v>389</v>
      </c>
      <c r="B68" s="812">
        <v>2007</v>
      </c>
      <c r="C68" s="812">
        <v>2008</v>
      </c>
      <c r="D68" s="1107">
        <v>2009</v>
      </c>
      <c r="E68" s="812">
        <v>2010</v>
      </c>
      <c r="F68" s="813">
        <v>2011</v>
      </c>
      <c r="G68" s="813">
        <v>2012</v>
      </c>
      <c r="H68" s="813">
        <v>2013</v>
      </c>
      <c r="I68" s="813">
        <v>2014</v>
      </c>
      <c r="J68" s="813">
        <v>2015</v>
      </c>
      <c r="K68" s="813">
        <v>2016</v>
      </c>
    </row>
    <row r="69" spans="1:11" s="4" customFormat="1" ht="13.2">
      <c r="A69" s="814">
        <v>1</v>
      </c>
      <c r="B69" s="815">
        <v>1</v>
      </c>
      <c r="C69" s="815">
        <v>1</v>
      </c>
      <c r="D69" s="1108">
        <f>(C69+E69)/2</f>
        <v>1</v>
      </c>
      <c r="E69" s="815">
        <v>1</v>
      </c>
      <c r="F69" s="815">
        <v>1</v>
      </c>
      <c r="G69" s="816">
        <v>0.99998783550923909</v>
      </c>
      <c r="H69" s="815">
        <v>1</v>
      </c>
      <c r="I69" s="815">
        <v>0.99997028875548244</v>
      </c>
      <c r="J69" s="816">
        <v>0.99996238787503866</v>
      </c>
      <c r="K69" s="816">
        <v>1</v>
      </c>
    </row>
    <row r="70" spans="1:11" s="4" customFormat="1" ht="13.2">
      <c r="A70" s="814">
        <v>2</v>
      </c>
      <c r="B70" s="815">
        <v>1</v>
      </c>
      <c r="C70" s="815">
        <v>1</v>
      </c>
      <c r="D70" s="1108">
        <f t="shared" ref="D70:D88" si="0">(C70+E70)/2</f>
        <v>0.995</v>
      </c>
      <c r="E70" s="815">
        <v>0.99</v>
      </c>
      <c r="F70" s="815">
        <v>0.99</v>
      </c>
      <c r="G70" s="816">
        <v>0.98698456793685052</v>
      </c>
      <c r="H70" s="815">
        <v>1</v>
      </c>
      <c r="I70" s="815">
        <v>0.99982389335067745</v>
      </c>
      <c r="J70" s="816">
        <v>0.99981094958243122</v>
      </c>
      <c r="K70" s="816">
        <v>1</v>
      </c>
    </row>
    <row r="71" spans="1:11" s="4" customFormat="1" ht="13.2">
      <c r="A71" s="814">
        <v>3</v>
      </c>
      <c r="B71" s="815">
        <v>0.96713098475218817</v>
      </c>
      <c r="C71" s="815">
        <v>0.90289099293285546</v>
      </c>
      <c r="D71" s="1108">
        <f t="shared" si="0"/>
        <v>0.90644549646642769</v>
      </c>
      <c r="E71" s="815">
        <v>0.91</v>
      </c>
      <c r="F71" s="815">
        <v>0.9</v>
      </c>
      <c r="G71" s="816">
        <v>0.9034866115029544</v>
      </c>
      <c r="H71" s="815">
        <v>1</v>
      </c>
      <c r="I71" s="815">
        <v>0.9858974227386097</v>
      </c>
      <c r="J71" s="816">
        <v>0.9853738323538509</v>
      </c>
      <c r="K71" s="816">
        <v>0.99</v>
      </c>
    </row>
    <row r="72" spans="1:11" s="4" customFormat="1" ht="13.2">
      <c r="A72" s="814">
        <v>4</v>
      </c>
      <c r="B72" s="815">
        <v>0.87783393437474244</v>
      </c>
      <c r="C72" s="815">
        <v>0.76897622820429301</v>
      </c>
      <c r="D72" s="1108">
        <f t="shared" si="0"/>
        <v>0.76448811410214645</v>
      </c>
      <c r="E72" s="817">
        <v>0.76</v>
      </c>
      <c r="F72" s="815">
        <v>0.75</v>
      </c>
      <c r="G72" s="816">
        <v>0.75164565576563258</v>
      </c>
      <c r="H72" s="815">
        <v>0.98389067871547053</v>
      </c>
      <c r="I72" s="815">
        <v>0.94443370642804736</v>
      </c>
      <c r="J72" s="816">
        <v>0.94616584879795462</v>
      </c>
      <c r="K72" s="816">
        <v>0.95</v>
      </c>
    </row>
    <row r="73" spans="1:11" s="4" customFormat="1" ht="13.2">
      <c r="A73" s="814">
        <v>5</v>
      </c>
      <c r="B73" s="815">
        <v>0.79045501384360939</v>
      </c>
      <c r="C73" s="815">
        <v>0.66587963063203381</v>
      </c>
      <c r="D73" s="1108">
        <f t="shared" si="0"/>
        <v>0.65793981531601697</v>
      </c>
      <c r="E73" s="817">
        <v>0.65</v>
      </c>
      <c r="F73" s="815">
        <v>0.63</v>
      </c>
      <c r="G73" s="816">
        <v>0.62191438628846751</v>
      </c>
      <c r="H73" s="815">
        <v>0.90988059032929636</v>
      </c>
      <c r="I73" s="815">
        <v>0.86411303414896956</v>
      </c>
      <c r="J73" s="816">
        <v>0.86082379632670858</v>
      </c>
      <c r="K73" s="816">
        <v>0.87</v>
      </c>
    </row>
    <row r="74" spans="1:11" s="4" customFormat="1" ht="13.2">
      <c r="A74" s="814">
        <v>6</v>
      </c>
      <c r="B74" s="815">
        <v>0.72440760303265339</v>
      </c>
      <c r="C74" s="815">
        <v>0.59231726203374413</v>
      </c>
      <c r="D74" s="1108">
        <f t="shared" si="0"/>
        <v>0.58115863101687204</v>
      </c>
      <c r="E74" s="817">
        <v>0.56999999999999995</v>
      </c>
      <c r="F74" s="815">
        <v>0.54</v>
      </c>
      <c r="G74" s="816">
        <v>0.53207171301893008</v>
      </c>
      <c r="H74" s="815">
        <v>0.84771206646019104</v>
      </c>
      <c r="I74" s="815">
        <v>0.80016487989998197</v>
      </c>
      <c r="J74" s="816">
        <v>0.79378800256812387</v>
      </c>
      <c r="K74" s="816">
        <v>0.8</v>
      </c>
    </row>
    <row r="75" spans="1:11" s="4" customFormat="1" ht="13.2">
      <c r="A75" s="814">
        <v>7</v>
      </c>
      <c r="B75" s="815">
        <v>0.68128647504589079</v>
      </c>
      <c r="C75" s="815">
        <v>0.55605908227093004</v>
      </c>
      <c r="D75" s="1108">
        <f t="shared" si="0"/>
        <v>0.53302954113546508</v>
      </c>
      <c r="E75" s="817">
        <v>0.51</v>
      </c>
      <c r="F75" s="815">
        <v>0.48</v>
      </c>
      <c r="G75" s="816">
        <v>0.46818063965789136</v>
      </c>
      <c r="H75" s="815">
        <v>0.78614042820342345</v>
      </c>
      <c r="I75" s="815">
        <v>0.74229424505485764</v>
      </c>
      <c r="J75" s="816">
        <v>0.73760409884307765</v>
      </c>
      <c r="K75" s="816">
        <v>0.74</v>
      </c>
    </row>
    <row r="76" spans="1:11" s="4" customFormat="1" ht="13.2">
      <c r="A76" s="814">
        <v>8</v>
      </c>
      <c r="B76" s="815">
        <v>0.66011911074809082</v>
      </c>
      <c r="C76" s="815">
        <v>0.53072936140688476</v>
      </c>
      <c r="D76" s="1108">
        <f t="shared" si="0"/>
        <v>0.51036468070344232</v>
      </c>
      <c r="E76" s="817">
        <v>0.49</v>
      </c>
      <c r="F76" s="815">
        <v>0.45</v>
      </c>
      <c r="G76" s="816">
        <v>0.42353458031211177</v>
      </c>
      <c r="H76" s="815">
        <v>0.72178967468489363</v>
      </c>
      <c r="I76" s="815">
        <v>0.68559643009081839</v>
      </c>
      <c r="J76" s="816">
        <v>0.68181842816733473</v>
      </c>
      <c r="K76" s="816">
        <v>0.69</v>
      </c>
    </row>
    <row r="77" spans="1:11" s="4" customFormat="1" ht="13.2">
      <c r="A77" s="814">
        <v>9</v>
      </c>
      <c r="B77" s="815">
        <v>0.62584206682760823</v>
      </c>
      <c r="C77" s="815">
        <v>0.51314343669676432</v>
      </c>
      <c r="D77" s="1108">
        <f t="shared" si="0"/>
        <v>0.49157171834838215</v>
      </c>
      <c r="E77" s="817">
        <v>0.47</v>
      </c>
      <c r="F77" s="815">
        <v>0.44</v>
      </c>
      <c r="G77" s="816">
        <v>0.39617526130333353</v>
      </c>
      <c r="H77" s="815">
        <v>0.66687051498705041</v>
      </c>
      <c r="I77" s="815">
        <v>0.62816272490999558</v>
      </c>
      <c r="J77" s="816">
        <v>0.62774165979785812</v>
      </c>
      <c r="K77" s="816">
        <v>0.64</v>
      </c>
    </row>
    <row r="78" spans="1:11" s="4" customFormat="1" ht="13.2">
      <c r="A78" s="814">
        <v>10</v>
      </c>
      <c r="B78" s="815">
        <v>0.57135043678117181</v>
      </c>
      <c r="C78" s="815">
        <v>0.50708417765058333</v>
      </c>
      <c r="D78" s="1108">
        <f t="shared" si="0"/>
        <v>0.4835420888252917</v>
      </c>
      <c r="E78" s="817">
        <v>0.46</v>
      </c>
      <c r="F78" s="815">
        <v>0.42</v>
      </c>
      <c r="G78" s="816">
        <v>0.38729396824530687</v>
      </c>
      <c r="H78" s="815">
        <v>0.62050218252162403</v>
      </c>
      <c r="I78" s="815">
        <v>0.58145233459648116</v>
      </c>
      <c r="J78" s="816">
        <v>0.5725745211217379</v>
      </c>
      <c r="K78" s="816">
        <v>0.57999999999999996</v>
      </c>
    </row>
    <row r="79" spans="1:11" s="4" customFormat="1" ht="13.2">
      <c r="A79" s="814">
        <v>11</v>
      </c>
      <c r="B79" s="815">
        <v>0.51599533203063463</v>
      </c>
      <c r="C79" s="815">
        <v>0.48120208061812147</v>
      </c>
      <c r="D79" s="1108">
        <f t="shared" si="0"/>
        <v>0.46560104030906074</v>
      </c>
      <c r="E79" s="817">
        <v>0.45</v>
      </c>
      <c r="F79" s="815">
        <v>0.41</v>
      </c>
      <c r="G79" s="816">
        <v>0.37594698009663491</v>
      </c>
      <c r="H79" s="815">
        <v>0.57594133107210699</v>
      </c>
      <c r="I79" s="815">
        <v>0.54115941343400986</v>
      </c>
      <c r="J79" s="816">
        <v>0.52773152471365714</v>
      </c>
      <c r="K79" s="816">
        <v>0.53</v>
      </c>
    </row>
    <row r="80" spans="1:11" s="4" customFormat="1" ht="13.2">
      <c r="A80" s="814">
        <v>12</v>
      </c>
      <c r="B80" s="815">
        <v>0.46535706509836461</v>
      </c>
      <c r="C80" s="815">
        <v>0.43467349197727162</v>
      </c>
      <c r="D80" s="1108">
        <f t="shared" si="0"/>
        <v>0.4273367459886358</v>
      </c>
      <c r="E80" s="817">
        <v>0.42</v>
      </c>
      <c r="F80" s="815">
        <v>0.41</v>
      </c>
      <c r="G80" s="816">
        <v>0.3653181588459935</v>
      </c>
      <c r="H80" s="815">
        <v>0.53321989491956212</v>
      </c>
      <c r="I80" s="815">
        <v>0.50347419493511736</v>
      </c>
      <c r="J80" s="816">
        <v>0.48991433864209966</v>
      </c>
      <c r="K80" s="816">
        <v>0.48</v>
      </c>
    </row>
    <row r="81" spans="1:11" s="4" customFormat="1" ht="13.2">
      <c r="A81" s="814">
        <v>13</v>
      </c>
      <c r="B81" s="815">
        <v>0.41750353144292141</v>
      </c>
      <c r="C81" s="815">
        <v>0.38917355660597636</v>
      </c>
      <c r="D81" s="1108">
        <f t="shared" si="0"/>
        <v>0.38458677830298815</v>
      </c>
      <c r="E81" s="817">
        <v>0.38</v>
      </c>
      <c r="F81" s="815">
        <v>0.38</v>
      </c>
      <c r="G81" s="816">
        <v>0.35941201502626124</v>
      </c>
      <c r="H81" s="815">
        <v>0.49437633080930043</v>
      </c>
      <c r="I81" s="815">
        <v>0.46652023499693362</v>
      </c>
      <c r="J81" s="816">
        <v>0.45483394778647002</v>
      </c>
      <c r="K81" s="816">
        <v>0.45</v>
      </c>
    </row>
    <row r="82" spans="1:11" s="4" customFormat="1" ht="13.2">
      <c r="A82" s="814">
        <v>14</v>
      </c>
      <c r="B82" s="815">
        <v>0.37647390930199021</v>
      </c>
      <c r="C82" s="815">
        <v>0.34626053124998002</v>
      </c>
      <c r="D82" s="1108">
        <f t="shared" si="0"/>
        <v>0.34313026562499005</v>
      </c>
      <c r="E82" s="817">
        <v>0.34</v>
      </c>
      <c r="F82" s="815">
        <v>0.35</v>
      </c>
      <c r="G82" s="816">
        <v>0.3379059705984539</v>
      </c>
      <c r="H82" s="815">
        <v>0.44516479134969561</v>
      </c>
      <c r="I82" s="815">
        <v>0.43169325672909215</v>
      </c>
      <c r="J82" s="816">
        <v>0.42093821476874721</v>
      </c>
      <c r="K82" s="816">
        <v>0.41</v>
      </c>
    </row>
    <row r="83" spans="1:11" s="4" customFormat="1" ht="13.2">
      <c r="A83" s="814">
        <v>15</v>
      </c>
      <c r="B83" s="815">
        <v>0.34276445685943441</v>
      </c>
      <c r="C83" s="815">
        <v>0.30605579913667486</v>
      </c>
      <c r="D83" s="1108">
        <f t="shared" si="0"/>
        <v>0.29802789956833742</v>
      </c>
      <c r="E83" s="817">
        <v>0.28999999999999998</v>
      </c>
      <c r="F83" s="815">
        <v>0.31</v>
      </c>
      <c r="G83" s="816">
        <v>0.30023436891916433</v>
      </c>
      <c r="H83" s="815">
        <v>0.39179894987907782</v>
      </c>
      <c r="I83" s="815">
        <v>0.38784731273919476</v>
      </c>
      <c r="J83" s="816">
        <v>0.39059646760931588</v>
      </c>
      <c r="K83" s="816">
        <v>0.38</v>
      </c>
    </row>
    <row r="84" spans="1:11" s="4" customFormat="1" ht="13.2">
      <c r="A84" s="814">
        <v>16</v>
      </c>
      <c r="B84" s="815">
        <v>0.31040448703025819</v>
      </c>
      <c r="C84" s="815">
        <v>0.26769801735251625</v>
      </c>
      <c r="D84" s="1108">
        <f t="shared" si="0"/>
        <v>0.26384900867625816</v>
      </c>
      <c r="E84" s="817">
        <v>0.26</v>
      </c>
      <c r="F84" s="815">
        <v>0.27</v>
      </c>
      <c r="G84" s="816">
        <v>0.26353075939383153</v>
      </c>
      <c r="H84" s="815">
        <v>0.34484060763739455</v>
      </c>
      <c r="I84" s="815">
        <v>0.34435387793816324</v>
      </c>
      <c r="J84" s="816">
        <v>0.34850912449465993</v>
      </c>
      <c r="K84" s="816">
        <v>0.34</v>
      </c>
    </row>
    <row r="85" spans="1:11" s="4" customFormat="1" ht="13.2">
      <c r="A85" s="814">
        <v>17</v>
      </c>
      <c r="B85" s="815">
        <v>0.27994503882974864</v>
      </c>
      <c r="C85" s="815">
        <v>0.22639371941073252</v>
      </c>
      <c r="D85" s="1108">
        <f t="shared" si="0"/>
        <v>0.22319685970536626</v>
      </c>
      <c r="E85" s="817">
        <v>0.22</v>
      </c>
      <c r="F85" s="815">
        <v>0.23</v>
      </c>
      <c r="G85" s="816">
        <v>0.22600095888035418</v>
      </c>
      <c r="H85" s="815">
        <v>0.2966101480897832</v>
      </c>
      <c r="I85" s="815">
        <v>0.300774482591606</v>
      </c>
      <c r="J85" s="816">
        <v>0.31315059560134034</v>
      </c>
      <c r="K85" s="816">
        <v>0.31</v>
      </c>
    </row>
    <row r="86" spans="1:11" s="4" customFormat="1" ht="13.2">
      <c r="A86" s="814">
        <v>18</v>
      </c>
      <c r="B86" s="815">
        <v>0.2528144902264734</v>
      </c>
      <c r="C86" s="815">
        <v>0.19692632249144154</v>
      </c>
      <c r="D86" s="1108">
        <f t="shared" si="0"/>
        <v>0.19346316124572077</v>
      </c>
      <c r="E86" s="817">
        <v>0.19</v>
      </c>
      <c r="F86" s="815">
        <v>0.2</v>
      </c>
      <c r="G86" s="816">
        <v>0.19108296989123011</v>
      </c>
      <c r="H86" s="815">
        <v>0.26987115380730148</v>
      </c>
      <c r="I86" s="815">
        <v>0.2674246940258192</v>
      </c>
      <c r="J86" s="816">
        <v>0.27681197415352349</v>
      </c>
      <c r="K86" s="816">
        <v>0.28000000000000003</v>
      </c>
    </row>
    <row r="87" spans="1:11" s="4" customFormat="1" ht="13.2">
      <c r="A87" s="814">
        <v>19</v>
      </c>
      <c r="B87" s="815">
        <v>0.22971794190577399</v>
      </c>
      <c r="C87" s="815">
        <v>0.17020478258987198</v>
      </c>
      <c r="D87" s="1108">
        <f t="shared" si="0"/>
        <v>0.16510239129493598</v>
      </c>
      <c r="E87" s="817">
        <v>0.16</v>
      </c>
      <c r="F87" s="815">
        <v>0.17</v>
      </c>
      <c r="G87" s="816">
        <v>0.16117170380266829</v>
      </c>
      <c r="H87" s="815">
        <v>0.23191438028970962</v>
      </c>
      <c r="I87" s="815">
        <v>0.22605915410168947</v>
      </c>
      <c r="J87" s="816">
        <v>0.2376857572215729</v>
      </c>
      <c r="K87" s="816">
        <v>0.24</v>
      </c>
    </row>
    <row r="88" spans="1:11" s="4" customFormat="1" ht="13.2">
      <c r="A88" s="814">
        <v>20</v>
      </c>
      <c r="B88" s="815">
        <v>0.20905988939875281</v>
      </c>
      <c r="C88" s="815">
        <v>0.14532815215481049</v>
      </c>
      <c r="D88" s="1108">
        <f t="shared" si="0"/>
        <v>0.13766407607740525</v>
      </c>
      <c r="E88" s="817">
        <v>0.13</v>
      </c>
      <c r="F88" s="817">
        <v>0.15</v>
      </c>
      <c r="G88" s="817">
        <v>0.1509330303351917</v>
      </c>
      <c r="H88" s="817">
        <v>0.20263277419555201</v>
      </c>
      <c r="I88" s="817">
        <v>0.18726186368341718</v>
      </c>
      <c r="J88" s="817">
        <v>0.19719900217492514</v>
      </c>
      <c r="K88" s="816">
        <v>0.21</v>
      </c>
    </row>
    <row r="89" spans="1:11" s="4" customFormat="1" ht="13.2">
      <c r="A89" s="15"/>
      <c r="B89" s="15"/>
      <c r="C89" s="15"/>
      <c r="D89" s="15"/>
      <c r="E89" s="15"/>
      <c r="F89" s="6"/>
      <c r="G89" s="6"/>
      <c r="H89" s="46"/>
      <c r="I89" s="46"/>
      <c r="J89" s="6"/>
      <c r="K89" s="6"/>
    </row>
    <row r="90" spans="1:11" s="4" customFormat="1" ht="13.2">
      <c r="A90" s="15"/>
      <c r="B90" s="15"/>
      <c r="C90" s="15"/>
      <c r="D90" s="15"/>
      <c r="E90" s="15"/>
      <c r="F90" s="6"/>
      <c r="G90" s="6"/>
      <c r="H90" s="46"/>
      <c r="I90" s="46"/>
      <c r="J90" s="6"/>
      <c r="K90" s="6"/>
    </row>
    <row r="91" spans="1:11" s="4" customFormat="1" ht="13.2">
      <c r="A91" s="810" t="s">
        <v>95</v>
      </c>
      <c r="B91" s="810"/>
      <c r="C91" s="810"/>
      <c r="D91" s="810"/>
      <c r="E91" s="810"/>
      <c r="F91" s="566"/>
      <c r="G91" s="566"/>
      <c r="H91" s="818"/>
      <c r="I91" s="818"/>
      <c r="J91" s="566"/>
      <c r="K91" s="566"/>
    </row>
    <row r="92" spans="1:11" s="4" customFormat="1" ht="13.2">
      <c r="A92" s="811" t="s">
        <v>389</v>
      </c>
      <c r="B92" s="812">
        <v>2007</v>
      </c>
      <c r="C92" s="812">
        <v>2008</v>
      </c>
      <c r="D92" s="1107">
        <v>2009</v>
      </c>
      <c r="E92" s="812">
        <v>2010</v>
      </c>
      <c r="F92" s="813">
        <v>2011</v>
      </c>
      <c r="G92" s="813">
        <v>2012</v>
      </c>
      <c r="H92" s="813">
        <v>2013</v>
      </c>
      <c r="I92" s="813">
        <v>2014</v>
      </c>
      <c r="J92" s="813">
        <v>2015</v>
      </c>
      <c r="K92" s="813">
        <v>2016</v>
      </c>
    </row>
    <row r="93" spans="1:11" s="4" customFormat="1" ht="13.2">
      <c r="A93" s="814">
        <v>1</v>
      </c>
      <c r="B93" s="819">
        <v>1</v>
      </c>
      <c r="C93" s="819">
        <v>1</v>
      </c>
      <c r="D93" s="1108">
        <f>(C93+E93)/2</f>
        <v>1</v>
      </c>
      <c r="E93" s="817">
        <v>1</v>
      </c>
      <c r="F93" s="819">
        <v>1</v>
      </c>
      <c r="G93" s="820">
        <v>1</v>
      </c>
      <c r="H93" s="819">
        <v>1</v>
      </c>
      <c r="I93" s="819">
        <v>1</v>
      </c>
      <c r="J93" s="816">
        <v>1</v>
      </c>
      <c r="K93" s="816">
        <v>1</v>
      </c>
    </row>
    <row r="94" spans="1:11" s="4" customFormat="1" ht="13.2">
      <c r="A94" s="814">
        <v>2</v>
      </c>
      <c r="B94" s="819">
        <v>1</v>
      </c>
      <c r="C94" s="819">
        <v>1</v>
      </c>
      <c r="D94" s="1108">
        <f t="shared" ref="D94:D112" si="1">(C94+E94)/2</f>
        <v>1</v>
      </c>
      <c r="E94" s="817">
        <v>1</v>
      </c>
      <c r="F94" s="819">
        <v>1</v>
      </c>
      <c r="G94" s="820">
        <v>1</v>
      </c>
      <c r="H94" s="819">
        <v>0.99976465050600138</v>
      </c>
      <c r="I94" s="819">
        <v>1</v>
      </c>
      <c r="J94" s="816">
        <v>1</v>
      </c>
      <c r="K94" s="816">
        <v>1</v>
      </c>
    </row>
    <row r="95" spans="1:11" s="4" customFormat="1" ht="13.2">
      <c r="A95" s="814">
        <v>3</v>
      </c>
      <c r="B95" s="819">
        <v>1</v>
      </c>
      <c r="C95" s="819">
        <v>0.999</v>
      </c>
      <c r="D95" s="1108">
        <f t="shared" si="1"/>
        <v>0.999</v>
      </c>
      <c r="E95" s="817">
        <v>0.999</v>
      </c>
      <c r="F95" s="819">
        <v>0.999</v>
      </c>
      <c r="G95" s="820">
        <v>1</v>
      </c>
      <c r="H95" s="819">
        <v>1</v>
      </c>
      <c r="I95" s="819">
        <v>1</v>
      </c>
      <c r="J95" s="816">
        <v>1</v>
      </c>
      <c r="K95" s="816">
        <v>1</v>
      </c>
    </row>
    <row r="96" spans="1:11" s="4" customFormat="1" ht="13.2">
      <c r="A96" s="814">
        <v>4</v>
      </c>
      <c r="B96" s="819">
        <v>0.99940256895349999</v>
      </c>
      <c r="C96" s="819">
        <v>0.999</v>
      </c>
      <c r="D96" s="1108">
        <f t="shared" si="1"/>
        <v>0.99849999999999994</v>
      </c>
      <c r="E96" s="817">
        <v>0.998</v>
      </c>
      <c r="F96" s="819">
        <v>0.998</v>
      </c>
      <c r="G96" s="820">
        <v>0.9994224284090697</v>
      </c>
      <c r="H96" s="819">
        <v>0.99981466961294463</v>
      </c>
      <c r="I96" s="819">
        <v>1</v>
      </c>
      <c r="J96" s="816">
        <v>1</v>
      </c>
      <c r="K96" s="816">
        <v>1</v>
      </c>
    </row>
    <row r="97" spans="1:11" s="4" customFormat="1" ht="13.2">
      <c r="A97" s="814">
        <v>5</v>
      </c>
      <c r="B97" s="819">
        <v>0.99802335296395162</v>
      </c>
      <c r="C97" s="819">
        <v>0.998</v>
      </c>
      <c r="D97" s="1108">
        <f t="shared" si="1"/>
        <v>0.997</v>
      </c>
      <c r="E97" s="817">
        <v>0.996</v>
      </c>
      <c r="F97" s="819">
        <v>0.996</v>
      </c>
      <c r="G97" s="820">
        <v>0.9976106287634785</v>
      </c>
      <c r="H97" s="819">
        <v>0.99816016722905532</v>
      </c>
      <c r="I97" s="819">
        <v>1</v>
      </c>
      <c r="J97" s="816">
        <v>1</v>
      </c>
      <c r="K97" s="816">
        <v>1</v>
      </c>
    </row>
    <row r="98" spans="1:11" s="4" customFormat="1" ht="13.2">
      <c r="A98" s="814">
        <v>6</v>
      </c>
      <c r="B98" s="819">
        <v>0.99730852917822488</v>
      </c>
      <c r="C98" s="819">
        <v>0.996</v>
      </c>
      <c r="D98" s="1108">
        <f t="shared" si="1"/>
        <v>0.996</v>
      </c>
      <c r="E98" s="817">
        <v>0.996</v>
      </c>
      <c r="F98" s="819">
        <v>0.996</v>
      </c>
      <c r="G98" s="820">
        <v>0.99625706609951303</v>
      </c>
      <c r="H98" s="819">
        <v>0.99602641452038121</v>
      </c>
      <c r="I98" s="819">
        <v>1</v>
      </c>
      <c r="J98" s="816">
        <v>1</v>
      </c>
      <c r="K98" s="816">
        <v>1</v>
      </c>
    </row>
    <row r="99" spans="1:11" s="4" customFormat="1" ht="13.2">
      <c r="A99" s="814">
        <v>7</v>
      </c>
      <c r="B99" s="819">
        <v>0.98561197832048764</v>
      </c>
      <c r="C99" s="819">
        <v>0.99099999999999999</v>
      </c>
      <c r="D99" s="1108">
        <f t="shared" si="1"/>
        <v>0.99049999999999994</v>
      </c>
      <c r="E99" s="817">
        <v>0.99</v>
      </c>
      <c r="F99" s="819">
        <v>0.99</v>
      </c>
      <c r="G99" s="820">
        <v>0.99179569547060709</v>
      </c>
      <c r="H99" s="819">
        <v>0.99162371535589866</v>
      </c>
      <c r="I99" s="819">
        <v>0.99</v>
      </c>
      <c r="J99" s="816">
        <v>0.99</v>
      </c>
      <c r="K99" s="816">
        <v>0.99</v>
      </c>
    </row>
    <row r="100" spans="1:11" s="4" customFormat="1" ht="13.2">
      <c r="A100" s="814">
        <v>8</v>
      </c>
      <c r="B100" s="819">
        <v>0.95875140924464486</v>
      </c>
      <c r="C100" s="819">
        <v>0.96799999999999997</v>
      </c>
      <c r="D100" s="1108">
        <f t="shared" si="1"/>
        <v>0.97</v>
      </c>
      <c r="E100" s="817">
        <v>0.97199999999999998</v>
      </c>
      <c r="F100" s="819">
        <v>0.98</v>
      </c>
      <c r="G100" s="820">
        <v>0.98293033380817596</v>
      </c>
      <c r="H100" s="819">
        <v>0.98316325282039985</v>
      </c>
      <c r="I100" s="819">
        <v>0.98</v>
      </c>
      <c r="J100" s="816">
        <v>0.99</v>
      </c>
      <c r="K100" s="816">
        <v>0.98</v>
      </c>
    </row>
    <row r="101" spans="1:11" s="4" customFormat="1" ht="13.2">
      <c r="A101" s="814">
        <v>9</v>
      </c>
      <c r="B101" s="819">
        <v>0.92280903355925048</v>
      </c>
      <c r="C101" s="819">
        <v>0.93899999999999995</v>
      </c>
      <c r="D101" s="1108">
        <f t="shared" si="1"/>
        <v>0.9355</v>
      </c>
      <c r="E101" s="817">
        <v>0.93200000000000005</v>
      </c>
      <c r="F101" s="819">
        <v>0.94</v>
      </c>
      <c r="G101" s="820">
        <v>0.95187665961493795</v>
      </c>
      <c r="H101" s="819">
        <v>0.95874542704057952</v>
      </c>
      <c r="I101" s="819">
        <v>0.94</v>
      </c>
      <c r="J101" s="816">
        <v>0.97</v>
      </c>
      <c r="K101" s="816">
        <v>0.95</v>
      </c>
    </row>
    <row r="102" spans="1:11" s="4" customFormat="1" ht="13.2">
      <c r="A102" s="814">
        <v>10</v>
      </c>
      <c r="B102" s="819">
        <v>0.89656196353175888</v>
      </c>
      <c r="C102" s="819">
        <v>0.90800000000000003</v>
      </c>
      <c r="D102" s="1108">
        <f t="shared" si="1"/>
        <v>0.90549999999999997</v>
      </c>
      <c r="E102" s="817">
        <v>0.90300000000000002</v>
      </c>
      <c r="F102" s="819">
        <v>0.89</v>
      </c>
      <c r="G102" s="820">
        <v>0.89362894086132294</v>
      </c>
      <c r="H102" s="819">
        <v>0.90351497117351687</v>
      </c>
      <c r="I102" s="819">
        <v>0.89</v>
      </c>
      <c r="J102" s="816">
        <v>0.92</v>
      </c>
      <c r="K102" s="816">
        <v>0.9</v>
      </c>
    </row>
    <row r="103" spans="1:11" s="4" customFormat="1" ht="13.2">
      <c r="A103" s="814">
        <v>11</v>
      </c>
      <c r="B103" s="819">
        <v>0.87575682951061895</v>
      </c>
      <c r="C103" s="819">
        <v>0.875</v>
      </c>
      <c r="D103" s="1108">
        <f t="shared" si="1"/>
        <v>0.88149999999999995</v>
      </c>
      <c r="E103" s="817">
        <v>0.88800000000000001</v>
      </c>
      <c r="F103" s="819">
        <v>0.88</v>
      </c>
      <c r="G103" s="820">
        <v>0.82901554404145072</v>
      </c>
      <c r="H103" s="819">
        <v>0.83927589074393916</v>
      </c>
      <c r="I103" s="819">
        <v>0.83</v>
      </c>
      <c r="J103" s="816">
        <v>0.87</v>
      </c>
      <c r="K103" s="816">
        <v>0.86</v>
      </c>
    </row>
    <row r="104" spans="1:11" s="4" customFormat="1" ht="13.2">
      <c r="A104" s="814">
        <v>12</v>
      </c>
      <c r="B104" s="819">
        <v>0.83429375389644311</v>
      </c>
      <c r="C104" s="819">
        <v>0.84099999999999997</v>
      </c>
      <c r="D104" s="1108">
        <f t="shared" si="1"/>
        <v>0.83899999999999997</v>
      </c>
      <c r="E104" s="817">
        <v>0.83699999999999997</v>
      </c>
      <c r="F104" s="819">
        <v>0.86</v>
      </c>
      <c r="G104" s="820">
        <v>0.84446010976916819</v>
      </c>
      <c r="H104" s="819">
        <v>0.77532079995359604</v>
      </c>
      <c r="I104" s="819">
        <v>0.77</v>
      </c>
      <c r="J104" s="816">
        <v>0.81</v>
      </c>
      <c r="K104" s="816">
        <v>0.81</v>
      </c>
    </row>
    <row r="105" spans="1:11" s="4" customFormat="1" ht="13.2">
      <c r="A105" s="814">
        <v>13</v>
      </c>
      <c r="B105" s="819">
        <v>0.78212990547953165</v>
      </c>
      <c r="C105" s="819">
        <v>0.78500000000000003</v>
      </c>
      <c r="D105" s="1108">
        <f t="shared" si="1"/>
        <v>0.77649999999999997</v>
      </c>
      <c r="E105" s="817">
        <v>0.76800000000000002</v>
      </c>
      <c r="F105" s="819">
        <v>0.8</v>
      </c>
      <c r="G105" s="820">
        <v>0.82020773880757314</v>
      </c>
      <c r="H105" s="819">
        <v>0.80084313543665431</v>
      </c>
      <c r="I105" s="819">
        <v>0.71</v>
      </c>
      <c r="J105" s="816">
        <v>0.75</v>
      </c>
      <c r="K105" s="816">
        <v>0.75</v>
      </c>
    </row>
    <row r="106" spans="1:11" s="4" customFormat="1" ht="13.2">
      <c r="A106" s="814">
        <v>14</v>
      </c>
      <c r="B106" s="819">
        <v>0.72096658466584662</v>
      </c>
      <c r="C106" s="819">
        <v>0.72399999999999998</v>
      </c>
      <c r="D106" s="1108">
        <f t="shared" si="1"/>
        <v>0.71150000000000002</v>
      </c>
      <c r="E106" s="817">
        <v>0.69899999999999995</v>
      </c>
      <c r="F106" s="819">
        <v>0.72</v>
      </c>
      <c r="G106" s="820">
        <v>0.74095565809024788</v>
      </c>
      <c r="H106" s="819">
        <v>0.76426162976976941</v>
      </c>
      <c r="I106" s="819">
        <v>0.73</v>
      </c>
      <c r="J106" s="816">
        <v>0.69</v>
      </c>
      <c r="K106" s="816">
        <v>0.68</v>
      </c>
    </row>
    <row r="107" spans="1:11" s="4" customFormat="1" ht="13.2">
      <c r="A107" s="814">
        <v>15</v>
      </c>
      <c r="B107" s="819">
        <v>0.65476411178191729</v>
      </c>
      <c r="C107" s="819">
        <v>0.65800000000000003</v>
      </c>
      <c r="D107" s="1108">
        <f t="shared" si="1"/>
        <v>0.64349999999999996</v>
      </c>
      <c r="E107" s="817">
        <v>0.629</v>
      </c>
      <c r="F107" s="819">
        <v>0.65</v>
      </c>
      <c r="G107" s="820">
        <v>0.66309228655424124</v>
      </c>
      <c r="H107" s="819">
        <v>0.68446461857631979</v>
      </c>
      <c r="I107" s="819">
        <v>0.69</v>
      </c>
      <c r="J107" s="816">
        <v>0.7</v>
      </c>
      <c r="K107" s="816">
        <v>0.62</v>
      </c>
    </row>
    <row r="108" spans="1:11" s="4" customFormat="1" ht="13.2">
      <c r="A108" s="814">
        <v>16</v>
      </c>
      <c r="B108" s="819">
        <v>0.59647392327840587</v>
      </c>
      <c r="C108" s="819">
        <v>0.59299999999999997</v>
      </c>
      <c r="D108" s="1108">
        <f t="shared" si="1"/>
        <v>0.57999999999999996</v>
      </c>
      <c r="E108" s="817">
        <v>0.56699999999999995</v>
      </c>
      <c r="F108" s="819">
        <v>0.57999999999999996</v>
      </c>
      <c r="G108" s="820">
        <v>0.5937502479115927</v>
      </c>
      <c r="H108" s="819">
        <v>0.61052163513140545</v>
      </c>
      <c r="I108" s="819">
        <v>0.61</v>
      </c>
      <c r="J108" s="816">
        <v>0.67</v>
      </c>
      <c r="K108" s="816">
        <v>0.64</v>
      </c>
    </row>
    <row r="109" spans="1:11" s="4" customFormat="1" ht="13.2">
      <c r="A109" s="814">
        <v>17</v>
      </c>
      <c r="B109" s="819">
        <v>0.53047907720804921</v>
      </c>
      <c r="C109" s="819">
        <v>0.53300000000000003</v>
      </c>
      <c r="D109" s="1108">
        <f t="shared" si="1"/>
        <v>0.51600000000000001</v>
      </c>
      <c r="E109" s="817">
        <v>0.499</v>
      </c>
      <c r="F109" s="819">
        <v>0.52</v>
      </c>
      <c r="G109" s="820">
        <v>0.52268730214562087</v>
      </c>
      <c r="H109" s="819">
        <v>0.53873658173054051</v>
      </c>
      <c r="I109" s="819">
        <v>0.53</v>
      </c>
      <c r="J109" s="816">
        <v>0.59</v>
      </c>
      <c r="K109" s="816">
        <v>0.6</v>
      </c>
    </row>
    <row r="110" spans="1:11" s="4" customFormat="1" ht="13.2">
      <c r="A110" s="814">
        <v>18</v>
      </c>
      <c r="B110" s="819">
        <v>0.46784541422622472</v>
      </c>
      <c r="C110" s="819">
        <v>0.46600000000000003</v>
      </c>
      <c r="D110" s="1108">
        <f t="shared" si="1"/>
        <v>0.44900000000000001</v>
      </c>
      <c r="E110" s="817">
        <v>0.432</v>
      </c>
      <c r="F110" s="819">
        <v>0.45</v>
      </c>
      <c r="G110" s="820">
        <v>0.45998773758430411</v>
      </c>
      <c r="H110" s="819">
        <v>0.47030638026476096</v>
      </c>
      <c r="I110" s="819">
        <v>0.46</v>
      </c>
      <c r="J110" s="816">
        <v>0.51</v>
      </c>
      <c r="K110" s="816">
        <v>0.53</v>
      </c>
    </row>
    <row r="111" spans="1:11" s="4" customFormat="1" ht="13.2">
      <c r="A111" s="814">
        <v>19</v>
      </c>
      <c r="B111" s="819">
        <v>0.3999713461917298</v>
      </c>
      <c r="C111" s="819">
        <v>0.39400000000000002</v>
      </c>
      <c r="D111" s="1108">
        <f t="shared" si="1"/>
        <v>0.377</v>
      </c>
      <c r="E111" s="817">
        <v>0.36</v>
      </c>
      <c r="F111" s="819">
        <v>0.38</v>
      </c>
      <c r="G111" s="820">
        <v>0.38812797012898848</v>
      </c>
      <c r="H111" s="819">
        <v>0.40450365768932117</v>
      </c>
      <c r="I111" s="819">
        <v>0.4</v>
      </c>
      <c r="J111" s="816">
        <v>0.44</v>
      </c>
      <c r="K111" s="816">
        <v>0.45</v>
      </c>
    </row>
    <row r="112" spans="1:11" s="4" customFormat="1" ht="13.2">
      <c r="A112" s="814">
        <v>20</v>
      </c>
      <c r="B112" s="819">
        <v>0.33672825257445427</v>
      </c>
      <c r="C112" s="819">
        <v>0.32200000000000001</v>
      </c>
      <c r="D112" s="1108">
        <f t="shared" si="1"/>
        <v>0.29849999999999999</v>
      </c>
      <c r="E112" s="817">
        <v>0.27500000000000002</v>
      </c>
      <c r="F112" s="819">
        <v>0.26</v>
      </c>
      <c r="G112" s="820">
        <v>0.30625773378115612</v>
      </c>
      <c r="H112" s="819">
        <v>0.32714745139967244</v>
      </c>
      <c r="I112" s="819">
        <v>0.32</v>
      </c>
      <c r="J112" s="816">
        <v>0.38</v>
      </c>
      <c r="K112" s="816">
        <v>0.38</v>
      </c>
    </row>
    <row r="113" spans="1:11" s="4" customFormat="1" ht="13.2">
      <c r="A113" s="15"/>
      <c r="B113" s="15"/>
      <c r="C113" s="15"/>
      <c r="D113" s="15"/>
      <c r="E113" s="15"/>
      <c r="F113" s="821"/>
      <c r="G113" s="475"/>
      <c r="H113" s="475"/>
      <c r="I113" s="475"/>
      <c r="J113" s="475"/>
      <c r="K113" s="475"/>
    </row>
    <row r="114" spans="1:11" s="4" customFormat="1" ht="13.2">
      <c r="A114" s="15"/>
      <c r="B114" s="15"/>
      <c r="C114" s="15"/>
      <c r="D114" s="15"/>
      <c r="E114" s="15"/>
      <c r="F114" s="6"/>
      <c r="G114" s="822"/>
      <c r="H114" s="46"/>
      <c r="I114" s="46"/>
      <c r="J114" s="6"/>
      <c r="K114" s="6"/>
    </row>
    <row r="115" spans="1:11" s="4" customFormat="1" ht="13.2">
      <c r="A115" s="810" t="s">
        <v>265</v>
      </c>
      <c r="B115" s="810"/>
      <c r="C115" s="810"/>
      <c r="D115" s="810"/>
      <c r="E115" s="810"/>
      <c r="F115" s="6"/>
      <c r="G115" s="6"/>
      <c r="H115" s="46"/>
      <c r="I115" s="46"/>
      <c r="J115" s="6"/>
      <c r="K115" s="6"/>
    </row>
    <row r="116" spans="1:11" s="4" customFormat="1" ht="13.2">
      <c r="A116" s="811" t="s">
        <v>389</v>
      </c>
      <c r="B116" s="812">
        <v>2007</v>
      </c>
      <c r="C116" s="812">
        <v>2008</v>
      </c>
      <c r="D116" s="1107">
        <v>2009</v>
      </c>
      <c r="E116" s="812">
        <v>2010</v>
      </c>
      <c r="F116" s="813">
        <v>2011</v>
      </c>
      <c r="G116" s="813">
        <v>2012</v>
      </c>
      <c r="H116" s="813">
        <v>2013</v>
      </c>
      <c r="I116" s="813">
        <v>2014</v>
      </c>
      <c r="J116" s="813">
        <v>2015</v>
      </c>
      <c r="K116" s="813">
        <v>2016</v>
      </c>
    </row>
    <row r="117" spans="1:11" s="4" customFormat="1" ht="13.2">
      <c r="A117" s="814">
        <v>1</v>
      </c>
      <c r="B117" s="823"/>
      <c r="C117" s="819">
        <v>1</v>
      </c>
      <c r="D117" s="1108">
        <f>(C117+E117)/2</f>
        <v>1</v>
      </c>
      <c r="E117" s="817">
        <v>1</v>
      </c>
      <c r="F117" s="824">
        <v>0.99984818582055568</v>
      </c>
      <c r="G117" s="824">
        <v>0.99986876640419953</v>
      </c>
      <c r="H117" s="824">
        <v>0.99992737308446511</v>
      </c>
      <c r="I117" s="824">
        <v>1</v>
      </c>
      <c r="J117" s="824">
        <v>1</v>
      </c>
      <c r="K117" s="815">
        <v>1</v>
      </c>
    </row>
    <row r="118" spans="1:11" s="4" customFormat="1" ht="13.2">
      <c r="A118" s="814">
        <v>2</v>
      </c>
      <c r="B118" s="823"/>
      <c r="C118" s="819">
        <v>0.99975909419417008</v>
      </c>
      <c r="D118" s="1108">
        <f t="shared" ref="D118:D136" si="2">(C118+E118)/2</f>
        <v>0.99971827163860194</v>
      </c>
      <c r="E118" s="817">
        <v>0.9996774490830338</v>
      </c>
      <c r="F118" s="824">
        <v>0.99958375728424753</v>
      </c>
      <c r="G118" s="824">
        <v>0.9994381346068949</v>
      </c>
      <c r="H118" s="824">
        <v>0.99958946922343472</v>
      </c>
      <c r="I118" s="824">
        <v>1</v>
      </c>
      <c r="J118" s="824">
        <v>1</v>
      </c>
      <c r="K118" s="815">
        <v>0.99984721161191747</v>
      </c>
    </row>
    <row r="119" spans="1:11" s="4" customFormat="1" ht="13.2">
      <c r="A119" s="814">
        <v>3</v>
      </c>
      <c r="B119" s="823"/>
      <c r="C119" s="819">
        <v>0.99945398454776269</v>
      </c>
      <c r="D119" s="1108">
        <f t="shared" si="2"/>
        <v>0.99945154559117755</v>
      </c>
      <c r="E119" s="817">
        <v>0.99944910663459241</v>
      </c>
      <c r="F119" s="824">
        <v>0.99938865963625245</v>
      </c>
      <c r="G119" s="824">
        <v>0.99921957649017534</v>
      </c>
      <c r="H119" s="824">
        <v>0.99810196657352246</v>
      </c>
      <c r="I119" s="824">
        <v>0.99996070340897925</v>
      </c>
      <c r="J119" s="824">
        <v>1</v>
      </c>
      <c r="K119" s="815">
        <v>0.99957442418302345</v>
      </c>
    </row>
    <row r="120" spans="1:11" s="4" customFormat="1" ht="13.2">
      <c r="A120" s="814">
        <v>4</v>
      </c>
      <c r="B120" s="823"/>
      <c r="C120" s="819">
        <v>0.99870687283332416</v>
      </c>
      <c r="D120" s="1108">
        <f t="shared" si="2"/>
        <v>0.9982235167041249</v>
      </c>
      <c r="E120" s="817">
        <v>0.99774016057492565</v>
      </c>
      <c r="F120" s="824">
        <v>0.99880979629205768</v>
      </c>
      <c r="G120" s="824">
        <v>0.99900361920670511</v>
      </c>
      <c r="H120" s="824">
        <v>0.97946932404850517</v>
      </c>
      <c r="I120" s="824">
        <v>0.97831230283911674</v>
      </c>
      <c r="J120" s="824">
        <v>1</v>
      </c>
      <c r="K120" s="815">
        <v>0.99842790751047106</v>
      </c>
    </row>
    <row r="121" spans="1:11" s="4" customFormat="1" ht="13.2">
      <c r="A121" s="814">
        <v>5</v>
      </c>
      <c r="B121" s="823"/>
      <c r="C121" s="819">
        <v>0.99644725477094576</v>
      </c>
      <c r="D121" s="1108">
        <f t="shared" si="2"/>
        <v>0.98446210099114584</v>
      </c>
      <c r="E121" s="817">
        <v>0.97247694721134592</v>
      </c>
      <c r="F121" s="824">
        <v>0.98675905598243685</v>
      </c>
      <c r="G121" s="824">
        <v>0.98969965618162703</v>
      </c>
      <c r="H121" s="824">
        <v>0.94536574425935382</v>
      </c>
      <c r="I121" s="824">
        <v>0.94604379110650172</v>
      </c>
      <c r="J121" s="824">
        <v>0.98</v>
      </c>
      <c r="K121" s="815">
        <v>0.98088478082637942</v>
      </c>
    </row>
    <row r="122" spans="1:11" s="4" customFormat="1" ht="13.2">
      <c r="A122" s="814">
        <v>6</v>
      </c>
      <c r="B122" s="823"/>
      <c r="C122" s="819">
        <v>0.99208872191315656</v>
      </c>
      <c r="D122" s="1108">
        <f t="shared" si="2"/>
        <v>0.93524644471973073</v>
      </c>
      <c r="E122" s="817">
        <v>0.8784041675263049</v>
      </c>
      <c r="F122" s="824">
        <v>0.91769690062681164</v>
      </c>
      <c r="G122" s="824">
        <v>0.93078373630915479</v>
      </c>
      <c r="H122" s="824">
        <v>0.84392727432327153</v>
      </c>
      <c r="I122" s="824">
        <v>0.92025416306933583</v>
      </c>
      <c r="J122" s="824">
        <v>0.94</v>
      </c>
      <c r="K122" s="815">
        <v>0.93122848746126319</v>
      </c>
    </row>
    <row r="123" spans="1:11" s="4" customFormat="1" ht="13.2">
      <c r="A123" s="814">
        <v>7</v>
      </c>
      <c r="B123" s="823"/>
      <c r="C123" s="819">
        <v>0.95227613427199753</v>
      </c>
      <c r="D123" s="1108">
        <f t="shared" si="2"/>
        <v>0.89253014759214611</v>
      </c>
      <c r="E123" s="817">
        <v>0.83278416091229479</v>
      </c>
      <c r="F123" s="824">
        <v>0.83641383354304355</v>
      </c>
      <c r="G123" s="824">
        <v>0.84667470341035833</v>
      </c>
      <c r="H123" s="824">
        <v>0.78163186466868628</v>
      </c>
      <c r="I123" s="824">
        <v>0.88668438538205985</v>
      </c>
      <c r="J123" s="824">
        <v>0.88</v>
      </c>
      <c r="K123" s="815">
        <v>0.87050022866351617</v>
      </c>
    </row>
    <row r="124" spans="1:11" s="4" customFormat="1" ht="13.2">
      <c r="A124" s="814">
        <v>8</v>
      </c>
      <c r="B124" s="823"/>
      <c r="C124" s="819">
        <v>0.89678125606935399</v>
      </c>
      <c r="D124" s="1108">
        <f t="shared" si="2"/>
        <v>0.8529368554851724</v>
      </c>
      <c r="E124" s="817">
        <v>0.80909245490099091</v>
      </c>
      <c r="F124" s="824">
        <v>0.80723053550061175</v>
      </c>
      <c r="G124" s="824">
        <v>0.79951621454449062</v>
      </c>
      <c r="H124" s="824">
        <v>0.72843737161884581</v>
      </c>
      <c r="I124" s="824">
        <v>0.83862645403660174</v>
      </c>
      <c r="J124" s="824">
        <v>0.83</v>
      </c>
      <c r="K124" s="815">
        <v>0.82277205189062652</v>
      </c>
    </row>
    <row r="125" spans="1:11" s="4" customFormat="1" ht="13.2">
      <c r="A125" s="814">
        <v>9</v>
      </c>
      <c r="B125" s="823"/>
      <c r="C125" s="819">
        <v>0.8236420612813371</v>
      </c>
      <c r="D125" s="1108">
        <f t="shared" si="2"/>
        <v>0.79833564342360153</v>
      </c>
      <c r="E125" s="817">
        <v>0.77302922556586595</v>
      </c>
      <c r="F125" s="824">
        <v>0.77734113202948885</v>
      </c>
      <c r="G125" s="824">
        <v>0.76178424959767432</v>
      </c>
      <c r="H125" s="824">
        <v>0.68173577477920799</v>
      </c>
      <c r="I125" s="824">
        <v>0.79073528090621759</v>
      </c>
      <c r="J125" s="824">
        <v>0.74</v>
      </c>
      <c r="K125" s="815">
        <v>0.77381308491090128</v>
      </c>
    </row>
    <row r="126" spans="1:11" s="4" customFormat="1" ht="13.2">
      <c r="A126" s="814">
        <v>10</v>
      </c>
      <c r="B126" s="823"/>
      <c r="C126" s="819">
        <v>0.78454980885002412</v>
      </c>
      <c r="D126" s="1108">
        <f t="shared" si="2"/>
        <v>0.7492045980965647</v>
      </c>
      <c r="E126" s="817">
        <v>0.71385938734310539</v>
      </c>
      <c r="F126" s="824">
        <v>0.7358958355005375</v>
      </c>
      <c r="G126" s="824">
        <v>0.71362001183952883</v>
      </c>
      <c r="H126" s="824">
        <v>0.62715464918669583</v>
      </c>
      <c r="I126" s="824">
        <v>0.73697964761939938</v>
      </c>
      <c r="J126" s="824">
        <v>0.67</v>
      </c>
      <c r="K126" s="815">
        <v>0.68091272033606787</v>
      </c>
    </row>
    <row r="127" spans="1:11" s="4" customFormat="1" ht="13.2">
      <c r="A127" s="814">
        <v>11</v>
      </c>
      <c r="B127" s="823"/>
      <c r="C127" s="819">
        <v>0.75274645501621251</v>
      </c>
      <c r="D127" s="1108">
        <f t="shared" si="2"/>
        <v>0.68472475694715085</v>
      </c>
      <c r="E127" s="817">
        <v>0.61670305887808929</v>
      </c>
      <c r="F127" s="824">
        <v>0.66711133734707129</v>
      </c>
      <c r="G127" s="824">
        <v>0.66774707941900369</v>
      </c>
      <c r="H127" s="824">
        <v>0.58008215331819679</v>
      </c>
      <c r="I127" s="824">
        <v>0.67325434052864419</v>
      </c>
      <c r="J127" s="824">
        <v>0.61</v>
      </c>
      <c r="K127" s="815">
        <v>0.60326775524269971</v>
      </c>
    </row>
    <row r="128" spans="1:11" s="4" customFormat="1" ht="13.2">
      <c r="A128" s="814">
        <v>12</v>
      </c>
      <c r="B128" s="823"/>
      <c r="C128" s="819">
        <v>0.63455951552845857</v>
      </c>
      <c r="D128" s="1108">
        <f t="shared" si="2"/>
        <v>0.60037445207202977</v>
      </c>
      <c r="E128" s="817">
        <v>0.56618938861560086</v>
      </c>
      <c r="F128" s="824">
        <v>0.58009352295563454</v>
      </c>
      <c r="G128" s="824">
        <v>0.60235190873189992</v>
      </c>
      <c r="H128" s="824">
        <v>0.51781389308154024</v>
      </c>
      <c r="I128" s="824">
        <v>0.61746180560140496</v>
      </c>
      <c r="J128" s="824">
        <v>0.55000000000000004</v>
      </c>
      <c r="K128" s="815">
        <v>0.54119706514809329</v>
      </c>
    </row>
    <row r="129" spans="1:11" s="4" customFormat="1" ht="13.2">
      <c r="A129" s="814">
        <v>13</v>
      </c>
      <c r="B129" s="823"/>
      <c r="C129" s="819">
        <v>0.5163695299837926</v>
      </c>
      <c r="D129" s="1108">
        <f t="shared" si="2"/>
        <v>0.51579937730591596</v>
      </c>
      <c r="E129" s="817">
        <v>0.51522922462803922</v>
      </c>
      <c r="F129" s="824">
        <v>0.52652846099789175</v>
      </c>
      <c r="G129" s="824">
        <v>0.51624995169455501</v>
      </c>
      <c r="H129" s="824">
        <v>0.43713650854989855</v>
      </c>
      <c r="I129" s="824">
        <v>0.5696285300250945</v>
      </c>
      <c r="J129" s="824">
        <v>0.5</v>
      </c>
      <c r="K129" s="815">
        <v>0.49051522096621736</v>
      </c>
    </row>
    <row r="130" spans="1:11" s="4" customFormat="1" ht="13.2">
      <c r="A130" s="814">
        <v>14</v>
      </c>
      <c r="B130" s="823"/>
      <c r="C130" s="819">
        <v>0.44750987135396764</v>
      </c>
      <c r="D130" s="1108">
        <f t="shared" si="2"/>
        <v>0.41539773436765481</v>
      </c>
      <c r="E130" s="817">
        <v>0.38328559738134205</v>
      </c>
      <c r="F130" s="824">
        <v>0.47566286046061546</v>
      </c>
      <c r="G130" s="824">
        <v>0.45433584400184457</v>
      </c>
      <c r="H130" s="824">
        <v>0.3810715854194115</v>
      </c>
      <c r="I130" s="824">
        <v>0.51759348034515817</v>
      </c>
      <c r="J130" s="824">
        <v>0.46</v>
      </c>
      <c r="K130" s="815">
        <v>0.44726500265533725</v>
      </c>
    </row>
    <row r="131" spans="1:11" s="4" customFormat="1" ht="13.2">
      <c r="A131" s="814">
        <v>15</v>
      </c>
      <c r="B131" s="823"/>
      <c r="C131" s="819">
        <v>0.44390134696466549</v>
      </c>
      <c r="D131" s="1108">
        <f t="shared" si="2"/>
        <v>0.37395923064895981</v>
      </c>
      <c r="E131" s="817">
        <v>0.30401711433325412</v>
      </c>
      <c r="F131" s="824">
        <v>0.3521409136474295</v>
      </c>
      <c r="G131" s="824">
        <v>0.41864234565511904</v>
      </c>
      <c r="H131" s="824">
        <v>0.34996129281981808</v>
      </c>
      <c r="I131" s="824">
        <v>0.46650415033788994</v>
      </c>
      <c r="J131" s="824">
        <v>0.41</v>
      </c>
      <c r="K131" s="815">
        <v>0.40781309577455027</v>
      </c>
    </row>
    <row r="132" spans="1:11" s="4" customFormat="1" ht="13.2">
      <c r="A132" s="814">
        <v>16</v>
      </c>
      <c r="B132" s="823"/>
      <c r="C132" s="819">
        <v>0.3980487804878049</v>
      </c>
      <c r="D132" s="1108">
        <f t="shared" si="2"/>
        <v>0.3401401716730198</v>
      </c>
      <c r="E132" s="817">
        <v>0.28223156285823464</v>
      </c>
      <c r="F132" s="824">
        <v>0.27879940359141692</v>
      </c>
      <c r="G132" s="824">
        <v>0.30696998833902744</v>
      </c>
      <c r="H132" s="824">
        <v>0.25494568441725823</v>
      </c>
      <c r="I132" s="824">
        <v>0.43790799181119394</v>
      </c>
      <c r="J132" s="824">
        <v>0.35</v>
      </c>
      <c r="K132" s="815">
        <v>0.36139969114137299</v>
      </c>
    </row>
    <row r="133" spans="1:11" s="4" customFormat="1" ht="13.2">
      <c r="A133" s="814">
        <v>17</v>
      </c>
      <c r="B133" s="823"/>
      <c r="C133" s="819">
        <v>0.35406077646804368</v>
      </c>
      <c r="D133" s="1108">
        <f t="shared" si="2"/>
        <v>0.31892807861870898</v>
      </c>
      <c r="E133" s="817">
        <v>0.28379538076937427</v>
      </c>
      <c r="F133" s="824">
        <v>0.25423512928289388</v>
      </c>
      <c r="G133" s="824">
        <v>0.24217213734684617</v>
      </c>
      <c r="H133" s="824">
        <v>0.20087732566933897</v>
      </c>
      <c r="I133" s="824">
        <v>0.39616063358154352</v>
      </c>
      <c r="J133" s="824">
        <v>0.3</v>
      </c>
      <c r="K133" s="815">
        <v>0.30231659485673434</v>
      </c>
    </row>
    <row r="134" spans="1:11" s="4" customFormat="1" ht="13.2">
      <c r="A134" s="814">
        <v>18</v>
      </c>
      <c r="B134" s="823"/>
      <c r="C134" s="819">
        <v>0.3165752589884217</v>
      </c>
      <c r="D134" s="1108">
        <f t="shared" si="2"/>
        <v>0.28311922066726547</v>
      </c>
      <c r="E134" s="817">
        <v>0.24966318234610918</v>
      </c>
      <c r="F134" s="824">
        <v>0.25353531584642364</v>
      </c>
      <c r="G134" s="824">
        <v>0.21510635587823207</v>
      </c>
      <c r="H134" s="824">
        <v>0.17098458795057955</v>
      </c>
      <c r="I134" s="824">
        <v>0.36492890995260663</v>
      </c>
      <c r="J134" s="824">
        <v>0.26</v>
      </c>
      <c r="K134" s="815">
        <v>0.25468279935879135</v>
      </c>
    </row>
    <row r="135" spans="1:11" s="4" customFormat="1" ht="13.2">
      <c r="A135" s="814">
        <v>19</v>
      </c>
      <c r="B135" s="823"/>
      <c r="C135" s="819">
        <v>0.28737850692769007</v>
      </c>
      <c r="D135" s="1108">
        <f t="shared" si="2"/>
        <v>0.24869628277064726</v>
      </c>
      <c r="E135" s="817">
        <v>0.21001405861360442</v>
      </c>
      <c r="F135" s="824">
        <v>0.21695702671312428</v>
      </c>
      <c r="G135" s="824">
        <v>0.21368605649042946</v>
      </c>
      <c r="H135" s="824">
        <v>0.15118838849296667</v>
      </c>
      <c r="I135" s="824">
        <v>0.31891117478510028</v>
      </c>
      <c r="J135" s="824">
        <v>0.17</v>
      </c>
      <c r="K135" s="815">
        <v>0.21223630733501064</v>
      </c>
    </row>
    <row r="136" spans="1:11" s="4" customFormat="1" ht="13.2">
      <c r="A136" s="814">
        <v>20</v>
      </c>
      <c r="B136" s="823"/>
      <c r="C136" s="819">
        <v>0.17053764698999591</v>
      </c>
      <c r="D136" s="1108">
        <f t="shared" si="2"/>
        <v>0.17097875646270055</v>
      </c>
      <c r="E136" s="817">
        <v>0.17141986593540523</v>
      </c>
      <c r="F136" s="817">
        <v>0.17924732345625607</v>
      </c>
      <c r="G136" s="817">
        <v>0.16947735191637631</v>
      </c>
      <c r="H136" s="817">
        <v>2.5319396051103369E-2</v>
      </c>
      <c r="I136" s="817">
        <v>0.27968206656731248</v>
      </c>
      <c r="J136" s="817">
        <v>0.12</v>
      </c>
      <c r="K136" s="817">
        <v>0.12609700713949634</v>
      </c>
    </row>
    <row r="137" spans="1:11" s="4" customFormat="1" ht="13.2">
      <c r="A137" s="15"/>
      <c r="B137" s="15"/>
      <c r="C137" s="15"/>
      <c r="D137" s="15"/>
      <c r="E137" s="15"/>
      <c r="F137" s="6"/>
      <c r="G137" s="6"/>
      <c r="H137" s="46"/>
      <c r="I137" s="46"/>
      <c r="J137" s="6"/>
      <c r="K137" s="6"/>
    </row>
    <row r="138" spans="1:11" s="4" customFormat="1" ht="13.2">
      <c r="A138" s="810"/>
      <c r="B138" s="810"/>
      <c r="C138" s="810"/>
      <c r="D138" s="810"/>
      <c r="E138" s="810"/>
      <c r="F138" s="6"/>
      <c r="G138" s="6"/>
      <c r="H138" s="46"/>
      <c r="I138" s="46"/>
      <c r="J138" s="6"/>
      <c r="K138" s="6"/>
    </row>
    <row r="139" spans="1:11" s="4" customFormat="1" ht="15.6">
      <c r="A139" s="810" t="s">
        <v>404</v>
      </c>
      <c r="B139" s="810"/>
      <c r="C139" s="810"/>
      <c r="D139" s="810"/>
      <c r="E139" s="810"/>
      <c r="F139" s="6"/>
      <c r="G139" s="6"/>
      <c r="H139" s="46"/>
      <c r="I139" s="46"/>
      <c r="J139" s="6"/>
      <c r="K139" s="6"/>
    </row>
    <row r="140" spans="1:11" s="4" customFormat="1" ht="13.2">
      <c r="A140" s="811" t="s">
        <v>389</v>
      </c>
      <c r="B140" s="812">
        <v>2007</v>
      </c>
      <c r="C140" s="812">
        <v>2008</v>
      </c>
      <c r="D140" s="812">
        <v>2009</v>
      </c>
      <c r="E140" s="812">
        <v>2010</v>
      </c>
      <c r="F140" s="813">
        <v>2011</v>
      </c>
      <c r="G140" s="813">
        <v>2012</v>
      </c>
      <c r="H140" s="813">
        <v>2013</v>
      </c>
      <c r="I140" s="813">
        <v>2014</v>
      </c>
      <c r="J140" s="813">
        <v>2015</v>
      </c>
      <c r="K140" s="813">
        <v>2016</v>
      </c>
    </row>
    <row r="141" spans="1:11" s="4" customFormat="1" ht="13.2">
      <c r="A141" s="814">
        <v>1</v>
      </c>
      <c r="B141" s="823"/>
      <c r="C141" s="823"/>
      <c r="D141" s="823"/>
      <c r="E141" s="825"/>
      <c r="F141" s="815">
        <v>1</v>
      </c>
      <c r="G141" s="816">
        <v>1</v>
      </c>
      <c r="H141" s="815">
        <v>1</v>
      </c>
      <c r="I141" s="815">
        <v>0.99988728584310194</v>
      </c>
      <c r="J141" s="816">
        <v>1</v>
      </c>
      <c r="K141" s="826">
        <v>1</v>
      </c>
    </row>
    <row r="142" spans="1:11" s="4" customFormat="1" ht="13.2">
      <c r="A142" s="814">
        <v>2</v>
      </c>
      <c r="B142" s="823"/>
      <c r="C142" s="823"/>
      <c r="D142" s="823"/>
      <c r="E142" s="825"/>
      <c r="F142" s="815">
        <v>0.99959966882998552</v>
      </c>
      <c r="G142" s="816">
        <v>0.97029992517577979</v>
      </c>
      <c r="H142" s="815">
        <v>1</v>
      </c>
      <c r="I142" s="815">
        <v>0.99979850896635103</v>
      </c>
      <c r="J142" s="816">
        <v>1</v>
      </c>
      <c r="K142" s="826">
        <v>1</v>
      </c>
    </row>
    <row r="143" spans="1:11" s="4" customFormat="1" ht="13.2">
      <c r="A143" s="814">
        <v>3</v>
      </c>
      <c r="B143" s="823"/>
      <c r="C143" s="823"/>
      <c r="D143" s="823"/>
      <c r="E143" s="825"/>
      <c r="F143" s="815">
        <v>0.97293962173726511</v>
      </c>
      <c r="G143" s="816">
        <v>0.88451138641854732</v>
      </c>
      <c r="H143" s="815">
        <v>0.99995490213763871</v>
      </c>
      <c r="I143" s="815">
        <v>0.99967251108424027</v>
      </c>
      <c r="J143" s="816">
        <v>0.99982843040213276</v>
      </c>
      <c r="K143" s="826">
        <v>0.99970679207533719</v>
      </c>
    </row>
    <row r="144" spans="1:11" s="4" customFormat="1" ht="13.2">
      <c r="A144" s="814">
        <v>4</v>
      </c>
      <c r="B144" s="823"/>
      <c r="C144" s="823"/>
      <c r="D144" s="823"/>
      <c r="E144" s="825"/>
      <c r="F144" s="815">
        <v>0.89365683152945163</v>
      </c>
      <c r="G144" s="816">
        <v>0.7702405227414223</v>
      </c>
      <c r="H144" s="815">
        <v>0.97996433531660976</v>
      </c>
      <c r="I144" s="815">
        <v>0.99628088196227749</v>
      </c>
      <c r="J144" s="816">
        <v>0.9824288832168091</v>
      </c>
      <c r="K144" s="826">
        <v>0.98326113778139934</v>
      </c>
    </row>
    <row r="145" spans="1:11" s="4" customFormat="1" ht="13.2">
      <c r="A145" s="814">
        <v>5</v>
      </c>
      <c r="B145" s="823"/>
      <c r="C145" s="823"/>
      <c r="D145" s="823"/>
      <c r="E145" s="825"/>
      <c r="F145" s="815">
        <v>0.78103319878953625</v>
      </c>
      <c r="G145" s="816">
        <v>0.63902854172735424</v>
      </c>
      <c r="H145" s="815">
        <v>0.95932914353600318</v>
      </c>
      <c r="I145" s="815">
        <v>0.97499076797697726</v>
      </c>
      <c r="J145" s="816">
        <v>0.95033891969977069</v>
      </c>
      <c r="K145" s="826">
        <v>0.95143926442729754</v>
      </c>
    </row>
    <row r="146" spans="1:11" s="4" customFormat="1" ht="13.2">
      <c r="A146" s="814">
        <v>6</v>
      </c>
      <c r="B146" s="823"/>
      <c r="C146" s="823"/>
      <c r="D146" s="823"/>
      <c r="E146" s="825"/>
      <c r="F146" s="815">
        <v>0.65141916682330758</v>
      </c>
      <c r="G146" s="816">
        <v>0.51141040799191217</v>
      </c>
      <c r="H146" s="815">
        <v>0.93964604767348325</v>
      </c>
      <c r="I146" s="815">
        <v>0.93558660624370593</v>
      </c>
      <c r="J146" s="816">
        <v>0.90841837278169535</v>
      </c>
      <c r="K146" s="826">
        <v>0.91231288617109374</v>
      </c>
    </row>
    <row r="147" spans="1:11" s="4" customFormat="1" ht="13.2">
      <c r="A147" s="814">
        <v>7</v>
      </c>
      <c r="B147" s="823"/>
      <c r="C147" s="823"/>
      <c r="D147" s="823"/>
      <c r="E147" s="825"/>
      <c r="F147" s="815">
        <v>0.51414144747698098</v>
      </c>
      <c r="G147" s="816">
        <v>0.39165966974531208</v>
      </c>
      <c r="H147" s="815">
        <v>0.90102309899236732</v>
      </c>
      <c r="I147" s="815">
        <v>0.86574260617293897</v>
      </c>
      <c r="J147" s="816">
        <v>0.86814376695502338</v>
      </c>
      <c r="K147" s="826">
        <v>0.85281276659808303</v>
      </c>
    </row>
    <row r="148" spans="1:11" s="4" customFormat="1" ht="13.2">
      <c r="A148" s="814">
        <v>8</v>
      </c>
      <c r="B148" s="823"/>
      <c r="C148" s="823"/>
      <c r="D148" s="823"/>
      <c r="E148" s="825"/>
      <c r="F148" s="815">
        <v>0.38761670944996796</v>
      </c>
      <c r="G148" s="816">
        <v>0.29076806205269684</v>
      </c>
      <c r="H148" s="815">
        <v>0.84779244424214839</v>
      </c>
      <c r="I148" s="815">
        <v>0.78286440446558914</v>
      </c>
      <c r="J148" s="816">
        <v>0.82251416127652399</v>
      </c>
      <c r="K148" s="826">
        <v>0.80148570972832245</v>
      </c>
    </row>
    <row r="149" spans="1:11" s="4" customFormat="1" ht="13.2">
      <c r="A149" s="814">
        <v>9</v>
      </c>
      <c r="B149" s="823"/>
      <c r="C149" s="823"/>
      <c r="D149" s="823"/>
      <c r="E149" s="825"/>
      <c r="F149" s="815">
        <v>0.28549351937014561</v>
      </c>
      <c r="G149" s="816">
        <v>0.2117982373469959</v>
      </c>
      <c r="H149" s="815">
        <v>0.79084529327451092</v>
      </c>
      <c r="I149" s="815">
        <v>0.71619648325795526</v>
      </c>
      <c r="J149" s="816">
        <v>0.78389012620638454</v>
      </c>
      <c r="K149" s="826">
        <v>0.76559623644917163</v>
      </c>
    </row>
    <row r="150" spans="1:11" s="4" customFormat="1" ht="13.2">
      <c r="A150" s="814">
        <v>10</v>
      </c>
      <c r="B150" s="823"/>
      <c r="C150" s="823"/>
      <c r="D150" s="823"/>
      <c r="E150" s="825"/>
      <c r="F150" s="815">
        <v>0.20405697616522916</v>
      </c>
      <c r="G150" s="816">
        <v>0.14994659492680362</v>
      </c>
      <c r="H150" s="815">
        <v>0.73668513471247932</v>
      </c>
      <c r="I150" s="815">
        <v>0.66517895737874988</v>
      </c>
      <c r="J150" s="816">
        <v>0.73926385322286281</v>
      </c>
      <c r="K150" s="826">
        <v>0.72925141045539132</v>
      </c>
    </row>
    <row r="151" spans="1:11" s="4" customFormat="1" ht="13.2">
      <c r="A151" s="814">
        <v>11</v>
      </c>
      <c r="B151" s="823"/>
      <c r="C151" s="823"/>
      <c r="D151" s="823"/>
      <c r="E151" s="825"/>
      <c r="F151" s="815">
        <v>0.14693588818276912</v>
      </c>
      <c r="G151" s="816">
        <v>0.10736190361955025</v>
      </c>
      <c r="H151" s="815">
        <v>0.67142743686133322</v>
      </c>
      <c r="I151" s="815">
        <v>0.60715303136249454</v>
      </c>
      <c r="J151" s="816">
        <v>0.67489983588671598</v>
      </c>
      <c r="K151" s="826">
        <v>0.6704905539288436</v>
      </c>
    </row>
    <row r="152" spans="1:11" s="4" customFormat="1" ht="13.2">
      <c r="A152" s="814">
        <v>12</v>
      </c>
      <c r="B152" s="823"/>
      <c r="C152" s="823"/>
      <c r="D152" s="823"/>
      <c r="E152" s="825"/>
      <c r="F152" s="815">
        <v>0.10799614878544689</v>
      </c>
      <c r="G152" s="816">
        <v>7.844319927803195E-2</v>
      </c>
      <c r="H152" s="815">
        <v>0.61735714159307697</v>
      </c>
      <c r="I152" s="815">
        <v>0.55464008254430686</v>
      </c>
      <c r="J152" s="816">
        <v>0.61918675432188941</v>
      </c>
      <c r="K152" s="826">
        <v>0.61534949550289919</v>
      </c>
    </row>
    <row r="153" spans="1:11" s="4" customFormat="1" ht="13.2">
      <c r="A153" s="814">
        <v>13</v>
      </c>
      <c r="B153" s="823"/>
      <c r="C153" s="823"/>
      <c r="D153" s="823"/>
      <c r="E153" s="825"/>
      <c r="F153" s="815">
        <v>8.0267117027275611E-2</v>
      </c>
      <c r="G153" s="816">
        <v>5.7926512334572786E-2</v>
      </c>
      <c r="H153" s="815">
        <v>0.56861427714457113</v>
      </c>
      <c r="I153" s="815">
        <v>0.50846664471289671</v>
      </c>
      <c r="J153" s="816">
        <v>0.56929766767690082</v>
      </c>
      <c r="K153" s="826">
        <v>0.56707868888643642</v>
      </c>
    </row>
    <row r="154" spans="1:11" s="4" customFormat="1" ht="13.2">
      <c r="A154" s="814">
        <v>14</v>
      </c>
      <c r="B154" s="823"/>
      <c r="C154" s="823"/>
      <c r="D154" s="823"/>
      <c r="E154" s="825"/>
      <c r="F154" s="815">
        <v>5.9332236129385887E-2</v>
      </c>
      <c r="G154" s="816">
        <v>4.2566413635143394E-2</v>
      </c>
      <c r="H154" s="815">
        <v>0.5134592825831944</v>
      </c>
      <c r="I154" s="815">
        <v>0.45172782955123819</v>
      </c>
      <c r="J154" s="816">
        <v>0.51999929393490085</v>
      </c>
      <c r="K154" s="826">
        <v>0.51541467650890138</v>
      </c>
    </row>
    <row r="155" spans="1:11" s="4" customFormat="1" ht="13.2">
      <c r="A155" s="814">
        <v>15</v>
      </c>
      <c r="B155" s="823"/>
      <c r="C155" s="823"/>
      <c r="D155" s="823"/>
      <c r="E155" s="825"/>
      <c r="F155" s="815">
        <v>4.2297355661959787E-2</v>
      </c>
      <c r="G155" s="816">
        <v>2.9929688080101897E-2</v>
      </c>
      <c r="H155" s="815">
        <v>0.4830757341576507</v>
      </c>
      <c r="I155" s="815">
        <v>0.38150166164309451</v>
      </c>
      <c r="J155" s="816">
        <v>0.46889745862176341</v>
      </c>
      <c r="K155" s="826">
        <v>0.47108006561888133</v>
      </c>
    </row>
    <row r="156" spans="1:11" s="4" customFormat="1" ht="13.2">
      <c r="A156" s="814">
        <v>16</v>
      </c>
      <c r="B156" s="823"/>
      <c r="C156" s="823"/>
      <c r="D156" s="823"/>
      <c r="E156" s="825"/>
      <c r="F156" s="815">
        <v>2.8129362928185752E-2</v>
      </c>
      <c r="G156" s="816">
        <v>1.9464578442628101E-2</v>
      </c>
      <c r="H156" s="815">
        <v>0.44323905462998836</v>
      </c>
      <c r="I156" s="815">
        <v>0.32816548816373137</v>
      </c>
      <c r="J156" s="816">
        <v>0.42105587763661034</v>
      </c>
      <c r="K156" s="826">
        <v>0.42195092758827052</v>
      </c>
    </row>
    <row r="157" spans="1:11" s="4" customFormat="1" ht="13.2">
      <c r="A157" s="814">
        <v>17</v>
      </c>
      <c r="B157" s="823"/>
      <c r="C157" s="823"/>
      <c r="D157" s="823"/>
      <c r="E157" s="825"/>
      <c r="F157" s="815">
        <v>1.7360597942670853E-2</v>
      </c>
      <c r="G157" s="816">
        <v>1.1617745334909783E-2</v>
      </c>
      <c r="H157" s="815">
        <v>0.40590994825168059</v>
      </c>
      <c r="I157" s="815">
        <v>0.29528740081285076</v>
      </c>
      <c r="J157" s="816">
        <v>0.38730109686389619</v>
      </c>
      <c r="K157" s="826">
        <v>0.37600961834885011</v>
      </c>
    </row>
    <row r="158" spans="1:11" s="4" customFormat="1" ht="13.2">
      <c r="A158" s="814">
        <v>18</v>
      </c>
      <c r="B158" s="823"/>
      <c r="C158" s="823"/>
      <c r="D158" s="823"/>
      <c r="E158" s="825"/>
      <c r="F158" s="815">
        <v>9.458720690808024E-3</v>
      </c>
      <c r="G158" s="816">
        <v>5.8294350485786255E-3</v>
      </c>
      <c r="H158" s="815">
        <v>0.3595872742906277</v>
      </c>
      <c r="I158" s="815">
        <v>0.20880469692940287</v>
      </c>
      <c r="J158" s="816">
        <v>0.34899935442220786</v>
      </c>
      <c r="K158" s="826">
        <v>0.34308880308880307</v>
      </c>
    </row>
    <row r="159" spans="1:11" s="4" customFormat="1" ht="13.2">
      <c r="A159" s="814">
        <v>19</v>
      </c>
      <c r="B159" s="823"/>
      <c r="C159" s="823"/>
      <c r="D159" s="823"/>
      <c r="E159" s="825"/>
      <c r="F159" s="815">
        <v>3.9631350952687742E-3</v>
      </c>
      <c r="G159" s="816">
        <v>1.892881417890414E-3</v>
      </c>
      <c r="H159" s="815">
        <v>0.32460435739124266</v>
      </c>
      <c r="I159" s="815">
        <v>0.15402899928690278</v>
      </c>
      <c r="J159" s="816">
        <v>0.31752018956429229</v>
      </c>
      <c r="K159" s="826">
        <v>0.30253872633390705</v>
      </c>
    </row>
    <row r="160" spans="1:11" s="4" customFormat="1" ht="13.2">
      <c r="A160" s="814">
        <v>20</v>
      </c>
      <c r="B160" s="823"/>
      <c r="C160" s="823"/>
      <c r="D160" s="823"/>
      <c r="E160" s="825"/>
      <c r="F160" s="827">
        <v>1.3573952933107387E-3</v>
      </c>
      <c r="G160" s="827">
        <v>8.4534233508684747E-5</v>
      </c>
      <c r="H160" s="827">
        <v>0.26851607221488333</v>
      </c>
      <c r="I160" s="827">
        <v>0.1150426697236021</v>
      </c>
      <c r="J160" s="827">
        <v>0.27060777911439537</v>
      </c>
      <c r="K160" s="828">
        <v>0.26862640816129191</v>
      </c>
    </row>
    <row r="161" spans="1:11" s="4" customFormat="1" ht="13.2">
      <c r="A161" s="15"/>
      <c r="B161" s="15"/>
      <c r="C161" s="15"/>
      <c r="D161" s="15"/>
      <c r="E161" s="15"/>
      <c r="F161" s="6"/>
      <c r="G161" s="6"/>
      <c r="H161" s="46"/>
      <c r="I161" s="46"/>
      <c r="J161" s="6"/>
      <c r="K161" s="6"/>
    </row>
    <row r="162" spans="1:11" s="4" customFormat="1" ht="13.2">
      <c r="A162" s="810"/>
      <c r="B162" s="810"/>
      <c r="C162" s="810"/>
      <c r="D162" s="810"/>
      <c r="E162" s="810"/>
      <c r="F162" s="6"/>
      <c r="G162" s="6"/>
      <c r="H162" s="46"/>
      <c r="I162" s="46"/>
      <c r="J162" s="6"/>
      <c r="K162" s="6"/>
    </row>
    <row r="163" spans="1:11" s="4" customFormat="1" ht="13.2">
      <c r="A163" s="810" t="s">
        <v>124</v>
      </c>
      <c r="B163" s="810"/>
      <c r="C163" s="810"/>
      <c r="D163" s="810"/>
      <c r="E163" s="810"/>
      <c r="F163" s="6"/>
      <c r="G163" s="6"/>
      <c r="H163" s="46"/>
      <c r="I163" s="46"/>
      <c r="J163" s="6"/>
      <c r="K163" s="6"/>
    </row>
    <row r="164" spans="1:11" s="4" customFormat="1" ht="13.2">
      <c r="A164" s="811" t="s">
        <v>389</v>
      </c>
      <c r="B164" s="812">
        <v>2007</v>
      </c>
      <c r="C164" s="812">
        <v>2008</v>
      </c>
      <c r="D164" s="1107">
        <v>2009</v>
      </c>
      <c r="E164" s="812">
        <v>2010</v>
      </c>
      <c r="F164" s="813">
        <v>2011</v>
      </c>
      <c r="G164" s="813">
        <v>2012</v>
      </c>
      <c r="H164" s="813">
        <v>2013</v>
      </c>
      <c r="I164" s="813">
        <v>2014</v>
      </c>
      <c r="J164" s="813">
        <v>2015</v>
      </c>
      <c r="K164" s="813">
        <v>2016</v>
      </c>
    </row>
    <row r="165" spans="1:11" s="4" customFormat="1" ht="13.2">
      <c r="A165" s="814">
        <v>1</v>
      </c>
      <c r="B165" s="815">
        <v>1</v>
      </c>
      <c r="C165" s="815">
        <v>1</v>
      </c>
      <c r="D165" s="1108">
        <f>(C165+E165)/2</f>
        <v>1</v>
      </c>
      <c r="E165" s="829">
        <v>1</v>
      </c>
      <c r="F165" s="815">
        <v>1</v>
      </c>
      <c r="G165" s="816">
        <v>1</v>
      </c>
      <c r="H165" s="815">
        <v>1</v>
      </c>
      <c r="I165" s="815">
        <v>1</v>
      </c>
      <c r="J165" s="816">
        <v>1</v>
      </c>
      <c r="K165" s="815">
        <v>1</v>
      </c>
    </row>
    <row r="166" spans="1:11" s="4" customFormat="1" ht="13.2">
      <c r="A166" s="814">
        <v>2</v>
      </c>
      <c r="B166" s="815">
        <v>1</v>
      </c>
      <c r="C166" s="815">
        <v>1</v>
      </c>
      <c r="D166" s="1108">
        <f t="shared" ref="D166:D184" si="3">(C166+E166)/2</f>
        <v>1</v>
      </c>
      <c r="E166" s="829">
        <v>1</v>
      </c>
      <c r="F166" s="815">
        <v>1</v>
      </c>
      <c r="G166" s="816">
        <v>1</v>
      </c>
      <c r="H166" s="815">
        <v>1</v>
      </c>
      <c r="I166" s="815">
        <v>1</v>
      </c>
      <c r="J166" s="816">
        <v>1</v>
      </c>
      <c r="K166" s="815">
        <v>1</v>
      </c>
    </row>
    <row r="167" spans="1:11" s="4" customFormat="1" ht="13.2">
      <c r="A167" s="814">
        <v>3</v>
      </c>
      <c r="B167" s="815">
        <v>1</v>
      </c>
      <c r="C167" s="815">
        <v>1</v>
      </c>
      <c r="D167" s="1108">
        <f t="shared" si="3"/>
        <v>1</v>
      </c>
      <c r="E167" s="829">
        <v>1</v>
      </c>
      <c r="F167" s="815">
        <v>1</v>
      </c>
      <c r="G167" s="816">
        <v>1</v>
      </c>
      <c r="H167" s="815">
        <v>1</v>
      </c>
      <c r="I167" s="815">
        <v>1</v>
      </c>
      <c r="J167" s="816">
        <v>1</v>
      </c>
      <c r="K167" s="815">
        <v>1</v>
      </c>
    </row>
    <row r="168" spans="1:11" s="4" customFormat="1" ht="13.2">
      <c r="A168" s="814">
        <v>4</v>
      </c>
      <c r="B168" s="815">
        <v>1</v>
      </c>
      <c r="C168" s="815">
        <v>1</v>
      </c>
      <c r="D168" s="1108">
        <f t="shared" si="3"/>
        <v>1</v>
      </c>
      <c r="E168" s="829">
        <v>1</v>
      </c>
      <c r="F168" s="815">
        <v>1</v>
      </c>
      <c r="G168" s="816">
        <v>1</v>
      </c>
      <c r="H168" s="815">
        <v>1</v>
      </c>
      <c r="I168" s="815">
        <v>1</v>
      </c>
      <c r="J168" s="816">
        <v>1</v>
      </c>
      <c r="K168" s="815">
        <v>1</v>
      </c>
    </row>
    <row r="169" spans="1:11" s="4" customFormat="1" ht="13.2">
      <c r="A169" s="814">
        <v>5</v>
      </c>
      <c r="B169" s="815">
        <v>0.99902800000000003</v>
      </c>
      <c r="C169" s="815">
        <v>0.99915572783602036</v>
      </c>
      <c r="D169" s="1108">
        <f t="shared" si="3"/>
        <v>0.99908077813086915</v>
      </c>
      <c r="E169" s="829">
        <v>0.99900582842571795</v>
      </c>
      <c r="F169" s="815">
        <v>0.99900582842571795</v>
      </c>
      <c r="G169" s="816">
        <v>0.999</v>
      </c>
      <c r="H169" s="815">
        <v>1</v>
      </c>
      <c r="I169" s="815">
        <v>1</v>
      </c>
      <c r="J169" s="816">
        <v>1</v>
      </c>
      <c r="K169" s="815">
        <v>1</v>
      </c>
    </row>
    <row r="170" spans="1:11" s="4" customFormat="1" ht="13.2">
      <c r="A170" s="814">
        <v>6</v>
      </c>
      <c r="B170" s="815">
        <v>0.97599899999999995</v>
      </c>
      <c r="C170" s="815">
        <v>0.98022042615723737</v>
      </c>
      <c r="D170" s="1108">
        <f t="shared" si="3"/>
        <v>0.98147330902814345</v>
      </c>
      <c r="E170" s="829">
        <v>0.98272619189904953</v>
      </c>
      <c r="F170" s="815">
        <v>0.99</v>
      </c>
      <c r="G170" s="816">
        <v>0.98699999999999999</v>
      </c>
      <c r="H170" s="815">
        <v>0.98</v>
      </c>
      <c r="I170" s="815">
        <v>0.99</v>
      </c>
      <c r="J170" s="816">
        <v>0.99</v>
      </c>
      <c r="K170" s="815">
        <v>0.99</v>
      </c>
    </row>
    <row r="171" spans="1:11" s="4" customFormat="1" ht="13.2">
      <c r="A171" s="814">
        <v>7</v>
      </c>
      <c r="B171" s="815">
        <v>0.92679699999999998</v>
      </c>
      <c r="C171" s="815">
        <v>0.93602719696617431</v>
      </c>
      <c r="D171" s="1108">
        <f t="shared" si="3"/>
        <v>0.94170412021874184</v>
      </c>
      <c r="E171" s="829">
        <v>0.94738104347130936</v>
      </c>
      <c r="F171" s="815">
        <v>0.96</v>
      </c>
      <c r="G171" s="816">
        <v>0.96099999999999997</v>
      </c>
      <c r="H171" s="815">
        <v>0.95</v>
      </c>
      <c r="I171" s="815">
        <v>0.96</v>
      </c>
      <c r="J171" s="816">
        <v>0.96</v>
      </c>
      <c r="K171" s="815">
        <v>0.95</v>
      </c>
    </row>
    <row r="172" spans="1:11" s="4" customFormat="1" ht="13.2">
      <c r="A172" s="814">
        <v>8</v>
      </c>
      <c r="B172" s="815">
        <v>0.89427699999999999</v>
      </c>
      <c r="C172" s="815">
        <v>0.90680888399187909</v>
      </c>
      <c r="D172" s="1108">
        <f t="shared" si="3"/>
        <v>0.90885303081249624</v>
      </c>
      <c r="E172" s="829">
        <v>0.91089717763311351</v>
      </c>
      <c r="F172" s="815">
        <v>0.92</v>
      </c>
      <c r="G172" s="816">
        <v>0.92500000000000004</v>
      </c>
      <c r="H172" s="815">
        <v>0.92</v>
      </c>
      <c r="I172" s="815">
        <v>0.93</v>
      </c>
      <c r="J172" s="816">
        <v>0.92</v>
      </c>
      <c r="K172" s="815">
        <v>0.92</v>
      </c>
    </row>
    <row r="173" spans="1:11" s="4" customFormat="1" ht="13.2">
      <c r="A173" s="814">
        <v>9</v>
      </c>
      <c r="B173" s="815">
        <v>0.86966699999999997</v>
      </c>
      <c r="C173" s="815">
        <v>0.88450932597993459</v>
      </c>
      <c r="D173" s="1108">
        <f t="shared" si="3"/>
        <v>0.88734730709327159</v>
      </c>
      <c r="E173" s="829">
        <v>0.89018528820660858</v>
      </c>
      <c r="F173" s="815">
        <v>0.89</v>
      </c>
      <c r="G173" s="816">
        <v>0.89300000000000002</v>
      </c>
      <c r="H173" s="815">
        <v>0.89</v>
      </c>
      <c r="I173" s="815">
        <v>0.91</v>
      </c>
      <c r="J173" s="816">
        <v>0.88</v>
      </c>
      <c r="K173" s="815">
        <v>0.88</v>
      </c>
    </row>
    <row r="174" spans="1:11" s="4" customFormat="1" ht="13.2">
      <c r="A174" s="814">
        <v>10</v>
      </c>
      <c r="B174" s="815">
        <v>0.82087299999999996</v>
      </c>
      <c r="C174" s="815">
        <v>0.82972852539932818</v>
      </c>
      <c r="D174" s="1108">
        <f t="shared" si="3"/>
        <v>0.83530889203992431</v>
      </c>
      <c r="E174" s="829">
        <v>0.84088925868052034</v>
      </c>
      <c r="F174" s="815">
        <v>0.85</v>
      </c>
      <c r="G174" s="816">
        <v>0.84899999999999998</v>
      </c>
      <c r="H174" s="815">
        <v>0.86</v>
      </c>
      <c r="I174" s="815">
        <v>0.87</v>
      </c>
      <c r="J174" s="816">
        <v>0.83</v>
      </c>
      <c r="K174" s="815">
        <v>0.86</v>
      </c>
    </row>
    <row r="175" spans="1:11" s="4" customFormat="1" ht="13.2">
      <c r="A175" s="814">
        <v>11</v>
      </c>
      <c r="B175" s="815">
        <v>0.72834299999999996</v>
      </c>
      <c r="C175" s="815">
        <v>0.74456518437980235</v>
      </c>
      <c r="D175" s="1108">
        <f t="shared" si="3"/>
        <v>0.75101220400091639</v>
      </c>
      <c r="E175" s="829">
        <v>0.75745922362203044</v>
      </c>
      <c r="F175" s="815">
        <v>0.77</v>
      </c>
      <c r="G175" s="816">
        <v>0.77500000000000002</v>
      </c>
      <c r="H175" s="815">
        <v>0.79</v>
      </c>
      <c r="I175" s="815">
        <v>0.8</v>
      </c>
      <c r="J175" s="816">
        <v>0.76</v>
      </c>
      <c r="K175" s="815">
        <v>0.82</v>
      </c>
    </row>
    <row r="176" spans="1:11" s="4" customFormat="1" ht="13.2">
      <c r="A176" s="814">
        <v>12</v>
      </c>
      <c r="B176" s="815">
        <v>0.67944800000000005</v>
      </c>
      <c r="C176" s="815">
        <v>0.69531919516228324</v>
      </c>
      <c r="D176" s="1108">
        <f t="shared" si="3"/>
        <v>0.70260381128863059</v>
      </c>
      <c r="E176" s="829">
        <v>0.70988842741497804</v>
      </c>
      <c r="F176" s="815">
        <v>0.72</v>
      </c>
      <c r="G176" s="816">
        <v>0.72699999999999998</v>
      </c>
      <c r="H176" s="815">
        <v>0.73</v>
      </c>
      <c r="I176" s="815">
        <v>0.74</v>
      </c>
      <c r="J176" s="816">
        <v>0.7</v>
      </c>
      <c r="K176" s="815">
        <v>0.76</v>
      </c>
    </row>
    <row r="177" spans="1:11" s="4" customFormat="1" ht="13.2">
      <c r="A177" s="814">
        <v>13</v>
      </c>
      <c r="B177" s="815">
        <v>0.67229399999999995</v>
      </c>
      <c r="C177" s="815">
        <v>0.67080221717962951</v>
      </c>
      <c r="D177" s="1108">
        <f t="shared" si="3"/>
        <v>0.68047773356779606</v>
      </c>
      <c r="E177" s="829">
        <v>0.69015324995596261</v>
      </c>
      <c r="F177" s="815">
        <v>0.69015324995596261</v>
      </c>
      <c r="G177" s="816">
        <v>0.69699999999999995</v>
      </c>
      <c r="H177" s="815">
        <v>0.71</v>
      </c>
      <c r="I177" s="815">
        <v>0.71</v>
      </c>
      <c r="J177" s="816">
        <v>0.67</v>
      </c>
      <c r="K177" s="815">
        <v>0.71</v>
      </c>
    </row>
    <row r="178" spans="1:11" s="4" customFormat="1" ht="13.2">
      <c r="A178" s="814">
        <v>14</v>
      </c>
      <c r="B178" s="815">
        <v>0.59703700000000004</v>
      </c>
      <c r="C178" s="815">
        <v>0.62756753370594909</v>
      </c>
      <c r="D178" s="1108">
        <f t="shared" si="3"/>
        <v>0.63385401513599549</v>
      </c>
      <c r="E178" s="829">
        <v>0.64014049656604188</v>
      </c>
      <c r="F178" s="815">
        <v>0.65</v>
      </c>
      <c r="G178" s="816">
        <v>0.64900000000000002</v>
      </c>
      <c r="H178" s="815">
        <v>0.65</v>
      </c>
      <c r="I178" s="815">
        <v>0.65</v>
      </c>
      <c r="J178" s="816">
        <v>0.65</v>
      </c>
      <c r="K178" s="815">
        <v>0.65</v>
      </c>
    </row>
    <row r="179" spans="1:11" s="4" customFormat="1" ht="13.2">
      <c r="A179" s="814">
        <v>15</v>
      </c>
      <c r="B179" s="815">
        <v>0.50244200000000006</v>
      </c>
      <c r="C179" s="815">
        <v>0.52674763657591339</v>
      </c>
      <c r="D179" s="1108">
        <f t="shared" si="3"/>
        <v>0.5295477783702931</v>
      </c>
      <c r="E179" s="829">
        <v>0.53234792016467269</v>
      </c>
      <c r="F179" s="815">
        <v>0.55000000000000004</v>
      </c>
      <c r="G179" s="816">
        <v>0.57099999999999995</v>
      </c>
      <c r="H179" s="815">
        <v>0.56999999999999995</v>
      </c>
      <c r="I179" s="815">
        <v>0.56999999999999995</v>
      </c>
      <c r="J179" s="816">
        <v>0.57999999999999996</v>
      </c>
      <c r="K179" s="815">
        <v>0.56999999999999995</v>
      </c>
    </row>
    <row r="180" spans="1:11" s="4" customFormat="1" ht="13.2">
      <c r="A180" s="814">
        <v>16</v>
      </c>
      <c r="B180" s="815">
        <v>0.460615</v>
      </c>
      <c r="C180" s="815">
        <v>0.48333764123772249</v>
      </c>
      <c r="D180" s="1108">
        <f t="shared" si="3"/>
        <v>0.49772642262240918</v>
      </c>
      <c r="E180" s="829">
        <v>0.51211520400709587</v>
      </c>
      <c r="F180" s="815">
        <v>0.5</v>
      </c>
      <c r="G180" s="816">
        <v>0.51400000000000001</v>
      </c>
      <c r="H180" s="815">
        <v>0.53</v>
      </c>
      <c r="I180" s="815">
        <v>0.53</v>
      </c>
      <c r="J180" s="816">
        <v>0.54</v>
      </c>
      <c r="K180" s="815">
        <v>0.52</v>
      </c>
    </row>
    <row r="181" spans="1:11" s="4" customFormat="1" ht="13.2">
      <c r="A181" s="814">
        <v>17</v>
      </c>
      <c r="B181" s="830">
        <v>0.44576100000000002</v>
      </c>
      <c r="C181" s="830">
        <v>0.45658365728801814</v>
      </c>
      <c r="D181" s="1108">
        <f t="shared" si="3"/>
        <v>0.4719359307923674</v>
      </c>
      <c r="E181" s="829">
        <v>0.48728820429671665</v>
      </c>
      <c r="F181" s="830">
        <v>0.5</v>
      </c>
      <c r="G181" s="831">
        <v>0.48499999999999999</v>
      </c>
      <c r="H181" s="830">
        <v>0.5</v>
      </c>
      <c r="I181" s="830">
        <v>0.51</v>
      </c>
      <c r="J181" s="831">
        <v>0.53</v>
      </c>
      <c r="K181" s="815">
        <v>0.5</v>
      </c>
    </row>
    <row r="182" spans="1:11" s="4" customFormat="1" ht="13.2">
      <c r="A182" s="814">
        <v>18</v>
      </c>
      <c r="B182" s="819">
        <v>0.428039</v>
      </c>
      <c r="C182" s="819">
        <v>0.44458408138839017</v>
      </c>
      <c r="D182" s="1108">
        <f t="shared" si="3"/>
        <v>0.45734862078317262</v>
      </c>
      <c r="E182" s="829">
        <v>0.47011316017795501</v>
      </c>
      <c r="F182" s="819">
        <v>0.48</v>
      </c>
      <c r="G182" s="820">
        <v>0.498</v>
      </c>
      <c r="H182" s="819">
        <v>0.48</v>
      </c>
      <c r="I182" s="819">
        <v>0.5</v>
      </c>
      <c r="J182" s="820">
        <v>0.5</v>
      </c>
      <c r="K182" s="815">
        <v>0.5</v>
      </c>
    </row>
    <row r="183" spans="1:11" s="4" customFormat="1" ht="13.2">
      <c r="A183" s="814">
        <v>19</v>
      </c>
      <c r="B183" s="819">
        <v>0.42043799999999998</v>
      </c>
      <c r="C183" s="819">
        <v>0.42751763628495809</v>
      </c>
      <c r="D183" s="1108">
        <f t="shared" si="3"/>
        <v>0.43934938826516368</v>
      </c>
      <c r="E183" s="829">
        <v>0.45118114024536926</v>
      </c>
      <c r="F183" s="819">
        <v>0.47</v>
      </c>
      <c r="G183" s="820">
        <v>0.48199999999999998</v>
      </c>
      <c r="H183" s="819">
        <v>0.5</v>
      </c>
      <c r="I183" s="819">
        <v>0.48</v>
      </c>
      <c r="J183" s="820">
        <v>0.51</v>
      </c>
      <c r="K183" s="815">
        <v>0.5</v>
      </c>
    </row>
    <row r="184" spans="1:11" s="4" customFormat="1" ht="13.2">
      <c r="A184" s="814">
        <v>20</v>
      </c>
      <c r="B184" s="819">
        <v>0.41393200000000002</v>
      </c>
      <c r="C184" s="819">
        <v>0.42014874915483436</v>
      </c>
      <c r="D184" s="1108">
        <f t="shared" si="3"/>
        <v>0.43034227268437697</v>
      </c>
      <c r="E184" s="829">
        <v>0.44053579621391953</v>
      </c>
      <c r="F184" s="819">
        <v>0.45</v>
      </c>
      <c r="G184" s="820">
        <v>0.46700000000000003</v>
      </c>
      <c r="H184" s="819">
        <v>0.48</v>
      </c>
      <c r="I184" s="819">
        <v>0.47</v>
      </c>
      <c r="J184" s="820">
        <v>0.47</v>
      </c>
      <c r="K184" s="817">
        <v>0.49</v>
      </c>
    </row>
    <row r="186" spans="1:11" ht="15.6">
      <c r="A186" s="1121" t="s">
        <v>423</v>
      </c>
    </row>
    <row r="187" spans="1:11" s="1132" customFormat="1" ht="15.6">
      <c r="A187" s="1131" t="s">
        <v>422</v>
      </c>
    </row>
    <row r="188" spans="1:11" ht="15.6">
      <c r="A188" s="112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0"/>
  <sheetViews>
    <sheetView zoomScale="85" zoomScaleNormal="85" workbookViewId="0">
      <pane xSplit="2" ySplit="5" topLeftCell="C6" activePane="bottomRight" state="frozenSplit"/>
      <selection activeCell="Q37" sqref="Q37"/>
      <selection pane="topRight" activeCell="Q37" sqref="Q37"/>
      <selection pane="bottomLeft" activeCell="Q37" sqref="Q37"/>
      <selection pane="bottomRight" activeCell="A3" sqref="A3"/>
    </sheetView>
  </sheetViews>
  <sheetFormatPr defaultColWidth="8.88671875" defaultRowHeight="13.8"/>
  <cols>
    <col min="1" max="1" width="18.109375" style="390" customWidth="1"/>
    <col min="2" max="2" width="12" style="390" customWidth="1"/>
    <col min="3" max="5" width="10.88671875" style="390" customWidth="1"/>
    <col min="6" max="7" width="10.77734375" style="395" customWidth="1"/>
    <col min="8" max="8" width="19.21875" style="395" customWidth="1"/>
    <col min="9" max="10" width="10.77734375" style="395" customWidth="1"/>
    <col min="11" max="15" width="10.44140625" style="390" customWidth="1"/>
    <col min="16" max="16" width="4.33203125" style="390" customWidth="1"/>
    <col min="17" max="16384" width="8.88671875" style="390"/>
  </cols>
  <sheetData>
    <row r="1" spans="1:23" ht="15.6">
      <c r="A1" s="1" t="s">
        <v>0</v>
      </c>
      <c r="B1" s="392"/>
    </row>
    <row r="2" spans="1:23">
      <c r="A2" s="390" t="s">
        <v>241</v>
      </c>
    </row>
    <row r="3" spans="1:23">
      <c r="A3" s="391" t="s">
        <v>304</v>
      </c>
    </row>
    <row r="4" spans="1:23" ht="14.4" thickBot="1"/>
    <row r="5" spans="1:23" s="420" customFormat="1">
      <c r="A5" s="412" t="s">
        <v>279</v>
      </c>
      <c r="B5" s="412" t="s">
        <v>89</v>
      </c>
      <c r="C5" s="416">
        <v>2007</v>
      </c>
      <c r="D5" s="417">
        <v>2008</v>
      </c>
      <c r="E5" s="417">
        <v>2009</v>
      </c>
      <c r="F5" s="415">
        <v>2010</v>
      </c>
      <c r="G5" s="418">
        <v>2011</v>
      </c>
      <c r="H5" s="412" t="s">
        <v>279</v>
      </c>
      <c r="I5" s="413" t="s">
        <v>89</v>
      </c>
      <c r="J5" s="419">
        <v>2011</v>
      </c>
      <c r="K5" s="414">
        <v>2012</v>
      </c>
      <c r="L5" s="896">
        <v>2013</v>
      </c>
      <c r="M5" s="741">
        <v>2014</v>
      </c>
      <c r="N5" s="897">
        <v>2015</v>
      </c>
      <c r="O5" s="418">
        <v>2016</v>
      </c>
    </row>
    <row r="6" spans="1:23" s="6" customFormat="1" ht="15.6">
      <c r="A6" s="16" t="s">
        <v>280</v>
      </c>
      <c r="B6" s="421" t="s">
        <v>90</v>
      </c>
      <c r="C6" s="898">
        <v>94.471802035168992</v>
      </c>
      <c r="D6" s="899">
        <v>93.5</v>
      </c>
      <c r="E6" s="899">
        <v>92.1</v>
      </c>
      <c r="F6" s="900">
        <v>92.6</v>
      </c>
      <c r="G6" s="901">
        <v>92.9</v>
      </c>
      <c r="H6" s="16" t="s">
        <v>280</v>
      </c>
      <c r="I6" s="422" t="s">
        <v>90</v>
      </c>
      <c r="J6" s="902">
        <v>92.9</v>
      </c>
      <c r="K6" s="903">
        <v>92.8</v>
      </c>
      <c r="L6" s="904">
        <v>92.8</v>
      </c>
      <c r="M6" s="905">
        <v>93.3</v>
      </c>
      <c r="N6" s="906">
        <v>93.8</v>
      </c>
      <c r="O6" s="901">
        <v>94.9</v>
      </c>
    </row>
    <row r="7" spans="1:23" s="6" customFormat="1" ht="13.2">
      <c r="A7" s="16"/>
      <c r="B7" s="23" t="s">
        <v>95</v>
      </c>
      <c r="C7" s="907">
        <v>66.2</v>
      </c>
      <c r="D7" s="908">
        <v>65.599999999999994</v>
      </c>
      <c r="E7" s="908">
        <v>63.2</v>
      </c>
      <c r="F7" s="909">
        <v>63.7</v>
      </c>
      <c r="G7" s="910">
        <v>65.8</v>
      </c>
      <c r="H7" s="16"/>
      <c r="I7" s="423" t="s">
        <v>95</v>
      </c>
      <c r="J7" s="911">
        <v>65.8</v>
      </c>
      <c r="K7" s="912">
        <v>67.099999999999994</v>
      </c>
      <c r="L7" s="913">
        <v>67.8</v>
      </c>
      <c r="M7" s="914">
        <v>67.900000000000006</v>
      </c>
      <c r="N7" s="915">
        <v>69.400000000000006</v>
      </c>
      <c r="O7" s="910">
        <v>71.2</v>
      </c>
      <c r="P7" s="397"/>
      <c r="Q7" s="397"/>
      <c r="R7" s="397"/>
      <c r="S7" s="397"/>
      <c r="T7" s="397"/>
      <c r="U7" s="397"/>
      <c r="V7" s="397"/>
      <c r="W7" s="397"/>
    </row>
    <row r="8" spans="1:23" s="46" customFormat="1" ht="13.2">
      <c r="A8" s="16"/>
      <c r="B8" s="23" t="s">
        <v>281</v>
      </c>
      <c r="C8" s="907">
        <v>83.9</v>
      </c>
      <c r="D8" s="908">
        <v>83.4</v>
      </c>
      <c r="E8" s="908">
        <v>79.400000000000006</v>
      </c>
      <c r="F8" s="909">
        <v>79.2</v>
      </c>
      <c r="G8" s="910">
        <v>72.400000000000006</v>
      </c>
      <c r="H8" s="16"/>
      <c r="I8" s="423" t="s">
        <v>281</v>
      </c>
      <c r="J8" s="911">
        <v>72.400000000000006</v>
      </c>
      <c r="K8" s="912">
        <v>84.2</v>
      </c>
      <c r="L8" s="913">
        <v>80.599999999999994</v>
      </c>
      <c r="M8" s="914">
        <v>80.8</v>
      </c>
      <c r="N8" s="915">
        <v>82.5</v>
      </c>
      <c r="O8" s="910">
        <v>85.1</v>
      </c>
      <c r="P8" s="397"/>
      <c r="Q8" s="397"/>
      <c r="R8" s="397"/>
      <c r="S8" s="397"/>
      <c r="T8" s="397"/>
      <c r="U8" s="397"/>
      <c r="V8" s="397"/>
      <c r="W8" s="397"/>
    </row>
    <row r="9" spans="1:23" s="46" customFormat="1" ht="33" customHeight="1">
      <c r="A9" s="16"/>
      <c r="B9" s="424" t="s">
        <v>55</v>
      </c>
      <c r="C9" s="916"/>
      <c r="D9" s="917"/>
      <c r="E9" s="917"/>
      <c r="F9" s="918">
        <v>284967</v>
      </c>
      <c r="G9" s="919">
        <v>327188</v>
      </c>
      <c r="H9" s="16"/>
      <c r="I9" s="425" t="s">
        <v>55</v>
      </c>
      <c r="J9" s="920">
        <v>327188</v>
      </c>
      <c r="K9" s="921">
        <v>445608</v>
      </c>
      <c r="L9" s="922">
        <v>569081</v>
      </c>
      <c r="M9" s="923">
        <v>682158</v>
      </c>
      <c r="N9" s="924">
        <v>809661</v>
      </c>
      <c r="O9" s="919"/>
    </row>
    <row r="10" spans="1:23" s="6" customFormat="1" ht="17.25" customHeight="1">
      <c r="A10" s="34"/>
      <c r="B10" s="426" t="s">
        <v>124</v>
      </c>
      <c r="C10" s="925">
        <v>100</v>
      </c>
      <c r="D10" s="926">
        <v>100</v>
      </c>
      <c r="E10" s="926">
        <v>100</v>
      </c>
      <c r="F10" s="927">
        <v>100</v>
      </c>
      <c r="G10" s="928">
        <v>100</v>
      </c>
      <c r="H10" s="34"/>
      <c r="I10" s="427" t="s">
        <v>124</v>
      </c>
      <c r="J10" s="929">
        <v>100</v>
      </c>
      <c r="K10" s="930">
        <v>100</v>
      </c>
      <c r="L10" s="931">
        <v>100</v>
      </c>
      <c r="M10" s="932">
        <v>100</v>
      </c>
      <c r="N10" s="933">
        <v>100</v>
      </c>
      <c r="O10" s="928">
        <v>100</v>
      </c>
      <c r="P10" s="46"/>
      <c r="Q10" s="46"/>
      <c r="R10" s="46"/>
      <c r="S10" s="46"/>
      <c r="T10" s="46"/>
      <c r="U10" s="46"/>
      <c r="V10" s="46"/>
      <c r="W10" s="46"/>
    </row>
    <row r="11" spans="1:23" s="397" customFormat="1" ht="15.75" customHeight="1">
      <c r="A11" s="428" t="s">
        <v>405</v>
      </c>
      <c r="B11" s="428" t="s">
        <v>90</v>
      </c>
      <c r="C11" s="934">
        <v>50.4</v>
      </c>
      <c r="D11" s="935">
        <v>49.5</v>
      </c>
      <c r="E11" s="935">
        <v>42.1</v>
      </c>
      <c r="F11" s="936">
        <v>42.5</v>
      </c>
      <c r="G11" s="937">
        <v>47.4</v>
      </c>
      <c r="H11" s="428" t="s">
        <v>405</v>
      </c>
      <c r="I11" s="429" t="s">
        <v>90</v>
      </c>
      <c r="J11" s="938">
        <v>47.4</v>
      </c>
      <c r="K11" s="939">
        <v>49.8</v>
      </c>
      <c r="L11" s="940">
        <v>49</v>
      </c>
      <c r="M11" s="941">
        <v>47.6</v>
      </c>
      <c r="N11" s="942">
        <v>48</v>
      </c>
      <c r="O11" s="937">
        <v>54.8</v>
      </c>
    </row>
    <row r="12" spans="1:23" s="397" customFormat="1" ht="13.2">
      <c r="A12" s="428"/>
      <c r="B12" s="430" t="s">
        <v>95</v>
      </c>
      <c r="C12" s="907">
        <v>48.9</v>
      </c>
      <c r="D12" s="908">
        <v>50.2</v>
      </c>
      <c r="E12" s="908">
        <v>50.2</v>
      </c>
      <c r="F12" s="909">
        <v>54.9</v>
      </c>
      <c r="G12" s="910">
        <v>60.5</v>
      </c>
      <c r="H12" s="428"/>
      <c r="I12" s="431" t="s">
        <v>95</v>
      </c>
      <c r="J12" s="911">
        <v>60.5</v>
      </c>
      <c r="K12" s="912">
        <v>66.8</v>
      </c>
      <c r="L12" s="913">
        <v>69.8</v>
      </c>
      <c r="M12" s="914">
        <v>69.3</v>
      </c>
      <c r="N12" s="915">
        <v>69.400000000000006</v>
      </c>
      <c r="O12" s="910">
        <v>75.8</v>
      </c>
    </row>
    <row r="13" spans="1:23" s="46" customFormat="1" ht="13.2">
      <c r="A13" s="16"/>
      <c r="B13" s="23" t="s">
        <v>281</v>
      </c>
      <c r="C13" s="907">
        <v>73.599999999999994</v>
      </c>
      <c r="D13" s="908">
        <v>67.599999999999994</v>
      </c>
      <c r="E13" s="908">
        <v>60.4</v>
      </c>
      <c r="F13" s="909">
        <v>62.7</v>
      </c>
      <c r="G13" s="910">
        <v>64.5</v>
      </c>
      <c r="H13" s="16"/>
      <c r="I13" s="423" t="s">
        <v>281</v>
      </c>
      <c r="J13" s="911">
        <v>64.5</v>
      </c>
      <c r="K13" s="912">
        <v>65.599999999999994</v>
      </c>
      <c r="L13" s="913">
        <v>68.8</v>
      </c>
      <c r="M13" s="914">
        <v>68.599999999999994</v>
      </c>
      <c r="N13" s="915">
        <v>63</v>
      </c>
      <c r="O13" s="910">
        <v>60</v>
      </c>
    </row>
    <row r="14" spans="1:23" s="46" customFormat="1" ht="13.2">
      <c r="A14" s="16"/>
      <c r="B14" s="16" t="s">
        <v>55</v>
      </c>
      <c r="C14" s="907"/>
      <c r="D14" s="908"/>
      <c r="E14" s="908"/>
      <c r="F14" s="943">
        <v>135110</v>
      </c>
      <c r="G14" s="944">
        <v>172113</v>
      </c>
      <c r="H14" s="16"/>
      <c r="I14" s="31" t="s">
        <v>55</v>
      </c>
      <c r="J14" s="911">
        <v>172113</v>
      </c>
      <c r="K14" s="945">
        <v>217105</v>
      </c>
      <c r="L14" s="946">
        <v>207688</v>
      </c>
      <c r="M14" s="947">
        <v>233228</v>
      </c>
      <c r="N14" s="948">
        <v>359316</v>
      </c>
      <c r="O14" s="949"/>
    </row>
    <row r="15" spans="1:23" s="397" customFormat="1" ht="13.2">
      <c r="A15" s="432"/>
      <c r="B15" s="432" t="s">
        <v>124</v>
      </c>
      <c r="C15" s="950">
        <v>48.7</v>
      </c>
      <c r="D15" s="951">
        <v>44</v>
      </c>
      <c r="E15" s="951">
        <v>42</v>
      </c>
      <c r="F15" s="952">
        <v>61.2</v>
      </c>
      <c r="G15" s="953">
        <v>63.3</v>
      </c>
      <c r="H15" s="432"/>
      <c r="I15" s="433" t="s">
        <v>124</v>
      </c>
      <c r="J15" s="954">
        <v>63.3</v>
      </c>
      <c r="K15" s="955">
        <v>68.900000000000006</v>
      </c>
      <c r="L15" s="956">
        <v>70.7</v>
      </c>
      <c r="M15" s="957">
        <v>70.900000000000006</v>
      </c>
      <c r="N15" s="958">
        <v>70.599999999999994</v>
      </c>
      <c r="O15" s="953">
        <v>70.3</v>
      </c>
    </row>
    <row r="16" spans="1:23" s="397" customFormat="1" ht="13.2">
      <c r="A16" s="428" t="s">
        <v>282</v>
      </c>
      <c r="B16" s="428" t="s">
        <v>90</v>
      </c>
      <c r="C16" s="934">
        <v>5.22</v>
      </c>
      <c r="D16" s="935">
        <v>5.2</v>
      </c>
      <c r="E16" s="935">
        <v>4.7</v>
      </c>
      <c r="F16" s="936">
        <v>5.2</v>
      </c>
      <c r="G16" s="937">
        <v>5</v>
      </c>
      <c r="H16" s="428" t="s">
        <v>282</v>
      </c>
      <c r="I16" s="429" t="s">
        <v>90</v>
      </c>
      <c r="J16" s="938">
        <v>5</v>
      </c>
      <c r="K16" s="939">
        <v>4.7</v>
      </c>
      <c r="L16" s="940">
        <v>4.5</v>
      </c>
      <c r="M16" s="941">
        <v>4.7</v>
      </c>
      <c r="N16" s="942">
        <v>4.4000000000000004</v>
      </c>
      <c r="O16" s="937">
        <v>4</v>
      </c>
    </row>
    <row r="17" spans="1:15" s="397" customFormat="1" ht="15" customHeight="1">
      <c r="A17" s="428"/>
      <c r="B17" s="430" t="s">
        <v>95</v>
      </c>
      <c r="C17" s="907" t="s">
        <v>283</v>
      </c>
      <c r="D17" s="908" t="s">
        <v>115</v>
      </c>
      <c r="E17" s="908" t="s">
        <v>115</v>
      </c>
      <c r="F17" s="909" t="s">
        <v>283</v>
      </c>
      <c r="G17" s="910" t="s">
        <v>115</v>
      </c>
      <c r="H17" s="428"/>
      <c r="I17" s="431" t="s">
        <v>95</v>
      </c>
      <c r="J17" s="911" t="s">
        <v>283</v>
      </c>
      <c r="K17" s="912" t="s">
        <v>115</v>
      </c>
      <c r="L17" s="913" t="s">
        <v>283</v>
      </c>
      <c r="M17" s="914" t="s">
        <v>283</v>
      </c>
      <c r="N17" s="915">
        <v>0.2</v>
      </c>
      <c r="O17" s="910">
        <v>0.64</v>
      </c>
    </row>
    <row r="18" spans="1:15" s="46" customFormat="1" ht="13.2">
      <c r="A18" s="16"/>
      <c r="B18" s="23" t="s">
        <v>281</v>
      </c>
      <c r="C18" s="959" t="s">
        <v>283</v>
      </c>
      <c r="D18" s="960" t="s">
        <v>115</v>
      </c>
      <c r="E18" s="960" t="s">
        <v>115</v>
      </c>
      <c r="F18" s="961" t="s">
        <v>283</v>
      </c>
      <c r="G18" s="962" t="s">
        <v>115</v>
      </c>
      <c r="H18" s="16"/>
      <c r="I18" s="423" t="s">
        <v>281</v>
      </c>
      <c r="J18" s="911" t="s">
        <v>283</v>
      </c>
      <c r="K18" s="963" t="s">
        <v>115</v>
      </c>
      <c r="L18" s="964" t="s">
        <v>115</v>
      </c>
      <c r="M18" s="965" t="s">
        <v>283</v>
      </c>
      <c r="N18" s="966" t="s">
        <v>283</v>
      </c>
      <c r="O18" s="962" t="s">
        <v>283</v>
      </c>
    </row>
    <row r="19" spans="1:15" s="46" customFormat="1" ht="18" customHeight="1">
      <c r="A19" s="16"/>
      <c r="B19" s="16" t="s">
        <v>55</v>
      </c>
      <c r="C19" s="959"/>
      <c r="D19" s="960"/>
      <c r="E19" s="960"/>
      <c r="F19" s="961" t="s">
        <v>283</v>
      </c>
      <c r="G19" s="962" t="s">
        <v>115</v>
      </c>
      <c r="H19" s="16"/>
      <c r="I19" s="31" t="s">
        <v>55</v>
      </c>
      <c r="J19" s="911" t="s">
        <v>283</v>
      </c>
      <c r="K19" s="963" t="s">
        <v>115</v>
      </c>
      <c r="L19" s="964" t="s">
        <v>115</v>
      </c>
      <c r="M19" s="965" t="s">
        <v>283</v>
      </c>
      <c r="N19" s="966" t="s">
        <v>283</v>
      </c>
      <c r="O19" s="962" t="s">
        <v>283</v>
      </c>
    </row>
    <row r="20" spans="1:15" s="397" customFormat="1" ht="15.75" customHeight="1">
      <c r="A20" s="432"/>
      <c r="B20" s="432" t="s">
        <v>124</v>
      </c>
      <c r="C20" s="950" t="s">
        <v>115</v>
      </c>
      <c r="D20" s="951" t="s">
        <v>115</v>
      </c>
      <c r="E20" s="951" t="s">
        <v>115</v>
      </c>
      <c r="F20" s="952" t="s">
        <v>283</v>
      </c>
      <c r="G20" s="953" t="s">
        <v>115</v>
      </c>
      <c r="H20" s="432"/>
      <c r="I20" s="433" t="s">
        <v>124</v>
      </c>
      <c r="J20" s="954" t="s">
        <v>283</v>
      </c>
      <c r="K20" s="955" t="s">
        <v>115</v>
      </c>
      <c r="L20" s="956" t="s">
        <v>115</v>
      </c>
      <c r="M20" s="957" t="s">
        <v>283</v>
      </c>
      <c r="N20" s="958" t="s">
        <v>285</v>
      </c>
      <c r="O20" s="953" t="s">
        <v>285</v>
      </c>
    </row>
    <row r="21" spans="1:15" s="397" customFormat="1" ht="13.2">
      <c r="A21" s="428" t="s">
        <v>286</v>
      </c>
      <c r="B21" s="428" t="s">
        <v>90</v>
      </c>
      <c r="C21" s="934">
        <v>32.9</v>
      </c>
      <c r="D21" s="935">
        <v>29.7</v>
      </c>
      <c r="E21" s="935">
        <v>25.5</v>
      </c>
      <c r="F21" s="936">
        <v>26.7</v>
      </c>
      <c r="G21" s="937">
        <v>28</v>
      </c>
      <c r="H21" s="428" t="s">
        <v>286</v>
      </c>
      <c r="I21" s="429" t="s">
        <v>90</v>
      </c>
      <c r="J21" s="938">
        <v>28</v>
      </c>
      <c r="K21" s="939">
        <v>26.7</v>
      </c>
      <c r="L21" s="940">
        <v>24.3</v>
      </c>
      <c r="M21" s="941">
        <v>22.1</v>
      </c>
      <c r="N21" s="942">
        <v>19.5</v>
      </c>
      <c r="O21" s="937">
        <v>18.100000000000001</v>
      </c>
    </row>
    <row r="22" spans="1:15" s="397" customFormat="1" ht="15" customHeight="1">
      <c r="A22" s="428" t="s">
        <v>287</v>
      </c>
      <c r="B22" s="430" t="s">
        <v>95</v>
      </c>
      <c r="C22" s="967">
        <v>33077</v>
      </c>
      <c r="D22" s="968">
        <v>31483</v>
      </c>
      <c r="E22" s="968">
        <v>24589</v>
      </c>
      <c r="F22" s="969">
        <v>28300</v>
      </c>
      <c r="G22" s="970">
        <v>27112</v>
      </c>
      <c r="H22" s="428" t="s">
        <v>287</v>
      </c>
      <c r="I22" s="431" t="s">
        <v>95</v>
      </c>
      <c r="J22" s="971">
        <v>27112</v>
      </c>
      <c r="K22" s="972">
        <v>25388</v>
      </c>
      <c r="L22" s="973">
        <v>25158</v>
      </c>
      <c r="M22" s="974">
        <v>26174</v>
      </c>
      <c r="N22" s="1128">
        <v>32.799999999999997</v>
      </c>
      <c r="O22" s="975">
        <v>32.229999999999997</v>
      </c>
    </row>
    <row r="23" spans="1:15" s="46" customFormat="1" ht="13.2">
      <c r="A23" s="16"/>
      <c r="B23" s="23" t="s">
        <v>281</v>
      </c>
      <c r="C23" s="907">
        <v>20.6</v>
      </c>
      <c r="D23" s="908">
        <v>26</v>
      </c>
      <c r="E23" s="908">
        <v>28</v>
      </c>
      <c r="F23" s="976">
        <v>21.2</v>
      </c>
      <c r="G23" s="977">
        <v>17.100000000000001</v>
      </c>
      <c r="H23" s="16"/>
      <c r="I23" s="423" t="s">
        <v>281</v>
      </c>
      <c r="J23" s="971">
        <v>17.100000000000001</v>
      </c>
      <c r="K23" s="978">
        <v>17.100000000000001</v>
      </c>
      <c r="L23" s="979">
        <v>13</v>
      </c>
      <c r="M23" s="980">
        <v>11.4</v>
      </c>
      <c r="N23" s="981">
        <v>11.5</v>
      </c>
      <c r="O23" s="977">
        <v>8.3000000000000007</v>
      </c>
    </row>
    <row r="24" spans="1:15" s="46" customFormat="1" ht="27" customHeight="1">
      <c r="A24" s="16"/>
      <c r="B24" s="16" t="s">
        <v>55</v>
      </c>
      <c r="C24" s="907"/>
      <c r="D24" s="908"/>
      <c r="E24" s="908"/>
      <c r="F24" s="976" t="s">
        <v>283</v>
      </c>
      <c r="G24" s="977" t="s">
        <v>115</v>
      </c>
      <c r="H24" s="16"/>
      <c r="I24" s="31" t="s">
        <v>55</v>
      </c>
      <c r="J24" s="971" t="s">
        <v>115</v>
      </c>
      <c r="K24" s="978" t="s">
        <v>115</v>
      </c>
      <c r="L24" s="979" t="s">
        <v>115</v>
      </c>
      <c r="M24" s="980" t="s">
        <v>283</v>
      </c>
      <c r="N24" s="981" t="s">
        <v>283</v>
      </c>
      <c r="O24" s="977" t="s">
        <v>283</v>
      </c>
    </row>
    <row r="25" spans="1:15" s="397" customFormat="1" ht="13.2">
      <c r="A25" s="432"/>
      <c r="B25" s="432" t="s">
        <v>124</v>
      </c>
      <c r="C25" s="950">
        <v>2.2000000000000002</v>
      </c>
      <c r="D25" s="951">
        <v>3.8</v>
      </c>
      <c r="E25" s="951">
        <v>6.1</v>
      </c>
      <c r="F25" s="952">
        <v>5.9</v>
      </c>
      <c r="G25" s="953">
        <v>5.7</v>
      </c>
      <c r="H25" s="432"/>
      <c r="I25" s="433" t="s">
        <v>124</v>
      </c>
      <c r="J25" s="954">
        <v>5.7</v>
      </c>
      <c r="K25" s="955">
        <v>4.5999999999999996</v>
      </c>
      <c r="L25" s="956">
        <v>3.8</v>
      </c>
      <c r="M25" s="957">
        <v>3.7</v>
      </c>
      <c r="N25" s="958">
        <v>2.7</v>
      </c>
      <c r="O25" s="953">
        <v>3.7</v>
      </c>
    </row>
    <row r="26" spans="1:15" s="397" customFormat="1" ht="15" customHeight="1">
      <c r="A26" s="428" t="s">
        <v>288</v>
      </c>
      <c r="B26" s="428" t="s">
        <v>90</v>
      </c>
      <c r="C26" s="982">
        <v>124000</v>
      </c>
      <c r="D26" s="983">
        <v>136021</v>
      </c>
      <c r="E26" s="983">
        <v>134849</v>
      </c>
      <c r="F26" s="984">
        <v>140946</v>
      </c>
      <c r="G26" s="985">
        <v>123326</v>
      </c>
      <c r="H26" s="986"/>
      <c r="I26" s="987"/>
      <c r="J26" s="988"/>
      <c r="K26" s="989"/>
      <c r="L26" s="990"/>
      <c r="M26" s="991"/>
      <c r="N26" s="992"/>
      <c r="O26" s="985"/>
    </row>
    <row r="27" spans="1:15" s="397" customFormat="1" ht="13.2">
      <c r="A27" s="428" t="s">
        <v>289</v>
      </c>
      <c r="B27" s="430" t="s">
        <v>95</v>
      </c>
      <c r="C27" s="993" t="s">
        <v>115</v>
      </c>
      <c r="D27" s="994" t="s">
        <v>115</v>
      </c>
      <c r="E27" s="994" t="s">
        <v>115</v>
      </c>
      <c r="F27" s="995" t="s">
        <v>283</v>
      </c>
      <c r="G27" s="996" t="s">
        <v>115</v>
      </c>
      <c r="H27" s="997"/>
      <c r="I27" s="998"/>
      <c r="J27" s="999"/>
      <c r="K27" s="1000"/>
      <c r="L27" s="1001"/>
      <c r="M27" s="1002"/>
      <c r="N27" s="1003"/>
      <c r="O27" s="996"/>
    </row>
    <row r="28" spans="1:15" s="46" customFormat="1" ht="15" customHeight="1">
      <c r="A28" s="16"/>
      <c r="B28" s="23" t="s">
        <v>281</v>
      </c>
      <c r="C28" s="907" t="s">
        <v>283</v>
      </c>
      <c r="D28" s="908" t="s">
        <v>115</v>
      </c>
      <c r="E28" s="908" t="s">
        <v>115</v>
      </c>
      <c r="F28" s="909" t="s">
        <v>283</v>
      </c>
      <c r="G28" s="910" t="s">
        <v>115</v>
      </c>
      <c r="H28" s="1004"/>
      <c r="I28" s="1005"/>
      <c r="J28" s="999"/>
      <c r="K28" s="912"/>
      <c r="L28" s="913"/>
      <c r="M28" s="914"/>
      <c r="N28" s="915"/>
      <c r="O28" s="910"/>
    </row>
    <row r="29" spans="1:15" s="46" customFormat="1" ht="13.2">
      <c r="A29" s="16"/>
      <c r="B29" s="16" t="s">
        <v>55</v>
      </c>
      <c r="C29" s="907"/>
      <c r="D29" s="908"/>
      <c r="E29" s="908"/>
      <c r="F29" s="909" t="s">
        <v>283</v>
      </c>
      <c r="G29" s="910" t="s">
        <v>115</v>
      </c>
      <c r="H29" s="1004"/>
      <c r="I29" s="1005"/>
      <c r="J29" s="999"/>
      <c r="K29" s="912"/>
      <c r="L29" s="913"/>
      <c r="M29" s="914"/>
      <c r="N29" s="915"/>
      <c r="O29" s="910"/>
    </row>
    <row r="30" spans="1:15" s="397" customFormat="1" ht="13.2">
      <c r="A30" s="432"/>
      <c r="B30" s="432" t="s">
        <v>124</v>
      </c>
      <c r="C30" s="1006" t="s">
        <v>115</v>
      </c>
      <c r="D30" s="1007" t="s">
        <v>115</v>
      </c>
      <c r="E30" s="1007" t="s">
        <v>115</v>
      </c>
      <c r="F30" s="984" t="s">
        <v>283</v>
      </c>
      <c r="G30" s="985" t="s">
        <v>115</v>
      </c>
      <c r="H30" s="986"/>
      <c r="I30" s="987"/>
      <c r="J30" s="988"/>
      <c r="K30" s="989"/>
      <c r="L30" s="990"/>
      <c r="M30" s="991"/>
      <c r="N30" s="992"/>
      <c r="O30" s="985"/>
    </row>
    <row r="31" spans="1:15" s="397" customFormat="1" ht="13.2">
      <c r="A31" s="428" t="s">
        <v>290</v>
      </c>
      <c r="B31" s="428" t="s">
        <v>90</v>
      </c>
      <c r="C31" s="1008">
        <v>17.600000000000001</v>
      </c>
      <c r="D31" s="1009">
        <v>18.899999999999999</v>
      </c>
      <c r="E31" s="1009">
        <v>16.5</v>
      </c>
      <c r="F31" s="1010">
        <v>7.5</v>
      </c>
      <c r="G31" s="1011">
        <v>7.7</v>
      </c>
      <c r="H31" s="1012"/>
      <c r="I31" s="1013"/>
      <c r="J31" s="1014"/>
      <c r="K31" s="1015"/>
      <c r="L31" s="1016"/>
      <c r="M31" s="1017"/>
      <c r="N31" s="1018"/>
      <c r="O31" s="1011"/>
    </row>
    <row r="32" spans="1:15" s="397" customFormat="1" ht="13.2">
      <c r="A32" s="428" t="s">
        <v>406</v>
      </c>
      <c r="B32" s="430" t="s">
        <v>95</v>
      </c>
      <c r="C32" s="993" t="s">
        <v>115</v>
      </c>
      <c r="D32" s="994" t="s">
        <v>115</v>
      </c>
      <c r="E32" s="994" t="s">
        <v>115</v>
      </c>
      <c r="F32" s="995" t="s">
        <v>283</v>
      </c>
      <c r="G32" s="996" t="s">
        <v>115</v>
      </c>
      <c r="H32" s="997"/>
      <c r="I32" s="998"/>
      <c r="J32" s="999"/>
      <c r="K32" s="1000"/>
      <c r="L32" s="1001"/>
      <c r="M32" s="1002"/>
      <c r="N32" s="1003"/>
      <c r="O32" s="996"/>
    </row>
    <row r="33" spans="1:17" s="46" customFormat="1" ht="13.2">
      <c r="A33" s="16"/>
      <c r="B33" s="23" t="s">
        <v>281</v>
      </c>
      <c r="C33" s="907" t="s">
        <v>283</v>
      </c>
      <c r="D33" s="908" t="s">
        <v>115</v>
      </c>
      <c r="E33" s="908" t="s">
        <v>115</v>
      </c>
      <c r="F33" s="909" t="s">
        <v>283</v>
      </c>
      <c r="G33" s="910" t="s">
        <v>115</v>
      </c>
      <c r="H33" s="1004"/>
      <c r="I33" s="1005"/>
      <c r="J33" s="999"/>
      <c r="K33" s="912"/>
      <c r="L33" s="913"/>
      <c r="M33" s="914"/>
      <c r="N33" s="915"/>
      <c r="O33" s="910"/>
    </row>
    <row r="34" spans="1:17" s="46" customFormat="1" ht="13.2">
      <c r="A34" s="16"/>
      <c r="B34" s="16" t="s">
        <v>55</v>
      </c>
      <c r="C34" s="916"/>
      <c r="D34" s="917"/>
      <c r="E34" s="917"/>
      <c r="F34" s="909" t="s">
        <v>283</v>
      </c>
      <c r="G34" s="910" t="s">
        <v>115</v>
      </c>
      <c r="H34" s="1004"/>
      <c r="I34" s="1005"/>
      <c r="J34" s="999"/>
      <c r="K34" s="912"/>
      <c r="L34" s="913"/>
      <c r="M34" s="914"/>
      <c r="N34" s="915"/>
      <c r="O34" s="910"/>
    </row>
    <row r="35" spans="1:17" s="397" customFormat="1" ht="13.2">
      <c r="A35" s="432"/>
      <c r="B35" s="432" t="s">
        <v>124</v>
      </c>
      <c r="C35" s="1019" t="s">
        <v>115</v>
      </c>
      <c r="D35" s="1020" t="s">
        <v>115</v>
      </c>
      <c r="E35" s="1020" t="s">
        <v>115</v>
      </c>
      <c r="F35" s="1021" t="s">
        <v>283</v>
      </c>
      <c r="G35" s="1022" t="s">
        <v>115</v>
      </c>
      <c r="H35" s="1023"/>
      <c r="I35" s="1024"/>
      <c r="J35" s="1025"/>
      <c r="K35" s="1026"/>
      <c r="L35" s="1027"/>
      <c r="M35" s="1028"/>
      <c r="N35" s="1029"/>
      <c r="O35" s="1022"/>
    </row>
    <row r="36" spans="1:17" s="397" customFormat="1" ht="13.2">
      <c r="A36" s="428" t="s">
        <v>291</v>
      </c>
      <c r="B36" s="428" t="s">
        <v>90</v>
      </c>
      <c r="C36" s="982">
        <v>19517</v>
      </c>
      <c r="D36" s="983">
        <v>18051</v>
      </c>
      <c r="E36" s="983">
        <v>20328</v>
      </c>
      <c r="F36" s="984">
        <v>20474</v>
      </c>
      <c r="G36" s="985">
        <v>22205</v>
      </c>
      <c r="H36" s="428" t="s">
        <v>291</v>
      </c>
      <c r="I36" s="429" t="s">
        <v>90</v>
      </c>
      <c r="J36" s="988">
        <v>145531</v>
      </c>
      <c r="K36" s="989">
        <v>143267</v>
      </c>
      <c r="L36" s="990">
        <v>143968</v>
      </c>
      <c r="M36" s="991">
        <v>139038</v>
      </c>
      <c r="N36" s="992">
        <v>114557</v>
      </c>
      <c r="O36" s="985">
        <v>165798</v>
      </c>
    </row>
    <row r="37" spans="1:17" s="397" customFormat="1" ht="13.2">
      <c r="A37" s="428" t="s">
        <v>292</v>
      </c>
      <c r="B37" s="430" t="s">
        <v>95</v>
      </c>
      <c r="C37" s="967">
        <v>1639081</v>
      </c>
      <c r="D37" s="968">
        <v>1500879</v>
      </c>
      <c r="E37" s="968">
        <v>870424</v>
      </c>
      <c r="F37" s="995">
        <v>816024</v>
      </c>
      <c r="G37" s="996">
        <v>770994</v>
      </c>
      <c r="H37" s="428" t="s">
        <v>292</v>
      </c>
      <c r="I37" s="431" t="s">
        <v>95</v>
      </c>
      <c r="J37" s="999">
        <v>770994</v>
      </c>
      <c r="K37" s="1000">
        <v>754091</v>
      </c>
      <c r="L37" s="1001">
        <v>731521</v>
      </c>
      <c r="M37" s="1002">
        <v>701836</v>
      </c>
      <c r="N37" s="1003">
        <v>674255</v>
      </c>
      <c r="O37" s="996">
        <v>657453</v>
      </c>
    </row>
    <row r="38" spans="1:17" s="46" customFormat="1" ht="13.2">
      <c r="A38" s="16" t="s">
        <v>293</v>
      </c>
      <c r="B38" s="23" t="s">
        <v>281</v>
      </c>
      <c r="C38" s="967">
        <v>244332</v>
      </c>
      <c r="D38" s="968">
        <v>289835</v>
      </c>
      <c r="E38" s="968">
        <v>309586</v>
      </c>
      <c r="F38" s="995">
        <v>235019</v>
      </c>
      <c r="G38" s="996">
        <v>241855</v>
      </c>
      <c r="H38" s="16" t="s">
        <v>293</v>
      </c>
      <c r="I38" s="423" t="s">
        <v>281</v>
      </c>
      <c r="J38" s="999">
        <v>241855</v>
      </c>
      <c r="K38" s="1000">
        <v>236316</v>
      </c>
      <c r="L38" s="1001">
        <v>251315</v>
      </c>
      <c r="M38" s="1002">
        <v>286270</v>
      </c>
      <c r="N38" s="1003">
        <v>285816</v>
      </c>
      <c r="O38" s="996">
        <v>292664</v>
      </c>
    </row>
    <row r="39" spans="1:17" s="46" customFormat="1" ht="13.2">
      <c r="A39" s="16"/>
      <c r="B39" s="16" t="s">
        <v>55</v>
      </c>
      <c r="C39" s="967"/>
      <c r="D39" s="968"/>
      <c r="E39" s="968"/>
      <c r="F39" s="909" t="s">
        <v>285</v>
      </c>
      <c r="G39" s="910" t="s">
        <v>285</v>
      </c>
      <c r="H39" s="16"/>
      <c r="I39" s="31" t="s">
        <v>55</v>
      </c>
      <c r="J39" s="999"/>
      <c r="K39" s="912"/>
      <c r="L39" s="913" t="s">
        <v>285</v>
      </c>
      <c r="M39" s="914" t="s">
        <v>285</v>
      </c>
      <c r="N39" s="915" t="s">
        <v>294</v>
      </c>
      <c r="O39" s="910" t="s">
        <v>294</v>
      </c>
    </row>
    <row r="40" spans="1:17" s="397" customFormat="1" ht="13.2">
      <c r="A40" s="432"/>
      <c r="B40" s="432" t="s">
        <v>124</v>
      </c>
      <c r="C40" s="1030" t="s">
        <v>115</v>
      </c>
      <c r="D40" s="1031" t="s">
        <v>115</v>
      </c>
      <c r="E40" s="1031" t="s">
        <v>115</v>
      </c>
      <c r="F40" s="1032" t="s">
        <v>283</v>
      </c>
      <c r="G40" s="1033" t="s">
        <v>115</v>
      </c>
      <c r="H40" s="432"/>
      <c r="I40" s="433" t="s">
        <v>124</v>
      </c>
      <c r="J40" s="1034" t="s">
        <v>283</v>
      </c>
      <c r="K40" s="1035" t="s">
        <v>115</v>
      </c>
      <c r="L40" s="1036" t="s">
        <v>115</v>
      </c>
      <c r="M40" s="1037" t="s">
        <v>115</v>
      </c>
      <c r="N40" s="1038" t="s">
        <v>115</v>
      </c>
      <c r="O40" s="1033" t="s">
        <v>115</v>
      </c>
    </row>
    <row r="41" spans="1:17" s="397" customFormat="1" ht="13.2">
      <c r="A41" s="428" t="s">
        <v>288</v>
      </c>
      <c r="B41" s="428" t="s">
        <v>90</v>
      </c>
      <c r="C41" s="982">
        <v>318298</v>
      </c>
      <c r="D41" s="983">
        <v>339043</v>
      </c>
      <c r="E41" s="983">
        <v>347861</v>
      </c>
      <c r="F41" s="984">
        <v>346449</v>
      </c>
      <c r="G41" s="985">
        <v>355803</v>
      </c>
      <c r="H41" s="428" t="s">
        <v>288</v>
      </c>
      <c r="I41" s="429" t="s">
        <v>90</v>
      </c>
      <c r="J41" s="988">
        <v>355803</v>
      </c>
      <c r="K41" s="989">
        <v>363521</v>
      </c>
      <c r="L41" s="990">
        <v>377994</v>
      </c>
      <c r="M41" s="991">
        <v>396049</v>
      </c>
      <c r="N41" s="992">
        <v>411632</v>
      </c>
      <c r="O41" s="985">
        <v>409049</v>
      </c>
    </row>
    <row r="42" spans="1:17" s="397" customFormat="1" ht="15.6">
      <c r="A42" s="428" t="s">
        <v>407</v>
      </c>
      <c r="B42" s="430" t="s">
        <v>95</v>
      </c>
      <c r="C42" s="967">
        <v>888198</v>
      </c>
      <c r="D42" s="968">
        <v>868025</v>
      </c>
      <c r="E42" s="968">
        <v>716812</v>
      </c>
      <c r="F42" s="995">
        <v>573279</v>
      </c>
      <c r="G42" s="996">
        <v>448123</v>
      </c>
      <c r="H42" s="428" t="s">
        <v>407</v>
      </c>
      <c r="I42" s="431" t="s">
        <v>95</v>
      </c>
      <c r="J42" s="999">
        <v>448123</v>
      </c>
      <c r="K42" s="1000">
        <v>319247</v>
      </c>
      <c r="L42" s="1001">
        <v>196732</v>
      </c>
      <c r="M42" s="1002">
        <v>186830</v>
      </c>
      <c r="N42" s="1003">
        <v>193390</v>
      </c>
      <c r="O42" s="996">
        <v>175290</v>
      </c>
    </row>
    <row r="43" spans="1:17" s="46" customFormat="1" ht="13.2">
      <c r="A43" s="16"/>
      <c r="B43" s="23" t="s">
        <v>281</v>
      </c>
      <c r="C43" s="967">
        <v>446295</v>
      </c>
      <c r="D43" s="968">
        <v>470245</v>
      </c>
      <c r="E43" s="968">
        <v>470245</v>
      </c>
      <c r="F43" s="995">
        <v>520864</v>
      </c>
      <c r="G43" s="996">
        <v>528756</v>
      </c>
      <c r="H43" s="16"/>
      <c r="I43" s="423" t="s">
        <v>281</v>
      </c>
      <c r="J43" s="999">
        <v>528756</v>
      </c>
      <c r="K43" s="1000">
        <v>523040</v>
      </c>
      <c r="L43" s="1001">
        <v>184295</v>
      </c>
      <c r="M43" s="1002">
        <v>171178</v>
      </c>
      <c r="N43" s="1003">
        <v>161770</v>
      </c>
      <c r="O43" s="996">
        <v>154378</v>
      </c>
    </row>
    <row r="44" spans="1:17" s="46" customFormat="1" ht="13.2">
      <c r="A44" s="16"/>
      <c r="B44" s="16" t="s">
        <v>55</v>
      </c>
      <c r="C44" s="967"/>
      <c r="D44" s="968"/>
      <c r="E44" s="968"/>
      <c r="F44" s="909" t="s">
        <v>285</v>
      </c>
      <c r="G44" s="910" t="s">
        <v>285</v>
      </c>
      <c r="H44" s="16"/>
      <c r="I44" s="31" t="s">
        <v>55</v>
      </c>
      <c r="J44" s="999"/>
      <c r="K44" s="912"/>
      <c r="L44" s="913" t="s">
        <v>285</v>
      </c>
      <c r="M44" s="914" t="s">
        <v>285</v>
      </c>
      <c r="N44" s="915" t="s">
        <v>294</v>
      </c>
      <c r="O44" s="910" t="s">
        <v>294</v>
      </c>
    </row>
    <row r="45" spans="1:17" s="397" customFormat="1" ht="13.2">
      <c r="A45" s="432"/>
      <c r="B45" s="432" t="s">
        <v>124</v>
      </c>
      <c r="C45" s="1039">
        <v>763493</v>
      </c>
      <c r="D45" s="1040">
        <v>809070</v>
      </c>
      <c r="E45" s="1040">
        <v>731399</v>
      </c>
      <c r="F45" s="1032">
        <v>721801</v>
      </c>
      <c r="G45" s="1033">
        <v>662457</v>
      </c>
      <c r="H45" s="432"/>
      <c r="I45" s="433" t="s">
        <v>124</v>
      </c>
      <c r="J45" s="1034">
        <v>662457</v>
      </c>
      <c r="K45" s="1035">
        <v>603898</v>
      </c>
      <c r="L45" s="1036">
        <v>595361</v>
      </c>
      <c r="M45" s="1037">
        <v>610227</v>
      </c>
      <c r="N45" s="1038">
        <v>565811</v>
      </c>
      <c r="O45" s="1033">
        <v>549741</v>
      </c>
    </row>
    <row r="46" spans="1:17" s="397" customFormat="1" ht="13.2">
      <c r="A46" s="428" t="s">
        <v>295</v>
      </c>
      <c r="B46" s="428" t="s">
        <v>90</v>
      </c>
      <c r="C46" s="1041">
        <v>22.837139019476158</v>
      </c>
      <c r="D46" s="1042">
        <v>19</v>
      </c>
      <c r="E46" s="1042">
        <v>20.2</v>
      </c>
      <c r="F46" s="1043">
        <v>21.8</v>
      </c>
      <c r="G46" s="1044">
        <v>25.1</v>
      </c>
      <c r="H46" s="428" t="s">
        <v>295</v>
      </c>
      <c r="I46" s="429" t="s">
        <v>90</v>
      </c>
      <c r="J46" s="1045">
        <v>7.7</v>
      </c>
      <c r="K46" s="1046">
        <v>9.1</v>
      </c>
      <c r="L46" s="1047">
        <v>9.1999999999999993</v>
      </c>
      <c r="M46" s="1048">
        <v>9.1</v>
      </c>
      <c r="N46" s="1133">
        <v>5.5</v>
      </c>
      <c r="O46" s="1134">
        <v>5.0999999999999996</v>
      </c>
      <c r="Q46" s="1135" t="s">
        <v>424</v>
      </c>
    </row>
    <row r="47" spans="1:17" s="397" customFormat="1" ht="15.6">
      <c r="A47" s="428" t="s">
        <v>408</v>
      </c>
      <c r="B47" s="430" t="s">
        <v>95</v>
      </c>
      <c r="C47" s="1050">
        <v>26.7</v>
      </c>
      <c r="D47" s="1051">
        <v>28.5</v>
      </c>
      <c r="E47" s="1051">
        <v>29.1</v>
      </c>
      <c r="F47" s="1052">
        <v>28.7</v>
      </c>
      <c r="G47" s="1053">
        <v>25.9</v>
      </c>
      <c r="H47" s="428" t="s">
        <v>408</v>
      </c>
      <c r="I47" s="431" t="s">
        <v>95</v>
      </c>
      <c r="J47" s="1054">
        <v>25.9</v>
      </c>
      <c r="K47" s="1055">
        <v>20.100000000000001</v>
      </c>
      <c r="L47" s="1056">
        <v>14.1</v>
      </c>
      <c r="M47" s="1057">
        <v>9.4</v>
      </c>
      <c r="N47" s="1058">
        <v>9.5</v>
      </c>
      <c r="O47" s="1053">
        <v>9.5</v>
      </c>
    </row>
    <row r="48" spans="1:17" s="46" customFormat="1" ht="13.2">
      <c r="A48" s="16"/>
      <c r="B48" s="23" t="s">
        <v>281</v>
      </c>
      <c r="C48" s="907">
        <v>9.9</v>
      </c>
      <c r="D48" s="908">
        <v>12.1</v>
      </c>
      <c r="E48" s="908">
        <v>15.4</v>
      </c>
      <c r="F48" s="909">
        <v>18.5</v>
      </c>
      <c r="G48" s="910">
        <v>16.8</v>
      </c>
      <c r="H48" s="16"/>
      <c r="I48" s="423" t="s">
        <v>281</v>
      </c>
      <c r="J48" s="911">
        <v>16.8</v>
      </c>
      <c r="K48" s="912">
        <v>14.8</v>
      </c>
      <c r="L48" s="913">
        <v>13.2</v>
      </c>
      <c r="M48" s="914">
        <v>11</v>
      </c>
      <c r="N48" s="915">
        <v>10</v>
      </c>
      <c r="O48" s="910">
        <v>10.6</v>
      </c>
    </row>
    <row r="49" spans="1:16" s="46" customFormat="1" ht="13.2">
      <c r="A49" s="16"/>
      <c r="B49" s="16" t="s">
        <v>55</v>
      </c>
      <c r="C49" s="907"/>
      <c r="D49" s="908"/>
      <c r="E49" s="908"/>
      <c r="F49" s="909">
        <v>11.6</v>
      </c>
      <c r="G49" s="910">
        <v>11.4</v>
      </c>
      <c r="H49" s="16"/>
      <c r="I49" s="1059" t="s">
        <v>55</v>
      </c>
      <c r="J49" s="911">
        <v>11.4</v>
      </c>
      <c r="K49" s="912">
        <v>11.5</v>
      </c>
      <c r="L49" s="913">
        <v>10.9</v>
      </c>
      <c r="M49" s="914">
        <v>12.5</v>
      </c>
      <c r="N49" s="915">
        <v>12.8</v>
      </c>
      <c r="O49" s="910">
        <v>16.899999999999999</v>
      </c>
    </row>
    <row r="50" spans="1:16" s="397" customFormat="1" ht="13.2">
      <c r="A50" s="432"/>
      <c r="B50" s="432" t="s">
        <v>124</v>
      </c>
      <c r="C50" s="1060">
        <v>24.9</v>
      </c>
      <c r="D50" s="1061">
        <v>25.7</v>
      </c>
      <c r="E50" s="1061">
        <v>25.9</v>
      </c>
      <c r="F50" s="1062">
        <v>24.4</v>
      </c>
      <c r="G50" s="1063">
        <v>23.6</v>
      </c>
      <c r="H50" s="432"/>
      <c r="I50" s="433" t="s">
        <v>124</v>
      </c>
      <c r="J50" s="1064">
        <v>23.6</v>
      </c>
      <c r="K50" s="1065">
        <v>19.600000000000001</v>
      </c>
      <c r="L50" s="1066">
        <v>17.399999999999999</v>
      </c>
      <c r="M50" s="1067">
        <v>18.100000000000001</v>
      </c>
      <c r="N50" s="1068">
        <v>16.399999999999999</v>
      </c>
      <c r="O50" s="1063">
        <v>15.7</v>
      </c>
    </row>
    <row r="51" spans="1:16" s="397" customFormat="1" ht="13.2">
      <c r="A51" s="428" t="s">
        <v>296</v>
      </c>
      <c r="B51" s="428" t="s">
        <v>90</v>
      </c>
      <c r="C51" s="1041">
        <v>42.8</v>
      </c>
      <c r="D51" s="1042">
        <v>46.9</v>
      </c>
      <c r="E51" s="1042">
        <v>41.7</v>
      </c>
      <c r="F51" s="1043">
        <v>39.1</v>
      </c>
      <c r="G51" s="1044">
        <v>40.5</v>
      </c>
      <c r="H51" s="428" t="s">
        <v>296</v>
      </c>
      <c r="I51" s="429" t="s">
        <v>90</v>
      </c>
      <c r="J51" s="1045">
        <v>36.729999999999997</v>
      </c>
      <c r="K51" s="1046">
        <v>36.200000000000003</v>
      </c>
      <c r="L51" s="1047">
        <v>36.1</v>
      </c>
      <c r="M51" s="1048">
        <v>22.8</v>
      </c>
      <c r="N51" s="1049">
        <v>48</v>
      </c>
      <c r="O51" s="1044">
        <v>26.5</v>
      </c>
    </row>
    <row r="52" spans="1:16" s="397" customFormat="1" ht="13.2">
      <c r="A52" s="428" t="s">
        <v>297</v>
      </c>
      <c r="B52" s="430" t="s">
        <v>95</v>
      </c>
      <c r="C52" s="1050">
        <v>32.4</v>
      </c>
      <c r="D52" s="1051">
        <v>33.9</v>
      </c>
      <c r="E52" s="1051">
        <v>35.299999999999997</v>
      </c>
      <c r="F52" s="1052">
        <v>35.299999999999997</v>
      </c>
      <c r="G52" s="1053">
        <v>34</v>
      </c>
      <c r="H52" s="428" t="s">
        <v>297</v>
      </c>
      <c r="I52" s="431" t="s">
        <v>95</v>
      </c>
      <c r="J52" s="1054">
        <v>34</v>
      </c>
      <c r="K52" s="1055">
        <v>29.6</v>
      </c>
      <c r="L52" s="1056">
        <v>23.4</v>
      </c>
      <c r="M52" s="1057">
        <v>15.2</v>
      </c>
      <c r="N52" s="1058">
        <v>16.5</v>
      </c>
      <c r="O52" s="1053">
        <v>14.6</v>
      </c>
    </row>
    <row r="53" spans="1:16" s="46" customFormat="1" ht="15.6">
      <c r="A53" s="16" t="s">
        <v>409</v>
      </c>
      <c r="B53" s="23" t="s">
        <v>281</v>
      </c>
      <c r="C53" s="907">
        <v>15.8</v>
      </c>
      <c r="D53" s="908">
        <v>17.399999999999999</v>
      </c>
      <c r="E53" s="908">
        <v>22.2</v>
      </c>
      <c r="F53" s="909">
        <v>24.6</v>
      </c>
      <c r="G53" s="910">
        <v>22.8</v>
      </c>
      <c r="H53" s="16" t="s">
        <v>409</v>
      </c>
      <c r="I53" s="423" t="s">
        <v>281</v>
      </c>
      <c r="J53" s="1054">
        <v>22.8</v>
      </c>
      <c r="K53" s="1055">
        <v>21.6</v>
      </c>
      <c r="L53" s="913">
        <v>19.100000000000001</v>
      </c>
      <c r="M53" s="914">
        <v>16.7</v>
      </c>
      <c r="N53" s="915">
        <v>16.100000000000001</v>
      </c>
      <c r="O53" s="910">
        <v>16.2</v>
      </c>
    </row>
    <row r="54" spans="1:16" s="46" customFormat="1" ht="13.2">
      <c r="A54" s="16"/>
      <c r="B54" s="16" t="s">
        <v>55</v>
      </c>
      <c r="C54" s="907"/>
      <c r="D54" s="908"/>
      <c r="E54" s="908"/>
      <c r="F54" s="909">
        <v>24.2</v>
      </c>
      <c r="G54" s="910">
        <v>22.9</v>
      </c>
      <c r="H54" s="16"/>
      <c r="I54" s="31" t="s">
        <v>55</v>
      </c>
      <c r="J54" s="1054">
        <v>22.9</v>
      </c>
      <c r="K54" s="1055">
        <v>22.6</v>
      </c>
      <c r="L54" s="913">
        <v>22.2</v>
      </c>
      <c r="M54" s="914">
        <v>21.8</v>
      </c>
      <c r="N54" s="915">
        <v>21.9</v>
      </c>
      <c r="O54" s="910">
        <v>22</v>
      </c>
    </row>
    <row r="55" spans="1:16" s="397" customFormat="1" ht="13.2">
      <c r="A55" s="432"/>
      <c r="B55" s="432" t="s">
        <v>124</v>
      </c>
      <c r="C55" s="1060">
        <v>32</v>
      </c>
      <c r="D55" s="1061">
        <v>33.5</v>
      </c>
      <c r="E55" s="1061">
        <v>34.799999999999997</v>
      </c>
      <c r="F55" s="1062">
        <v>34.9</v>
      </c>
      <c r="G55" s="1063">
        <v>33.799999999999997</v>
      </c>
      <c r="H55" s="432"/>
      <c r="I55" s="433" t="s">
        <v>124</v>
      </c>
      <c r="J55" s="1064">
        <v>33.799999999999997</v>
      </c>
      <c r="K55" s="1065">
        <v>31.7</v>
      </c>
      <c r="L55" s="1066">
        <v>28.6</v>
      </c>
      <c r="M55" s="1067">
        <v>27</v>
      </c>
      <c r="N55" s="1068">
        <v>26.3</v>
      </c>
      <c r="O55" s="1063">
        <v>25.6</v>
      </c>
    </row>
    <row r="56" spans="1:16" s="397" customFormat="1" ht="13.2">
      <c r="A56" s="428" t="s">
        <v>288</v>
      </c>
      <c r="B56" s="428" t="s">
        <v>90</v>
      </c>
      <c r="C56" s="982">
        <v>5822</v>
      </c>
      <c r="D56" s="983">
        <v>5885</v>
      </c>
      <c r="E56" s="983">
        <v>5659</v>
      </c>
      <c r="F56" s="984">
        <v>5398</v>
      </c>
      <c r="G56" s="985">
        <v>5204</v>
      </c>
      <c r="H56" s="986"/>
      <c r="I56" s="987"/>
      <c r="J56" s="988">
        <v>5204</v>
      </c>
      <c r="K56" s="989">
        <v>5029</v>
      </c>
      <c r="L56" s="990">
        <v>5029</v>
      </c>
      <c r="M56" s="914" t="s">
        <v>115</v>
      </c>
      <c r="N56" s="915" t="s">
        <v>115</v>
      </c>
      <c r="O56" s="910" t="s">
        <v>115</v>
      </c>
    </row>
    <row r="57" spans="1:16" s="397" customFormat="1" ht="13.2">
      <c r="A57" s="428" t="s">
        <v>410</v>
      </c>
      <c r="B57" s="430" t="s">
        <v>95</v>
      </c>
      <c r="C57" s="907" t="s">
        <v>283</v>
      </c>
      <c r="D57" s="908" t="s">
        <v>115</v>
      </c>
      <c r="E57" s="908" t="s">
        <v>115</v>
      </c>
      <c r="F57" s="909" t="s">
        <v>283</v>
      </c>
      <c r="G57" s="910" t="s">
        <v>115</v>
      </c>
      <c r="H57" s="1004"/>
      <c r="I57" s="1005"/>
      <c r="J57" s="911"/>
      <c r="K57" s="912" t="s">
        <v>283</v>
      </c>
      <c r="L57" s="913" t="s">
        <v>115</v>
      </c>
      <c r="M57" s="914" t="s">
        <v>115</v>
      </c>
      <c r="N57" s="915" t="s">
        <v>115</v>
      </c>
      <c r="O57" s="910" t="s">
        <v>115</v>
      </c>
      <c r="P57" s="6"/>
    </row>
    <row r="58" spans="1:16" s="46" customFormat="1" ht="13.2">
      <c r="A58" s="16"/>
      <c r="B58" s="23" t="s">
        <v>281</v>
      </c>
      <c r="C58" s="907" t="s">
        <v>283</v>
      </c>
      <c r="D58" s="908" t="s">
        <v>115</v>
      </c>
      <c r="E58" s="908" t="s">
        <v>115</v>
      </c>
      <c r="F58" s="909" t="s">
        <v>283</v>
      </c>
      <c r="G58" s="910" t="s">
        <v>115</v>
      </c>
      <c r="H58" s="1004"/>
      <c r="I58" s="1005"/>
      <c r="J58" s="911"/>
      <c r="K58" s="912" t="s">
        <v>283</v>
      </c>
      <c r="L58" s="913" t="s">
        <v>115</v>
      </c>
      <c r="M58" s="914" t="s">
        <v>115</v>
      </c>
      <c r="N58" s="915" t="s">
        <v>115</v>
      </c>
      <c r="O58" s="910" t="s">
        <v>115</v>
      </c>
    </row>
    <row r="59" spans="1:16" s="46" customFormat="1" ht="13.2">
      <c r="A59" s="16"/>
      <c r="B59" s="16" t="s">
        <v>55</v>
      </c>
      <c r="C59" s="907"/>
      <c r="D59" s="908"/>
      <c r="E59" s="908"/>
      <c r="F59" s="909" t="s">
        <v>283</v>
      </c>
      <c r="G59" s="910" t="s">
        <v>115</v>
      </c>
      <c r="H59" s="1004"/>
      <c r="I59" s="1005"/>
      <c r="J59" s="911"/>
      <c r="K59" s="912" t="s">
        <v>283</v>
      </c>
      <c r="L59" s="913" t="s">
        <v>115</v>
      </c>
      <c r="M59" s="914" t="s">
        <v>115</v>
      </c>
      <c r="N59" s="915" t="s">
        <v>115</v>
      </c>
      <c r="O59" s="910" t="s">
        <v>115</v>
      </c>
    </row>
    <row r="60" spans="1:16" s="397" customFormat="1" ht="13.2">
      <c r="A60" s="432"/>
      <c r="B60" s="432" t="s">
        <v>124</v>
      </c>
      <c r="C60" s="1039" t="s">
        <v>284</v>
      </c>
      <c r="D60" s="1040" t="s">
        <v>115</v>
      </c>
      <c r="E60" s="1040" t="s">
        <v>115</v>
      </c>
      <c r="F60" s="1032" t="s">
        <v>283</v>
      </c>
      <c r="G60" s="1033" t="s">
        <v>115</v>
      </c>
      <c r="H60" s="1069"/>
      <c r="I60" s="1070"/>
      <c r="J60" s="1034"/>
      <c r="K60" s="1035" t="s">
        <v>283</v>
      </c>
      <c r="L60" s="1036" t="s">
        <v>115</v>
      </c>
      <c r="M60" s="1037" t="s">
        <v>115</v>
      </c>
      <c r="N60" s="1038" t="s">
        <v>115</v>
      </c>
      <c r="O60" s="1033" t="s">
        <v>115</v>
      </c>
    </row>
    <row r="61" spans="1:16" s="397" customFormat="1" ht="13.2">
      <c r="A61" s="428" t="s">
        <v>298</v>
      </c>
      <c r="B61" s="428" t="s">
        <v>90</v>
      </c>
      <c r="C61" s="1041">
        <v>26.4</v>
      </c>
      <c r="D61" s="1042">
        <v>23.9</v>
      </c>
      <c r="E61" s="1042">
        <v>22.6</v>
      </c>
      <c r="F61" s="1043">
        <v>21.4</v>
      </c>
      <c r="G61" s="1044">
        <v>20.399999999999999</v>
      </c>
      <c r="H61" s="1071"/>
      <c r="I61" s="1072"/>
      <c r="J61" s="1045" t="s">
        <v>299</v>
      </c>
      <c r="K61" s="1046">
        <v>19.399999999999999</v>
      </c>
      <c r="L61" s="1047" t="s">
        <v>300</v>
      </c>
      <c r="M61" s="914" t="s">
        <v>115</v>
      </c>
      <c r="N61" s="915" t="s">
        <v>115</v>
      </c>
      <c r="O61" s="910" t="s">
        <v>115</v>
      </c>
    </row>
    <row r="62" spans="1:16" s="397" customFormat="1" ht="13.2">
      <c r="A62" s="428" t="s">
        <v>301</v>
      </c>
      <c r="B62" s="430" t="s">
        <v>95</v>
      </c>
      <c r="C62" s="907" t="s">
        <v>283</v>
      </c>
      <c r="D62" s="908" t="s">
        <v>115</v>
      </c>
      <c r="E62" s="908" t="s">
        <v>115</v>
      </c>
      <c r="F62" s="909" t="s">
        <v>283</v>
      </c>
      <c r="G62" s="910" t="s">
        <v>115</v>
      </c>
      <c r="H62" s="1004"/>
      <c r="I62" s="1005"/>
      <c r="J62" s="911"/>
      <c r="K62" s="912" t="s">
        <v>283</v>
      </c>
      <c r="L62" s="913" t="s">
        <v>115</v>
      </c>
      <c r="M62" s="914" t="s">
        <v>115</v>
      </c>
      <c r="N62" s="915" t="s">
        <v>115</v>
      </c>
      <c r="O62" s="910" t="s">
        <v>115</v>
      </c>
    </row>
    <row r="63" spans="1:16" s="46" customFormat="1" ht="13.2">
      <c r="A63" s="16"/>
      <c r="B63" s="23" t="s">
        <v>281</v>
      </c>
      <c r="C63" s="907" t="s">
        <v>283</v>
      </c>
      <c r="D63" s="908" t="s">
        <v>115</v>
      </c>
      <c r="E63" s="908" t="s">
        <v>115</v>
      </c>
      <c r="F63" s="909" t="s">
        <v>283</v>
      </c>
      <c r="G63" s="910" t="s">
        <v>115</v>
      </c>
      <c r="H63" s="1004"/>
      <c r="I63" s="1005"/>
      <c r="J63" s="911"/>
      <c r="K63" s="912" t="s">
        <v>283</v>
      </c>
      <c r="L63" s="913" t="s">
        <v>115</v>
      </c>
      <c r="M63" s="914" t="s">
        <v>115</v>
      </c>
      <c r="N63" s="915" t="s">
        <v>115</v>
      </c>
      <c r="O63" s="910" t="s">
        <v>115</v>
      </c>
    </row>
    <row r="64" spans="1:16" s="46" customFormat="1" ht="13.2">
      <c r="A64" s="16"/>
      <c r="B64" s="16" t="s">
        <v>55</v>
      </c>
      <c r="C64" s="907"/>
      <c r="D64" s="908"/>
      <c r="E64" s="908"/>
      <c r="F64" s="909" t="s">
        <v>283</v>
      </c>
      <c r="G64" s="910" t="s">
        <v>115</v>
      </c>
      <c r="H64" s="1004"/>
      <c r="I64" s="1005"/>
      <c r="J64" s="911"/>
      <c r="K64" s="912" t="s">
        <v>283</v>
      </c>
      <c r="L64" s="913" t="s">
        <v>115</v>
      </c>
      <c r="M64" s="914" t="s">
        <v>115</v>
      </c>
      <c r="N64" s="915" t="s">
        <v>115</v>
      </c>
      <c r="O64" s="910" t="s">
        <v>115</v>
      </c>
    </row>
    <row r="65" spans="1:21" s="397" customFormat="1" ht="13.2">
      <c r="A65" s="432"/>
      <c r="B65" s="432" t="s">
        <v>124</v>
      </c>
      <c r="C65" s="1073" t="s">
        <v>284</v>
      </c>
      <c r="D65" s="1040" t="s">
        <v>115</v>
      </c>
      <c r="E65" s="1040" t="s">
        <v>115</v>
      </c>
      <c r="F65" s="1032" t="s">
        <v>283</v>
      </c>
      <c r="G65" s="1033" t="s">
        <v>115</v>
      </c>
      <c r="H65" s="1069"/>
      <c r="I65" s="1070"/>
      <c r="J65" s="1034"/>
      <c r="K65" s="1035" t="s">
        <v>283</v>
      </c>
      <c r="L65" s="1036" t="s">
        <v>115</v>
      </c>
      <c r="M65" s="1037" t="s">
        <v>115</v>
      </c>
      <c r="N65" s="1038" t="s">
        <v>115</v>
      </c>
      <c r="O65" s="1033" t="s">
        <v>115</v>
      </c>
    </row>
    <row r="66" spans="1:21" s="397" customFormat="1" ht="13.2">
      <c r="A66" s="428" t="s">
        <v>302</v>
      </c>
      <c r="B66" s="428" t="s">
        <v>90</v>
      </c>
      <c r="C66" s="1074"/>
      <c r="D66" s="1075"/>
      <c r="E66" s="1075"/>
      <c r="F66" s="1076" t="s">
        <v>180</v>
      </c>
      <c r="G66" s="1044" t="s">
        <v>115</v>
      </c>
      <c r="H66" s="428" t="s">
        <v>302</v>
      </c>
      <c r="I66" s="429" t="s">
        <v>90</v>
      </c>
      <c r="J66" s="1077"/>
      <c r="K66" s="1078" t="s">
        <v>115</v>
      </c>
      <c r="L66" s="1047" t="s">
        <v>115</v>
      </c>
      <c r="M66" s="1048" t="s">
        <v>115</v>
      </c>
      <c r="N66" s="1049" t="s">
        <v>115</v>
      </c>
      <c r="O66" s="1044" t="s">
        <v>115</v>
      </c>
    </row>
    <row r="67" spans="1:21" s="397" customFormat="1" ht="13.2">
      <c r="A67" s="428" t="s">
        <v>303</v>
      </c>
      <c r="B67" s="430" t="s">
        <v>95</v>
      </c>
      <c r="C67" s="1079"/>
      <c r="D67" s="1080"/>
      <c r="E67" s="1080"/>
      <c r="F67" s="909" t="s">
        <v>283</v>
      </c>
      <c r="G67" s="910" t="s">
        <v>115</v>
      </c>
      <c r="H67" s="428" t="s">
        <v>303</v>
      </c>
      <c r="I67" s="431" t="s">
        <v>95</v>
      </c>
      <c r="J67" s="911"/>
      <c r="K67" s="912" t="s">
        <v>283</v>
      </c>
      <c r="L67" s="913" t="s">
        <v>115</v>
      </c>
      <c r="M67" s="914" t="s">
        <v>115</v>
      </c>
      <c r="N67" s="915" t="s">
        <v>115</v>
      </c>
      <c r="O67" s="910">
        <v>10.5</v>
      </c>
    </row>
    <row r="68" spans="1:21" s="46" customFormat="1" ht="13.2">
      <c r="A68" s="16"/>
      <c r="B68" s="23" t="s">
        <v>281</v>
      </c>
      <c r="C68" s="1079"/>
      <c r="D68" s="1080"/>
      <c r="E68" s="1080"/>
      <c r="F68" s="909" t="s">
        <v>283</v>
      </c>
      <c r="G68" s="910" t="s">
        <v>115</v>
      </c>
      <c r="H68" s="16"/>
      <c r="I68" s="423" t="s">
        <v>281</v>
      </c>
      <c r="J68" s="911"/>
      <c r="K68" s="912" t="s">
        <v>283</v>
      </c>
      <c r="L68" s="913" t="s">
        <v>115</v>
      </c>
      <c r="M68" s="914" t="s">
        <v>115</v>
      </c>
      <c r="N68" s="915" t="s">
        <v>115</v>
      </c>
      <c r="O68" s="910" t="s">
        <v>115</v>
      </c>
    </row>
    <row r="69" spans="1:21" s="46" customFormat="1" ht="13.2">
      <c r="A69" s="16"/>
      <c r="B69" s="16" t="s">
        <v>55</v>
      </c>
      <c r="C69" s="1079"/>
      <c r="D69" s="1080"/>
      <c r="E69" s="1080"/>
      <c r="F69" s="909">
        <v>7.6</v>
      </c>
      <c r="G69" s="910">
        <v>7.5</v>
      </c>
      <c r="H69" s="16"/>
      <c r="I69" s="31" t="s">
        <v>55</v>
      </c>
      <c r="J69" s="911">
        <v>7.5</v>
      </c>
      <c r="K69" s="912">
        <v>6.6</v>
      </c>
      <c r="L69" s="913">
        <v>7</v>
      </c>
      <c r="M69" s="914">
        <v>6.4</v>
      </c>
      <c r="N69" s="915">
        <v>5.4</v>
      </c>
      <c r="O69" s="910">
        <v>5.0999999999999996</v>
      </c>
    </row>
    <row r="70" spans="1:21" s="397" customFormat="1" thickBot="1">
      <c r="A70" s="434"/>
      <c r="B70" s="434" t="s">
        <v>124</v>
      </c>
      <c r="C70" s="1081"/>
      <c r="D70" s="1082"/>
      <c r="E70" s="1082"/>
      <c r="F70" s="1083" t="s">
        <v>283</v>
      </c>
      <c r="G70" s="1084" t="s">
        <v>115</v>
      </c>
      <c r="H70" s="434"/>
      <c r="I70" s="435" t="s">
        <v>124</v>
      </c>
      <c r="J70" s="1085"/>
      <c r="K70" s="1086" t="s">
        <v>283</v>
      </c>
      <c r="L70" s="1087" t="s">
        <v>115</v>
      </c>
      <c r="M70" s="1088" t="s">
        <v>115</v>
      </c>
      <c r="N70" s="1089" t="s">
        <v>115</v>
      </c>
      <c r="O70" s="1084" t="s">
        <v>115</v>
      </c>
    </row>
    <row r="71" spans="1:21">
      <c r="A71" s="397"/>
      <c r="B71" s="397"/>
    </row>
    <row r="72" spans="1:21" s="1123" customFormat="1" ht="15">
      <c r="A72" s="1122" t="s">
        <v>411</v>
      </c>
      <c r="C72" s="1124"/>
      <c r="D72" s="1124"/>
      <c r="E72" s="1124"/>
      <c r="F72" s="1124"/>
      <c r="G72" s="1124"/>
      <c r="H72" s="1124"/>
      <c r="Q72" s="1125"/>
      <c r="R72" s="1125"/>
      <c r="S72" s="1125"/>
      <c r="T72" s="1125"/>
      <c r="U72" s="1125"/>
    </row>
    <row r="73" spans="1:21" s="1123" customFormat="1" ht="15">
      <c r="A73" s="1126" t="s">
        <v>412</v>
      </c>
      <c r="C73" s="1124"/>
      <c r="D73" s="1124"/>
      <c r="E73" s="1124"/>
      <c r="F73" s="1124"/>
      <c r="G73" s="1124"/>
      <c r="H73" s="1124"/>
      <c r="Q73" s="1125"/>
      <c r="R73" s="1125"/>
      <c r="S73" s="1125"/>
      <c r="T73" s="1125"/>
      <c r="U73" s="1125"/>
    </row>
    <row r="74" spans="1:21" s="1123" customFormat="1" ht="13.95" customHeight="1">
      <c r="A74" s="1126" t="s">
        <v>413</v>
      </c>
      <c r="C74" s="1124"/>
      <c r="D74" s="1124"/>
      <c r="E74" s="1124"/>
      <c r="F74" s="1124"/>
      <c r="G74" s="1124"/>
      <c r="H74" s="1124"/>
      <c r="Q74" s="1125"/>
      <c r="R74" s="1125"/>
      <c r="S74" s="1125"/>
      <c r="T74" s="1125"/>
      <c r="U74" s="1125"/>
    </row>
    <row r="75" spans="1:21" s="1123" customFormat="1" ht="13.95" customHeight="1">
      <c r="A75" s="1127" t="s">
        <v>402</v>
      </c>
      <c r="C75" s="1124"/>
      <c r="D75" s="1124"/>
      <c r="E75" s="1124"/>
      <c r="F75" s="1124"/>
      <c r="G75" s="1124"/>
      <c r="H75" s="1124"/>
      <c r="Q75" s="1125"/>
      <c r="R75" s="1125"/>
      <c r="S75" s="1125"/>
      <c r="T75" s="1125"/>
      <c r="U75" s="1125"/>
    </row>
    <row r="76" spans="1:21" s="1123" customFormat="1" ht="15">
      <c r="A76" s="1123" t="s">
        <v>414</v>
      </c>
      <c r="C76" s="1124"/>
      <c r="D76" s="1124"/>
      <c r="E76" s="1124"/>
      <c r="F76" s="1124"/>
      <c r="G76" s="1124"/>
      <c r="H76" s="1124"/>
      <c r="Q76" s="1125"/>
      <c r="R76" s="1125"/>
      <c r="S76" s="1125"/>
      <c r="T76" s="1125"/>
      <c r="U76" s="1125"/>
    </row>
    <row r="77" spans="1:21" s="1123" customFormat="1" ht="15">
      <c r="A77" s="1123" t="s">
        <v>418</v>
      </c>
      <c r="C77" s="1124"/>
      <c r="D77" s="1124"/>
      <c r="E77" s="1124"/>
      <c r="F77" s="1124"/>
      <c r="G77" s="1124"/>
      <c r="H77" s="1124"/>
      <c r="Q77" s="1125"/>
      <c r="R77" s="1125"/>
      <c r="S77" s="1125"/>
      <c r="T77" s="1125"/>
      <c r="U77" s="1125"/>
    </row>
    <row r="78" spans="1:21" s="1123" customFormat="1" ht="13.2">
      <c r="A78" s="1123" t="s">
        <v>417</v>
      </c>
      <c r="C78" s="1124"/>
      <c r="D78" s="1124"/>
      <c r="E78" s="1124"/>
      <c r="F78" s="1124"/>
      <c r="G78" s="1124"/>
      <c r="H78" s="1124"/>
      <c r="Q78" s="1125"/>
      <c r="R78" s="1125"/>
      <c r="S78" s="1125"/>
      <c r="T78" s="1125"/>
      <c r="U78" s="1125"/>
    </row>
    <row r="79" spans="1:21" s="1123" customFormat="1" ht="13.2">
      <c r="A79" s="1123" t="s">
        <v>420</v>
      </c>
      <c r="C79" s="1124"/>
      <c r="D79" s="1124"/>
      <c r="E79" s="1124"/>
      <c r="F79" s="1124"/>
      <c r="G79" s="1124"/>
      <c r="H79" s="1124"/>
      <c r="Q79" s="1125"/>
      <c r="R79" s="1125"/>
      <c r="S79" s="1125"/>
      <c r="T79" s="1125"/>
      <c r="U79" s="1125"/>
    </row>
    <row r="80" spans="1:21" s="397" customFormat="1" ht="13.2">
      <c r="A80" s="397" t="s">
        <v>419</v>
      </c>
      <c r="F80" s="516"/>
      <c r="G80" s="516"/>
      <c r="H80" s="516"/>
      <c r="I80" s="516"/>
      <c r="J80" s="516"/>
    </row>
  </sheetData>
  <pageMargins left="0.5" right="0.54" top="0.5" bottom="0.5" header="0" footer="0"/>
  <pageSetup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
  <sheetViews>
    <sheetView topLeftCell="A53" zoomScale="85" zoomScaleNormal="85" workbookViewId="0">
      <selection activeCell="R82" sqref="R82"/>
    </sheetView>
  </sheetViews>
  <sheetFormatPr defaultRowHeight="14.4"/>
  <sheetData>
    <row r="1" spans="1:1">
      <c r="A1" s="436" t="s">
        <v>0</v>
      </c>
    </row>
    <row r="2" spans="1:1">
      <c r="A2" s="437" t="s">
        <v>241</v>
      </c>
    </row>
    <row r="3" spans="1:1">
      <c r="A3" s="438" t="s">
        <v>305</v>
      </c>
    </row>
    <row r="4" spans="1:1">
      <c r="A4" s="438" t="s">
        <v>306</v>
      </c>
    </row>
    <row r="5" spans="1:1">
      <c r="A5" s="438" t="s">
        <v>307</v>
      </c>
    </row>
    <row r="6" spans="1:1">
      <c r="A6" s="438" t="s">
        <v>308</v>
      </c>
    </row>
    <row r="7" spans="1:1">
      <c r="A7" s="438" t="s">
        <v>309</v>
      </c>
    </row>
    <row r="8" spans="1:1">
      <c r="A8" s="438" t="s">
        <v>310</v>
      </c>
    </row>
    <row r="130" spans="1:11" s="4" customFormat="1" ht="13.2">
      <c r="A130" s="833" t="s">
        <v>390</v>
      </c>
      <c r="B130" s="3">
        <v>2006</v>
      </c>
      <c r="C130" s="3">
        <v>2007</v>
      </c>
      <c r="D130" s="3">
        <v>2008</v>
      </c>
      <c r="E130" s="3">
        <v>2009</v>
      </c>
      <c r="F130" s="3">
        <v>2010</v>
      </c>
      <c r="G130" s="3">
        <v>2011</v>
      </c>
      <c r="H130" s="3">
        <v>2012</v>
      </c>
      <c r="I130" s="3">
        <v>2013</v>
      </c>
      <c r="J130" s="3">
        <v>2014</v>
      </c>
      <c r="K130" s="3">
        <v>2015</v>
      </c>
    </row>
    <row r="131" spans="1:11" s="4" customFormat="1" ht="13.2">
      <c r="A131" s="3" t="s">
        <v>357</v>
      </c>
      <c r="B131" s="5">
        <v>0.19</v>
      </c>
      <c r="C131" s="5">
        <v>0.19</v>
      </c>
      <c r="D131" s="5">
        <v>0.2</v>
      </c>
      <c r="E131" s="5">
        <v>0.2</v>
      </c>
      <c r="F131" s="5">
        <v>0.2</v>
      </c>
      <c r="G131" s="5">
        <v>0.19637911019685192</v>
      </c>
      <c r="H131" s="5">
        <v>0.19687398353106328</v>
      </c>
      <c r="I131" s="5">
        <v>0.19592403732601557</v>
      </c>
      <c r="J131" s="5">
        <v>0.19762442022930332</v>
      </c>
      <c r="K131" s="5">
        <v>0.20121857085516093</v>
      </c>
    </row>
    <row r="132" spans="1:11" s="4" customFormat="1" ht="13.2">
      <c r="A132" s="3" t="s">
        <v>6</v>
      </c>
      <c r="B132" s="5">
        <v>0.06</v>
      </c>
      <c r="C132" s="5">
        <v>0.06</v>
      </c>
      <c r="D132" s="5">
        <v>0.06</v>
      </c>
      <c r="E132" s="5">
        <v>7.0000000000000007E-2</v>
      </c>
      <c r="F132" s="5">
        <v>0.08</v>
      </c>
      <c r="G132" s="5">
        <v>9.3347644637823149E-2</v>
      </c>
      <c r="H132" s="5">
        <v>0.10411677882211659</v>
      </c>
      <c r="I132" s="5">
        <v>0.11153784605536886</v>
      </c>
      <c r="J132" s="5">
        <v>0.11069117996588894</v>
      </c>
      <c r="K132" s="5">
        <v>0.11625409057320807</v>
      </c>
    </row>
    <row r="133" spans="1:11" s="4" customFormat="1" ht="13.2">
      <c r="A133" s="3" t="s">
        <v>7</v>
      </c>
      <c r="B133" s="5">
        <v>0.04</v>
      </c>
      <c r="C133" s="5">
        <v>0.04</v>
      </c>
      <c r="D133" s="5">
        <v>0.05</v>
      </c>
      <c r="E133" s="5">
        <v>0.05</v>
      </c>
      <c r="F133" s="5">
        <v>0.06</v>
      </c>
      <c r="G133" s="5">
        <v>5.6811754981292963E-2</v>
      </c>
      <c r="H133" s="5">
        <v>5.9472632598692177E-2</v>
      </c>
      <c r="I133" s="5">
        <v>5.7167786970010341E-2</v>
      </c>
      <c r="J133" s="5">
        <v>5.8975592430911161E-2</v>
      </c>
      <c r="K133" s="5">
        <v>6.3498914436684192E-2</v>
      </c>
    </row>
    <row r="134" spans="1:11" s="4" customFormat="1" ht="13.2">
      <c r="A134" s="3" t="s">
        <v>8</v>
      </c>
      <c r="B134" s="5">
        <v>0.03</v>
      </c>
      <c r="C134" s="5">
        <v>0.03</v>
      </c>
      <c r="D134" s="5">
        <v>0.03</v>
      </c>
      <c r="E134" s="5">
        <v>0.03</v>
      </c>
      <c r="F134" s="5">
        <v>0.04</v>
      </c>
      <c r="G134" s="5">
        <v>3.7337266926629836E-2</v>
      </c>
      <c r="H134" s="5">
        <v>3.3092397457110512E-2</v>
      </c>
      <c r="I134" s="5">
        <v>2.9117185506160371E-2</v>
      </c>
      <c r="J134" s="5">
        <v>3.0433000207359596E-2</v>
      </c>
      <c r="K134" s="5">
        <v>2.9460772008609939E-2</v>
      </c>
    </row>
    <row r="135" spans="1:11" s="4" customFormat="1" ht="13.2">
      <c r="A135" s="3" t="s">
        <v>9</v>
      </c>
      <c r="B135" s="5">
        <v>0.16</v>
      </c>
      <c r="C135" s="5">
        <v>0.16</v>
      </c>
      <c r="D135" s="5">
        <v>0.16</v>
      </c>
      <c r="E135" s="5">
        <v>0.15</v>
      </c>
      <c r="F135" s="5">
        <v>0.14000000000000001</v>
      </c>
      <c r="G135" s="5">
        <v>0.14464428786879066</v>
      </c>
      <c r="H135" s="5">
        <v>0.1411308101399496</v>
      </c>
      <c r="I135" s="5">
        <v>0.14678801934962332</v>
      </c>
      <c r="J135" s="5">
        <v>0.15827280543886058</v>
      </c>
      <c r="K135" s="5">
        <v>0.14850475286162965</v>
      </c>
    </row>
    <row r="136" spans="1:11" s="4" customFormat="1" ht="13.2">
      <c r="A136" s="3" t="s">
        <v>10</v>
      </c>
      <c r="B136" s="5">
        <v>0.08</v>
      </c>
      <c r="C136" s="5">
        <v>0.1</v>
      </c>
      <c r="D136" s="5">
        <v>7.0000000000000007E-2</v>
      </c>
      <c r="E136" s="5">
        <v>7.0000000000000007E-2</v>
      </c>
      <c r="F136" s="5">
        <v>0.08</v>
      </c>
      <c r="G136" s="5">
        <v>8.6032352199445189E-2</v>
      </c>
      <c r="H136" s="5">
        <v>7.8409039136179332E-2</v>
      </c>
      <c r="I136" s="5">
        <v>7.6355102390960675E-2</v>
      </c>
      <c r="J136" s="5">
        <v>8.351575289623725E-2</v>
      </c>
      <c r="K136" s="5">
        <v>7.3264898773880816E-2</v>
      </c>
    </row>
    <row r="137" spans="1:11" s="4" customFormat="1" ht="13.2">
      <c r="A137" s="3" t="s">
        <v>391</v>
      </c>
      <c r="B137" s="5">
        <v>0.1</v>
      </c>
      <c r="C137" s="5">
        <v>0.1</v>
      </c>
      <c r="D137" s="5">
        <v>0.1</v>
      </c>
      <c r="E137" s="5">
        <v>0.1</v>
      </c>
      <c r="F137" s="5">
        <v>0.1</v>
      </c>
      <c r="G137" s="5">
        <v>0.10127301160982591</v>
      </c>
      <c r="H137" s="5">
        <v>9.8057435569973178E-2</v>
      </c>
      <c r="I137" s="5">
        <v>9.333912854503966E-2</v>
      </c>
      <c r="J137" s="5">
        <v>9.3611005064439201E-2</v>
      </c>
      <c r="K137" s="5">
        <v>8.7783640680312594E-2</v>
      </c>
    </row>
    <row r="138" spans="1:11" s="4" customFormat="1" ht="13.2"/>
    <row r="139" spans="1:11" s="4" customFormat="1" ht="13.2">
      <c r="A139" s="833" t="s">
        <v>392</v>
      </c>
      <c r="B139" s="3">
        <v>2007</v>
      </c>
      <c r="C139" s="3">
        <v>2008</v>
      </c>
      <c r="D139" s="3">
        <v>2009</v>
      </c>
      <c r="E139" s="3">
        <v>2010</v>
      </c>
      <c r="F139" s="3">
        <v>2011</v>
      </c>
      <c r="G139" s="3">
        <v>2012</v>
      </c>
      <c r="H139" s="1109">
        <v>2013</v>
      </c>
      <c r="I139" s="3">
        <v>2014</v>
      </c>
      <c r="J139" s="3">
        <v>2015</v>
      </c>
      <c r="K139" s="3">
        <v>2016</v>
      </c>
    </row>
    <row r="140" spans="1:11" s="4" customFormat="1" ht="13.2">
      <c r="A140" s="3" t="s">
        <v>357</v>
      </c>
      <c r="B140" s="5">
        <v>0.56999999999999995</v>
      </c>
      <c r="C140" s="5">
        <v>0.55000000000000004</v>
      </c>
      <c r="D140" s="5">
        <v>0.49</v>
      </c>
      <c r="E140" s="5">
        <v>0.5</v>
      </c>
      <c r="F140" s="5">
        <v>0.52</v>
      </c>
      <c r="G140" s="5">
        <v>0.5087073346559664</v>
      </c>
      <c r="H140" s="5">
        <v>0.47752805914446289</v>
      </c>
      <c r="I140" s="5">
        <v>0.46343195623923356</v>
      </c>
      <c r="J140" s="5">
        <v>0.46810101385297465</v>
      </c>
      <c r="K140" s="5">
        <v>0.45826331617408483</v>
      </c>
    </row>
    <row r="141" spans="1:11" s="4" customFormat="1" ht="13.2">
      <c r="A141" s="3" t="s">
        <v>6</v>
      </c>
      <c r="B141" s="5">
        <v>0.43</v>
      </c>
      <c r="C141" s="5">
        <v>0.39</v>
      </c>
      <c r="D141" s="5">
        <v>0.33</v>
      </c>
      <c r="E141" s="5">
        <v>0.34</v>
      </c>
      <c r="F141" s="5">
        <v>0.36</v>
      </c>
      <c r="G141" s="5">
        <v>0.34597728132295213</v>
      </c>
      <c r="H141" s="5">
        <v>0.32717032105555155</v>
      </c>
      <c r="I141" s="5">
        <v>0.32453856615504179</v>
      </c>
      <c r="J141" s="5">
        <v>0.31408133115620868</v>
      </c>
      <c r="K141" s="5">
        <v>0.31644546357545916</v>
      </c>
    </row>
    <row r="142" spans="1:11" s="4" customFormat="1" ht="13.2">
      <c r="A142" s="3" t="s">
        <v>7</v>
      </c>
      <c r="B142" s="5">
        <v>0.23</v>
      </c>
      <c r="C142" s="5">
        <v>0.22</v>
      </c>
      <c r="D142" s="5">
        <v>0.18</v>
      </c>
      <c r="E142" s="5">
        <v>0.18</v>
      </c>
      <c r="F142" s="5">
        <v>0.2</v>
      </c>
      <c r="G142" s="5">
        <v>0.19447319071004321</v>
      </c>
      <c r="H142" s="5">
        <v>0.18307063966866083</v>
      </c>
      <c r="I142" s="5">
        <v>0.18</v>
      </c>
      <c r="J142" s="5">
        <v>0.18618233546881183</v>
      </c>
      <c r="K142" s="5">
        <v>0.19010157747460563</v>
      </c>
    </row>
    <row r="143" spans="1:11" s="4" customFormat="1" ht="13.2">
      <c r="A143" s="3" t="s">
        <v>8</v>
      </c>
      <c r="B143" s="5">
        <v>0.37</v>
      </c>
      <c r="C143" s="5">
        <v>0.38</v>
      </c>
      <c r="D143" s="5">
        <v>0.33</v>
      </c>
      <c r="E143" s="5">
        <v>0.39</v>
      </c>
      <c r="F143" s="5">
        <v>0.43</v>
      </c>
      <c r="G143" s="5">
        <v>0.41520258797876713</v>
      </c>
      <c r="H143" s="5">
        <v>0.39875776397515528</v>
      </c>
      <c r="I143" s="5">
        <v>0.4</v>
      </c>
      <c r="J143" s="5">
        <v>0.38979169146530174</v>
      </c>
      <c r="K143" s="5">
        <v>0.39252386233214043</v>
      </c>
    </row>
    <row r="144" spans="1:11" s="4" customFormat="1" ht="13.2">
      <c r="A144" s="3" t="s">
        <v>9</v>
      </c>
      <c r="B144" s="5">
        <v>0.4</v>
      </c>
      <c r="C144" s="5">
        <v>0.39</v>
      </c>
      <c r="D144" s="5">
        <v>0.37</v>
      </c>
      <c r="E144" s="5">
        <v>0.4</v>
      </c>
      <c r="F144" s="5">
        <v>0.43</v>
      </c>
      <c r="G144" s="5">
        <v>0.42172483938126742</v>
      </c>
      <c r="H144" s="1104">
        <v>0.39354160046460152</v>
      </c>
      <c r="I144" s="5">
        <v>0.40049702340445908</v>
      </c>
      <c r="J144" s="5">
        <v>0.38321393868958026</v>
      </c>
      <c r="K144" s="5">
        <v>0.40428798357257706</v>
      </c>
    </row>
    <row r="145" spans="1:11" s="4" customFormat="1" ht="13.2"/>
    <row r="146" spans="1:11" s="4" customFormat="1" ht="13.2">
      <c r="A146" s="833" t="s">
        <v>393</v>
      </c>
      <c r="B146" s="3">
        <v>2007</v>
      </c>
      <c r="C146" s="3">
        <v>2008</v>
      </c>
      <c r="D146" s="3">
        <v>2009</v>
      </c>
      <c r="E146" s="3">
        <v>2010</v>
      </c>
      <c r="F146" s="3">
        <v>2011</v>
      </c>
      <c r="G146" s="3">
        <v>2012</v>
      </c>
      <c r="H146" s="3">
        <v>2013</v>
      </c>
      <c r="I146" s="3">
        <v>2014</v>
      </c>
      <c r="J146" s="3">
        <v>2015</v>
      </c>
      <c r="K146" s="3">
        <v>2016</v>
      </c>
    </row>
    <row r="147" spans="1:11" s="4" customFormat="1" ht="13.2">
      <c r="A147" s="3" t="s">
        <v>357</v>
      </c>
      <c r="B147" s="5">
        <v>0.56000000000000005</v>
      </c>
      <c r="C147" s="5">
        <v>0.56999999999999995</v>
      </c>
      <c r="D147" s="5">
        <v>0.57999999999999996</v>
      </c>
      <c r="E147" s="5">
        <v>0.53</v>
      </c>
      <c r="F147" s="5">
        <v>0.56000000000000005</v>
      </c>
      <c r="G147" s="5">
        <v>0.57999999999999996</v>
      </c>
      <c r="H147" s="5">
        <v>0.59</v>
      </c>
      <c r="I147" s="5">
        <v>0.61</v>
      </c>
      <c r="J147" s="5">
        <v>0.61</v>
      </c>
      <c r="K147" s="5">
        <v>0.59</v>
      </c>
    </row>
    <row r="148" spans="1:11" s="4" customFormat="1" ht="13.2">
      <c r="A148" s="3" t="s">
        <v>6</v>
      </c>
      <c r="B148" s="5">
        <v>0.14000000000000001</v>
      </c>
      <c r="C148" s="5">
        <v>0.14000000000000001</v>
      </c>
      <c r="D148" s="5">
        <v>0.14000000000000001</v>
      </c>
      <c r="E148" s="5">
        <v>0.14000000000000001</v>
      </c>
      <c r="F148" s="5">
        <v>0.15</v>
      </c>
      <c r="G148" s="5">
        <v>0.15</v>
      </c>
      <c r="H148" s="5">
        <v>0.17</v>
      </c>
      <c r="I148" s="5">
        <v>0.18</v>
      </c>
      <c r="J148" s="5">
        <v>0.19</v>
      </c>
      <c r="K148" s="5">
        <v>0.19</v>
      </c>
    </row>
    <row r="149" spans="1:11" s="4" customFormat="1" ht="13.2">
      <c r="A149" s="3" t="s">
        <v>7</v>
      </c>
      <c r="B149" s="5">
        <v>0.18</v>
      </c>
      <c r="C149" s="5">
        <v>0.19</v>
      </c>
      <c r="D149" s="5">
        <v>0.17</v>
      </c>
      <c r="E149" s="5">
        <v>0.16</v>
      </c>
      <c r="F149" s="5">
        <v>0.16</v>
      </c>
      <c r="G149" s="5">
        <v>0.17</v>
      </c>
      <c r="H149" s="5">
        <v>0.16</v>
      </c>
      <c r="I149" s="5">
        <v>0.16</v>
      </c>
      <c r="J149" s="5">
        <v>0.17</v>
      </c>
      <c r="K149" s="5">
        <v>0.18</v>
      </c>
    </row>
    <row r="150" spans="1:11" s="4" customFormat="1" ht="13.2">
      <c r="A150" s="3" t="s">
        <v>8</v>
      </c>
      <c r="B150" s="5">
        <v>0.21</v>
      </c>
      <c r="C150" s="5">
        <v>0.2</v>
      </c>
      <c r="D150" s="5">
        <v>0.17</v>
      </c>
      <c r="E150" s="5">
        <v>0.16</v>
      </c>
      <c r="F150" s="5">
        <v>0.13</v>
      </c>
      <c r="G150" s="5">
        <v>0.11</v>
      </c>
      <c r="H150" s="5">
        <v>0.09</v>
      </c>
      <c r="I150" s="5">
        <v>0.09</v>
      </c>
      <c r="J150" s="5">
        <v>7.0000000000000007E-2</v>
      </c>
      <c r="K150" s="5">
        <v>0.06</v>
      </c>
    </row>
    <row r="151" spans="1:11" s="4" customFormat="1" ht="13.2">
      <c r="A151" s="3" t="s">
        <v>9</v>
      </c>
      <c r="B151" s="5">
        <v>0.12</v>
      </c>
      <c r="C151" s="5">
        <v>0.13</v>
      </c>
      <c r="D151" s="5">
        <v>0.13</v>
      </c>
      <c r="E151" s="5">
        <v>0.13</v>
      </c>
      <c r="F151" s="5">
        <v>0.13</v>
      </c>
      <c r="G151" s="5">
        <v>0.13</v>
      </c>
      <c r="H151" s="5">
        <v>0.13</v>
      </c>
      <c r="I151" s="5">
        <v>0.14000000000000001</v>
      </c>
      <c r="J151" s="5">
        <v>0.14000000000000001</v>
      </c>
      <c r="K151" s="5">
        <v>0.14000000000000001</v>
      </c>
    </row>
    <row r="152" spans="1:11" s="4" customFormat="1" ht="13.2"/>
    <row r="153" spans="1:11" s="4" customFormat="1" ht="13.2">
      <c r="A153" s="833" t="s">
        <v>374</v>
      </c>
      <c r="B153" s="3">
        <v>2007</v>
      </c>
      <c r="C153" s="3">
        <v>2008</v>
      </c>
      <c r="D153" s="3">
        <v>2009</v>
      </c>
      <c r="E153" s="3">
        <v>2010</v>
      </c>
      <c r="F153" s="3">
        <v>2011</v>
      </c>
      <c r="G153" s="3">
        <v>2012</v>
      </c>
      <c r="H153" s="3">
        <v>2013</v>
      </c>
      <c r="I153" s="3">
        <v>2014</v>
      </c>
      <c r="J153" s="3">
        <v>2015</v>
      </c>
      <c r="K153" s="3">
        <v>2016</v>
      </c>
    </row>
    <row r="154" spans="1:11" s="4" customFormat="1" ht="13.2">
      <c r="A154" s="3" t="s">
        <v>357</v>
      </c>
      <c r="B154" s="5">
        <v>0.49</v>
      </c>
      <c r="C154" s="5">
        <v>0.5</v>
      </c>
      <c r="D154" s="5">
        <v>0.53</v>
      </c>
      <c r="E154" s="5">
        <v>0.56000000000000005</v>
      </c>
      <c r="F154" s="5">
        <v>0.56999999999999995</v>
      </c>
      <c r="G154" s="5">
        <v>0.56000000000000005</v>
      </c>
      <c r="H154" s="5">
        <v>0.57999999999999996</v>
      </c>
      <c r="I154" s="5">
        <v>0.6</v>
      </c>
      <c r="J154" s="5">
        <v>0.62</v>
      </c>
      <c r="K154" s="5">
        <v>0.64</v>
      </c>
    </row>
    <row r="155" spans="1:11" s="4" customFormat="1" ht="13.2">
      <c r="A155" s="3" t="s">
        <v>6</v>
      </c>
      <c r="B155" s="5">
        <v>0.08</v>
      </c>
      <c r="C155" s="5">
        <v>0.11</v>
      </c>
      <c r="D155" s="5">
        <v>0.12</v>
      </c>
      <c r="E155" s="5">
        <v>0.14000000000000001</v>
      </c>
      <c r="F155" s="5">
        <v>0.16</v>
      </c>
      <c r="G155" s="5">
        <v>0.18</v>
      </c>
      <c r="H155" s="5">
        <v>0.2</v>
      </c>
      <c r="I155" s="5">
        <v>0.22</v>
      </c>
      <c r="J155" s="5">
        <v>0.24</v>
      </c>
      <c r="K155" s="5">
        <v>0.23</v>
      </c>
    </row>
    <row r="156" spans="1:11" s="4" customFormat="1" ht="13.2">
      <c r="A156" s="3" t="s">
        <v>7</v>
      </c>
      <c r="B156" s="5">
        <v>0.14000000000000001</v>
      </c>
      <c r="C156" s="5">
        <v>0.16</v>
      </c>
      <c r="D156" s="5">
        <v>0.17</v>
      </c>
      <c r="E156" s="5">
        <v>0.17</v>
      </c>
      <c r="F156" s="5">
        <v>0.17</v>
      </c>
      <c r="G156" s="5">
        <v>0.19</v>
      </c>
      <c r="H156" s="5">
        <v>0.19</v>
      </c>
      <c r="I156" s="5">
        <v>0.19</v>
      </c>
      <c r="J156" s="5">
        <v>0.2</v>
      </c>
      <c r="K156" s="5">
        <v>0.19</v>
      </c>
    </row>
    <row r="157" spans="1:11" s="4" customFormat="1" ht="13.2">
      <c r="A157" s="3" t="s">
        <v>8</v>
      </c>
      <c r="B157" s="5">
        <v>0.27</v>
      </c>
      <c r="C157" s="5">
        <v>0.2</v>
      </c>
      <c r="D157" s="5">
        <v>0.25</v>
      </c>
      <c r="E157" s="5">
        <v>0.22</v>
      </c>
      <c r="F157" s="5">
        <v>0.2</v>
      </c>
      <c r="G157" s="5">
        <v>0.2</v>
      </c>
      <c r="H157" s="5">
        <v>0.2</v>
      </c>
      <c r="I157" s="5">
        <v>0.2</v>
      </c>
      <c r="J157" s="5">
        <v>0.17</v>
      </c>
      <c r="K157" s="5">
        <v>0.17</v>
      </c>
    </row>
    <row r="158" spans="1:11" s="4" customFormat="1" ht="13.2">
      <c r="A158" s="3" t="s">
        <v>9</v>
      </c>
      <c r="B158" s="5">
        <v>0.1</v>
      </c>
      <c r="C158" s="5">
        <v>0.1</v>
      </c>
      <c r="D158" s="5">
        <v>0.11</v>
      </c>
      <c r="E158" s="5">
        <v>0.13</v>
      </c>
      <c r="F158" s="5">
        <v>0.14000000000000001</v>
      </c>
      <c r="G158" s="5">
        <v>0.16</v>
      </c>
      <c r="H158" s="5">
        <v>0.17</v>
      </c>
      <c r="I158" s="5">
        <v>0.18</v>
      </c>
      <c r="J158" s="5">
        <v>0.19</v>
      </c>
      <c r="K158" s="5">
        <v>0.19</v>
      </c>
    </row>
    <row r="159" spans="1:11" s="4" customFormat="1" ht="13.2"/>
    <row r="160" spans="1:11" s="4" customFormat="1" ht="13.2">
      <c r="A160" s="834" t="s">
        <v>394</v>
      </c>
      <c r="B160" s="835">
        <v>2005</v>
      </c>
      <c r="C160" s="835">
        <v>2006</v>
      </c>
      <c r="D160" s="835">
        <v>2007</v>
      </c>
      <c r="E160" s="835">
        <v>2008</v>
      </c>
      <c r="F160" s="835">
        <v>2009</v>
      </c>
      <c r="G160" s="835">
        <v>2010</v>
      </c>
      <c r="H160" s="835">
        <v>2011</v>
      </c>
      <c r="I160" s="835">
        <v>2012</v>
      </c>
      <c r="J160" s="832"/>
    </row>
    <row r="161" spans="1:9" s="4" customFormat="1" ht="13.2">
      <c r="A161" s="835" t="s">
        <v>357</v>
      </c>
      <c r="B161" s="836">
        <v>0.9</v>
      </c>
      <c r="C161" s="836">
        <v>0.88</v>
      </c>
      <c r="D161" s="836">
        <v>0.91</v>
      </c>
      <c r="E161" s="836">
        <v>0.92</v>
      </c>
      <c r="F161" s="836">
        <v>0.93</v>
      </c>
      <c r="G161" s="836">
        <v>0.91</v>
      </c>
      <c r="H161" s="836">
        <v>0.92</v>
      </c>
      <c r="I161" s="836">
        <v>0.91</v>
      </c>
    </row>
    <row r="162" spans="1:9" s="4" customFormat="1" ht="13.2">
      <c r="A162" s="835" t="s">
        <v>6</v>
      </c>
      <c r="B162" s="836">
        <v>0.7</v>
      </c>
      <c r="C162" s="836">
        <v>0.71</v>
      </c>
      <c r="D162" s="836">
        <v>0.72</v>
      </c>
      <c r="E162" s="836">
        <v>0.8</v>
      </c>
      <c r="F162" s="836">
        <v>0.84</v>
      </c>
      <c r="G162" s="836">
        <v>0.82</v>
      </c>
      <c r="H162" s="836">
        <v>0.82</v>
      </c>
      <c r="I162" s="836">
        <v>0.82</v>
      </c>
    </row>
    <row r="163" spans="1:9" s="4" customFormat="1" ht="13.2">
      <c r="A163" s="835" t="s">
        <v>7</v>
      </c>
      <c r="B163" s="836">
        <v>0.46</v>
      </c>
      <c r="C163" s="836">
        <v>0.48</v>
      </c>
      <c r="D163" s="836">
        <v>0.57999999999999996</v>
      </c>
      <c r="E163" s="836">
        <v>0.67</v>
      </c>
      <c r="F163" s="836">
        <v>0.69</v>
      </c>
      <c r="G163" s="836">
        <v>0.67</v>
      </c>
      <c r="H163" s="836">
        <v>0.63</v>
      </c>
      <c r="I163" s="836">
        <v>0.61</v>
      </c>
    </row>
    <row r="164" spans="1:9" s="4" customFormat="1" ht="13.2">
      <c r="A164" s="835" t="s">
        <v>8</v>
      </c>
      <c r="B164" s="836">
        <v>0.93</v>
      </c>
      <c r="C164" s="836">
        <v>0.93</v>
      </c>
      <c r="D164" s="836">
        <v>0.83</v>
      </c>
      <c r="E164" s="836">
        <v>0.79</v>
      </c>
      <c r="F164" s="836">
        <v>0.92</v>
      </c>
      <c r="G164" s="836">
        <v>0.98</v>
      </c>
      <c r="H164" s="836">
        <v>0.89</v>
      </c>
      <c r="I164" s="836">
        <v>0.92</v>
      </c>
    </row>
    <row r="165" spans="1:9" s="4" customFormat="1" ht="13.2">
      <c r="A165" s="835" t="s">
        <v>9</v>
      </c>
      <c r="B165" s="836">
        <v>0.89</v>
      </c>
      <c r="C165" s="836">
        <v>0.9</v>
      </c>
      <c r="D165" s="836">
        <v>0.92</v>
      </c>
      <c r="E165" s="836">
        <v>0.95</v>
      </c>
      <c r="F165" s="836">
        <v>0.93</v>
      </c>
      <c r="G165" s="836">
        <v>0.92</v>
      </c>
      <c r="H165" s="836">
        <v>0.94</v>
      </c>
      <c r="I165" s="836">
        <v>0.93</v>
      </c>
    </row>
    <row r="166" spans="1:9" s="4" customFormat="1" ht="13.2">
      <c r="A166" s="835" t="s">
        <v>10</v>
      </c>
      <c r="B166" s="836">
        <v>0.97</v>
      </c>
      <c r="C166" s="836">
        <v>0.96</v>
      </c>
      <c r="D166" s="836">
        <v>0.91</v>
      </c>
      <c r="E166" s="836">
        <v>0.97</v>
      </c>
      <c r="F166" s="836">
        <v>0.97</v>
      </c>
      <c r="G166" s="836">
        <v>0.97</v>
      </c>
      <c r="H166" s="836">
        <v>0.82</v>
      </c>
      <c r="I166" s="836">
        <v>0.8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zoomScale="85" zoomScaleNormal="85" workbookViewId="0">
      <selection activeCell="A3" sqref="A3"/>
    </sheetView>
  </sheetViews>
  <sheetFormatPr defaultRowHeight="14.4"/>
  <cols>
    <col min="1" max="1" width="9.88671875" customWidth="1"/>
    <col min="2" max="2" width="9.21875" bestFit="1" customWidth="1"/>
    <col min="3" max="3" width="7.6640625" customWidth="1"/>
    <col min="4" max="4" width="9.21875" bestFit="1" customWidth="1"/>
    <col min="5" max="5" width="7.77734375" customWidth="1"/>
    <col min="6" max="6" width="9.21875" bestFit="1" customWidth="1"/>
    <col min="7" max="7" width="7.6640625" customWidth="1"/>
    <col min="8" max="8" width="9.21875" bestFit="1" customWidth="1"/>
    <col min="9" max="9" width="7.6640625" customWidth="1"/>
    <col min="10" max="10" width="10.44140625" bestFit="1" customWidth="1"/>
    <col min="11" max="11" width="7.77734375" customWidth="1"/>
    <col min="12" max="12" width="9.44140625" customWidth="1"/>
    <col min="13" max="13" width="7.77734375" customWidth="1"/>
    <col min="14" max="14" width="9.6640625" customWidth="1"/>
    <col min="15" max="15" width="7.77734375" customWidth="1"/>
    <col min="16" max="16" width="9.6640625" customWidth="1"/>
    <col min="17" max="17" width="7.77734375" customWidth="1"/>
    <col min="18" max="18" width="9.5546875" customWidth="1"/>
    <col min="19" max="19" width="7.77734375" customWidth="1"/>
    <col min="20" max="20" width="9.44140625" customWidth="1"/>
    <col min="21" max="21" width="7.77734375" customWidth="1"/>
  </cols>
  <sheetData>
    <row r="1" spans="1:1" ht="15.6">
      <c r="A1" s="1" t="s">
        <v>0</v>
      </c>
    </row>
    <row r="2" spans="1:1" ht="15.6">
      <c r="A2" s="2" t="s">
        <v>1</v>
      </c>
    </row>
    <row r="3" spans="1:1" ht="15.6">
      <c r="A3" s="1" t="s">
        <v>399</v>
      </c>
    </row>
    <row r="30" spans="1:11" s="389" customFormat="1">
      <c r="A30"/>
      <c r="B30"/>
      <c r="C30"/>
      <c r="D30"/>
      <c r="E30"/>
      <c r="F30"/>
      <c r="G30"/>
      <c r="H30"/>
      <c r="I30"/>
      <c r="J30"/>
      <c r="K30"/>
    </row>
    <row r="31" spans="1:11" s="389" customFormat="1">
      <c r="A31"/>
      <c r="B31"/>
      <c r="C31"/>
      <c r="D31"/>
      <c r="E31"/>
      <c r="F31"/>
      <c r="G31"/>
      <c r="H31"/>
      <c r="I31"/>
      <c r="J31"/>
      <c r="K31"/>
    </row>
    <row r="32" spans="1:11" s="389" customFormat="1">
      <c r="A32"/>
      <c r="B32"/>
      <c r="C32"/>
      <c r="D32"/>
      <c r="E32"/>
      <c r="F32"/>
      <c r="G32"/>
      <c r="H32"/>
      <c r="I32"/>
      <c r="J32"/>
      <c r="K32"/>
    </row>
    <row r="33" spans="1:25" s="389" customFormat="1">
      <c r="A33"/>
      <c r="B33"/>
      <c r="C33"/>
      <c r="D33"/>
      <c r="E33"/>
      <c r="F33"/>
      <c r="G33"/>
      <c r="H33"/>
      <c r="I33"/>
      <c r="J33"/>
      <c r="K33"/>
    </row>
    <row r="34" spans="1:25" s="389" customFormat="1">
      <c r="A34"/>
      <c r="B34"/>
      <c r="C34"/>
      <c r="D34"/>
      <c r="E34"/>
      <c r="F34"/>
      <c r="G34"/>
      <c r="H34"/>
      <c r="I34"/>
      <c r="J34"/>
      <c r="K34"/>
    </row>
    <row r="35" spans="1:25" s="389" customFormat="1">
      <c r="A35"/>
      <c r="B35"/>
      <c r="C35"/>
      <c r="D35"/>
      <c r="E35"/>
      <c r="F35"/>
      <c r="G35"/>
      <c r="H35"/>
      <c r="I35"/>
      <c r="J35"/>
      <c r="K35"/>
    </row>
    <row r="36" spans="1:25" s="389" customFormat="1">
      <c r="A36"/>
      <c r="B36"/>
      <c r="C36"/>
      <c r="D36"/>
      <c r="E36"/>
      <c r="F36"/>
      <c r="G36"/>
      <c r="H36"/>
      <c r="I36"/>
      <c r="J36"/>
      <c r="K36"/>
    </row>
    <row r="37" spans="1:25" s="389" customFormat="1">
      <c r="A37"/>
      <c r="B37"/>
      <c r="C37"/>
      <c r="D37"/>
      <c r="E37"/>
      <c r="F37"/>
      <c r="G37"/>
      <c r="H37"/>
      <c r="I37"/>
      <c r="J37"/>
      <c r="K37"/>
    </row>
    <row r="38" spans="1:25" s="6" customFormat="1" ht="13.8" thickBot="1">
      <c r="A38" s="1110"/>
      <c r="B38" s="1110">
        <v>2006</v>
      </c>
      <c r="D38" s="1110">
        <v>2007</v>
      </c>
      <c r="E38" s="135"/>
      <c r="F38" s="1110">
        <v>2008</v>
      </c>
      <c r="G38" s="135"/>
      <c r="H38" s="1110">
        <v>2009</v>
      </c>
      <c r="J38" s="1110">
        <v>2010</v>
      </c>
      <c r="L38" s="1110">
        <v>2011</v>
      </c>
      <c r="M38" s="135"/>
      <c r="N38" s="1110">
        <v>2012</v>
      </c>
      <c r="O38" s="135"/>
      <c r="P38" s="1110">
        <v>2013</v>
      </c>
      <c r="Q38" s="135"/>
      <c r="R38" s="1110">
        <v>2014</v>
      </c>
      <c r="S38" s="135"/>
      <c r="T38" s="1110">
        <v>2015</v>
      </c>
      <c r="U38" s="135"/>
      <c r="X38" s="136"/>
      <c r="Y38" s="135"/>
    </row>
    <row r="39" spans="1:25" s="6" customFormat="1" ht="13.2">
      <c r="A39" s="1111" t="s">
        <v>4</v>
      </c>
      <c r="B39" s="1112" t="s">
        <v>400</v>
      </c>
      <c r="C39" s="1113" t="s">
        <v>401</v>
      </c>
      <c r="D39" s="1112" t="s">
        <v>400</v>
      </c>
      <c r="E39" s="1113" t="s">
        <v>401</v>
      </c>
      <c r="F39" s="1112" t="s">
        <v>400</v>
      </c>
      <c r="G39" s="1113" t="s">
        <v>401</v>
      </c>
      <c r="H39" s="1112" t="s">
        <v>400</v>
      </c>
      <c r="I39" s="1113" t="s">
        <v>401</v>
      </c>
      <c r="J39" s="1112" t="s">
        <v>400</v>
      </c>
      <c r="K39" s="1113" t="s">
        <v>401</v>
      </c>
      <c r="L39" s="1112" t="s">
        <v>400</v>
      </c>
      <c r="M39" s="1113" t="s">
        <v>401</v>
      </c>
      <c r="N39" s="1112" t="s">
        <v>400</v>
      </c>
      <c r="O39" s="1113" t="s">
        <v>401</v>
      </c>
      <c r="P39" s="1112" t="s">
        <v>400</v>
      </c>
      <c r="Q39" s="1113" t="s">
        <v>401</v>
      </c>
      <c r="R39" s="1112" t="s">
        <v>400</v>
      </c>
      <c r="S39" s="1113" t="s">
        <v>401</v>
      </c>
      <c r="T39" s="1112" t="s">
        <v>400</v>
      </c>
      <c r="U39" s="1113" t="s">
        <v>401</v>
      </c>
      <c r="X39" s="136"/>
      <c r="Y39" s="135"/>
    </row>
    <row r="40" spans="1:25" s="6" customFormat="1" ht="13.2">
      <c r="A40" s="1111" t="s">
        <v>5</v>
      </c>
      <c r="B40" s="1114">
        <v>1934000</v>
      </c>
      <c r="C40" s="1115">
        <v>0.31</v>
      </c>
      <c r="D40" s="1114">
        <v>2080000</v>
      </c>
      <c r="E40" s="1115">
        <v>0.34</v>
      </c>
      <c r="F40" s="1114">
        <v>2365000</v>
      </c>
      <c r="G40" s="1115">
        <v>0.35</v>
      </c>
      <c r="H40" s="1114">
        <v>1790613</v>
      </c>
      <c r="I40" s="1115">
        <v>0.31</v>
      </c>
      <c r="J40" s="1114">
        <v>1930762</v>
      </c>
      <c r="K40" s="1115">
        <v>0.26</v>
      </c>
      <c r="L40" s="1114">
        <v>2005741</v>
      </c>
      <c r="M40" s="1115">
        <v>0.25</v>
      </c>
      <c r="N40" s="1114">
        <v>2135765</v>
      </c>
      <c r="O40" s="1115">
        <v>0.25</v>
      </c>
      <c r="P40" s="1114">
        <v>2368820</v>
      </c>
      <c r="Q40" s="1115">
        <v>0.25</v>
      </c>
      <c r="R40" s="1114">
        <v>2484819</v>
      </c>
      <c r="S40" s="1115">
        <v>0.25</v>
      </c>
      <c r="T40" s="1114">
        <v>2493883</v>
      </c>
      <c r="U40" s="1115">
        <v>0.24</v>
      </c>
      <c r="X40" s="136"/>
      <c r="Y40" s="135"/>
    </row>
    <row r="41" spans="1:25" s="6" customFormat="1" ht="13.2">
      <c r="A41" s="1111" t="s">
        <v>6</v>
      </c>
      <c r="B41" s="1114">
        <v>1147000</v>
      </c>
      <c r="C41" s="1115">
        <v>0.18</v>
      </c>
      <c r="D41" s="1114">
        <v>1206000</v>
      </c>
      <c r="E41" s="1115">
        <v>0.2</v>
      </c>
      <c r="F41" s="1114">
        <v>1270000</v>
      </c>
      <c r="G41" s="1115">
        <v>0.19</v>
      </c>
      <c r="H41" s="1114">
        <v>1347998</v>
      </c>
      <c r="I41" s="1130">
        <v>0.19</v>
      </c>
      <c r="J41" s="1114">
        <v>1423432</v>
      </c>
      <c r="K41" s="1115">
        <v>0.19</v>
      </c>
      <c r="L41" s="1114">
        <v>1542096</v>
      </c>
      <c r="M41" s="1115">
        <v>0.2</v>
      </c>
      <c r="N41" s="1114">
        <v>1694435</v>
      </c>
      <c r="O41" s="1115">
        <v>0.2</v>
      </c>
      <c r="P41" s="1114">
        <v>1838177</v>
      </c>
      <c r="Q41" s="1115">
        <v>0.19</v>
      </c>
      <c r="R41" s="1114">
        <v>1920490</v>
      </c>
      <c r="S41" s="1115">
        <v>0.19</v>
      </c>
      <c r="T41" s="1114">
        <v>1946568</v>
      </c>
      <c r="U41" s="1115">
        <v>0.18</v>
      </c>
      <c r="X41" s="136"/>
      <c r="Y41" s="135"/>
    </row>
    <row r="42" spans="1:25" s="6" customFormat="1" ht="13.2">
      <c r="A42" s="1111" t="s">
        <v>7</v>
      </c>
      <c r="B42" s="1116"/>
      <c r="C42" s="1117"/>
      <c r="D42" s="1114">
        <v>567000</v>
      </c>
      <c r="E42" s="1115">
        <v>0.09</v>
      </c>
      <c r="F42" s="1114">
        <v>624000</v>
      </c>
      <c r="G42" s="1115">
        <v>0.09</v>
      </c>
      <c r="H42" s="1114">
        <v>640412</v>
      </c>
      <c r="I42" s="1115">
        <v>0.09</v>
      </c>
      <c r="J42" s="1114">
        <v>640412</v>
      </c>
      <c r="K42" s="1115">
        <v>0.09</v>
      </c>
      <c r="L42" s="1114">
        <v>678005</v>
      </c>
      <c r="M42" s="1115">
        <v>0.09</v>
      </c>
      <c r="N42" s="1114">
        <v>738312</v>
      </c>
      <c r="O42" s="1115">
        <v>0.09</v>
      </c>
      <c r="P42" s="1114">
        <v>812595</v>
      </c>
      <c r="Q42" s="1115">
        <v>0.09</v>
      </c>
      <c r="R42" s="1114">
        <v>885904</v>
      </c>
      <c r="S42" s="1115">
        <v>0.09</v>
      </c>
      <c r="T42" s="1114">
        <v>912442</v>
      </c>
      <c r="U42" s="1115">
        <v>0.09</v>
      </c>
      <c r="X42" s="136"/>
      <c r="Y42" s="135"/>
    </row>
    <row r="43" spans="1:25" s="6" customFormat="1" ht="13.2">
      <c r="A43" s="1111" t="s">
        <v>8</v>
      </c>
      <c r="B43" s="1116"/>
      <c r="C43" s="1117"/>
      <c r="D43" s="1116"/>
      <c r="E43" s="1117"/>
      <c r="F43" s="1116"/>
      <c r="G43" s="1117"/>
      <c r="H43" s="1116"/>
      <c r="I43" s="1117"/>
      <c r="J43" s="1114">
        <v>564760</v>
      </c>
      <c r="K43" s="1115">
        <v>0.08</v>
      </c>
      <c r="L43" s="1114">
        <v>696939</v>
      </c>
      <c r="M43" s="1115">
        <v>0.09</v>
      </c>
      <c r="N43" s="1114">
        <v>875385</v>
      </c>
      <c r="O43" s="1115">
        <v>0.1</v>
      </c>
      <c r="P43" s="1114">
        <v>1033908</v>
      </c>
      <c r="Q43" s="1115">
        <v>0.11</v>
      </c>
      <c r="R43" s="1114">
        <v>1196497</v>
      </c>
      <c r="S43" s="1115">
        <v>0.12</v>
      </c>
      <c r="T43" s="1114">
        <v>1472374</v>
      </c>
      <c r="U43" s="1115">
        <v>0.14000000000000001</v>
      </c>
      <c r="X43" s="136"/>
      <c r="Y43" s="135"/>
    </row>
    <row r="44" spans="1:25" s="6" customFormat="1" ht="13.2">
      <c r="A44" s="1111" t="s">
        <v>9</v>
      </c>
      <c r="B44" s="1114">
        <v>1775000</v>
      </c>
      <c r="C44" s="1115">
        <v>0.28999999999999998</v>
      </c>
      <c r="D44" s="1114">
        <v>1816000</v>
      </c>
      <c r="E44" s="1115">
        <v>0.3</v>
      </c>
      <c r="F44" s="1114">
        <v>1873000</v>
      </c>
      <c r="G44" s="1115">
        <v>0.28000000000000003</v>
      </c>
      <c r="H44" s="1114">
        <v>2017318</v>
      </c>
      <c r="I44" s="1115">
        <v>0.26</v>
      </c>
      <c r="J44" s="1114">
        <v>2017318</v>
      </c>
      <c r="K44" s="1115">
        <v>0.27</v>
      </c>
      <c r="L44" s="1114">
        <v>2113628</v>
      </c>
      <c r="M44" s="1115">
        <v>0.26</v>
      </c>
      <c r="N44" s="1114">
        <v>2239231</v>
      </c>
      <c r="O44" s="1115">
        <v>0.26</v>
      </c>
      <c r="P44" s="1114">
        <v>2387502</v>
      </c>
      <c r="Q44" s="1115">
        <v>0.25</v>
      </c>
      <c r="R44" s="1114">
        <v>2527750</v>
      </c>
      <c r="S44" s="1115">
        <v>0.25</v>
      </c>
      <c r="T44" s="1114">
        <v>2644697</v>
      </c>
      <c r="U44" s="1115">
        <v>0.25</v>
      </c>
      <c r="X44" s="136"/>
      <c r="Y44" s="135"/>
    </row>
    <row r="45" spans="1:25" s="6" customFormat="1" ht="13.8" thickBot="1">
      <c r="A45" s="1111" t="s">
        <v>10</v>
      </c>
      <c r="B45" s="1118">
        <v>1354000</v>
      </c>
      <c r="C45" s="1119">
        <v>0.22</v>
      </c>
      <c r="D45" s="1118">
        <v>454000</v>
      </c>
      <c r="E45" s="1119">
        <v>7.0000000000000007E-2</v>
      </c>
      <c r="F45" s="1118">
        <v>630000</v>
      </c>
      <c r="G45" s="1119">
        <v>0.09</v>
      </c>
      <c r="H45" s="1118">
        <v>1129086</v>
      </c>
      <c r="I45" s="1119">
        <v>0.15</v>
      </c>
      <c r="J45" s="1118">
        <v>823976</v>
      </c>
      <c r="K45" s="1119">
        <v>0.11</v>
      </c>
      <c r="L45" s="1118">
        <v>852403</v>
      </c>
      <c r="M45" s="1119">
        <v>0.11</v>
      </c>
      <c r="N45" s="1118">
        <v>858959</v>
      </c>
      <c r="O45" s="1119">
        <v>0.1</v>
      </c>
      <c r="P45" s="1118">
        <v>1008040</v>
      </c>
      <c r="Q45" s="1119">
        <v>0.11</v>
      </c>
      <c r="R45" s="1118">
        <v>1017525</v>
      </c>
      <c r="S45" s="1119">
        <v>0.1</v>
      </c>
      <c r="T45" s="1118">
        <v>1056861</v>
      </c>
      <c r="U45" s="1119">
        <v>0.1</v>
      </c>
      <c r="X45" s="136"/>
      <c r="Y45" s="135"/>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zoomScale="85" zoomScaleNormal="85" workbookViewId="0">
      <selection activeCell="A45" sqref="A45"/>
    </sheetView>
  </sheetViews>
  <sheetFormatPr defaultRowHeight="14.4"/>
  <cols>
    <col min="1" max="1" width="7.6640625" customWidth="1"/>
    <col min="2" max="2" width="15" customWidth="1"/>
  </cols>
  <sheetData>
    <row r="1" spans="1:1" ht="15.6">
      <c r="A1" s="1" t="s">
        <v>0</v>
      </c>
    </row>
    <row r="2" spans="1:1">
      <c r="A2" s="390" t="s">
        <v>241</v>
      </c>
    </row>
    <row r="3" spans="1:1">
      <c r="A3" s="391" t="s">
        <v>311</v>
      </c>
    </row>
    <row r="64" ht="15" thickBot="1"/>
    <row r="65" spans="1:13" s="397" customFormat="1">
      <c r="A65" s="837" t="s">
        <v>89</v>
      </c>
      <c r="B65" s="837" t="s">
        <v>314</v>
      </c>
      <c r="C65" s="840">
        <v>2007</v>
      </c>
      <c r="D65" s="838">
        <v>2008</v>
      </c>
      <c r="E65" s="838">
        <v>2009</v>
      </c>
      <c r="F65" s="839">
        <v>2010</v>
      </c>
      <c r="G65" s="839">
        <v>2011</v>
      </c>
      <c r="H65" s="838">
        <v>2012</v>
      </c>
      <c r="I65" s="854">
        <v>2013</v>
      </c>
      <c r="J65" s="855">
        <v>2014</v>
      </c>
      <c r="K65" s="856">
        <v>2015</v>
      </c>
      <c r="L65" s="857">
        <v>2016</v>
      </c>
      <c r="M65"/>
    </row>
    <row r="66" spans="1:13" s="397" customFormat="1">
      <c r="A66" s="841" t="s">
        <v>90</v>
      </c>
      <c r="B66" s="842" t="s">
        <v>395</v>
      </c>
      <c r="C66" s="843">
        <v>26061</v>
      </c>
      <c r="D66" s="73">
        <v>29494</v>
      </c>
      <c r="E66" s="20">
        <v>27360</v>
      </c>
      <c r="F66" s="21">
        <v>28900</v>
      </c>
      <c r="G66" s="21">
        <v>30893</v>
      </c>
      <c r="H66" s="844">
        <v>32430</v>
      </c>
      <c r="I66" s="20">
        <v>32036</v>
      </c>
      <c r="J66" s="109">
        <v>32902</v>
      </c>
      <c r="K66" s="643">
        <v>34151</v>
      </c>
      <c r="L66" s="22">
        <v>35288</v>
      </c>
      <c r="M66"/>
    </row>
    <row r="67" spans="1:13" s="397" customFormat="1">
      <c r="A67" s="841"/>
      <c r="B67" s="845" t="s">
        <v>396</v>
      </c>
      <c r="C67" s="612">
        <v>75387</v>
      </c>
      <c r="D67" s="24">
        <v>77910</v>
      </c>
      <c r="E67" s="24">
        <v>69960</v>
      </c>
      <c r="F67" s="846">
        <v>68937</v>
      </c>
      <c r="G67" s="846">
        <v>71624</v>
      </c>
      <c r="H67" s="846">
        <v>75148</v>
      </c>
      <c r="I67" s="846">
        <v>77411</v>
      </c>
      <c r="J67" s="101">
        <v>79545</v>
      </c>
      <c r="K67" s="644">
        <v>79280</v>
      </c>
      <c r="L67" s="26">
        <v>79912</v>
      </c>
      <c r="M67"/>
    </row>
    <row r="68" spans="1:13" s="397" customFormat="1">
      <c r="A68" s="847"/>
      <c r="B68" s="848" t="s">
        <v>397</v>
      </c>
      <c r="C68" s="849">
        <v>10586</v>
      </c>
      <c r="D68" s="35">
        <v>9862</v>
      </c>
      <c r="E68" s="40">
        <v>8592</v>
      </c>
      <c r="F68" s="850">
        <v>7918</v>
      </c>
      <c r="G68" s="850">
        <v>7393</v>
      </c>
      <c r="H68" s="850">
        <v>7764</v>
      </c>
      <c r="I68" s="850">
        <v>7750</v>
      </c>
      <c r="J68" s="126">
        <v>8336</v>
      </c>
      <c r="K68" s="646">
        <v>8673</v>
      </c>
      <c r="L68" s="42">
        <v>8932</v>
      </c>
      <c r="M68"/>
    </row>
    <row r="69" spans="1:13" s="397" customFormat="1">
      <c r="A69" s="841" t="s">
        <v>95</v>
      </c>
      <c r="B69" s="842" t="s">
        <v>395</v>
      </c>
      <c r="C69" s="843">
        <v>26935</v>
      </c>
      <c r="D69" s="73">
        <v>28027</v>
      </c>
      <c r="E69" s="73">
        <v>29291</v>
      </c>
      <c r="F69" s="21">
        <v>31523</v>
      </c>
      <c r="G69" s="21">
        <v>37972</v>
      </c>
      <c r="H69" s="20">
        <v>42787</v>
      </c>
      <c r="I69" s="20">
        <v>43075</v>
      </c>
      <c r="J69" s="109">
        <v>41292</v>
      </c>
      <c r="K69" s="643">
        <v>43097</v>
      </c>
      <c r="L69" s="22">
        <v>44495</v>
      </c>
      <c r="M69"/>
    </row>
    <row r="70" spans="1:13" s="397" customFormat="1">
      <c r="A70" s="841"/>
      <c r="B70" s="845" t="s">
        <v>396</v>
      </c>
      <c r="C70" s="612">
        <v>25947</v>
      </c>
      <c r="D70" s="24">
        <v>27117</v>
      </c>
      <c r="E70" s="24">
        <v>28446</v>
      </c>
      <c r="F70" s="846">
        <v>30856</v>
      </c>
      <c r="G70" s="846">
        <v>37094</v>
      </c>
      <c r="H70" s="846">
        <v>41677</v>
      </c>
      <c r="I70" s="846">
        <v>42270</v>
      </c>
      <c r="J70" s="101">
        <v>40803</v>
      </c>
      <c r="K70" s="644">
        <v>43057</v>
      </c>
      <c r="L70" s="26">
        <v>44462</v>
      </c>
      <c r="M70"/>
    </row>
    <row r="71" spans="1:13" s="397" customFormat="1">
      <c r="A71" s="847"/>
      <c r="B71" s="848" t="s">
        <v>397</v>
      </c>
      <c r="C71" s="849">
        <v>2555</v>
      </c>
      <c r="D71" s="35">
        <v>2122</v>
      </c>
      <c r="E71" s="35">
        <v>2152</v>
      </c>
      <c r="F71" s="850">
        <v>2121</v>
      </c>
      <c r="G71" s="850">
        <v>2446</v>
      </c>
      <c r="H71" s="850">
        <v>2661</v>
      </c>
      <c r="I71" s="850">
        <v>2291</v>
      </c>
      <c r="J71" s="126">
        <v>2250</v>
      </c>
      <c r="K71" s="646">
        <v>2119</v>
      </c>
      <c r="L71" s="42">
        <v>2001</v>
      </c>
      <c r="M71"/>
    </row>
    <row r="72" spans="1:13" s="516" customFormat="1">
      <c r="A72" s="841" t="s">
        <v>281</v>
      </c>
      <c r="B72" s="842" t="s">
        <v>395</v>
      </c>
      <c r="C72" s="843">
        <v>7060</v>
      </c>
      <c r="D72" s="73">
        <v>7911</v>
      </c>
      <c r="E72" s="73">
        <v>8025</v>
      </c>
      <c r="F72" s="21">
        <v>9639</v>
      </c>
      <c r="G72" s="21">
        <v>10413</v>
      </c>
      <c r="H72" s="20">
        <v>11869</v>
      </c>
      <c r="I72" s="20">
        <v>12439</v>
      </c>
      <c r="J72" s="109">
        <v>13138</v>
      </c>
      <c r="K72" s="643">
        <v>14593</v>
      </c>
      <c r="L72" s="22">
        <v>15595</v>
      </c>
      <c r="M72"/>
    </row>
    <row r="73" spans="1:13" s="516" customFormat="1">
      <c r="A73" s="841"/>
      <c r="B73" s="845" t="s">
        <v>396</v>
      </c>
      <c r="C73" s="612">
        <v>10238</v>
      </c>
      <c r="D73" s="24">
        <v>19020</v>
      </c>
      <c r="E73" s="24">
        <v>21714</v>
      </c>
      <c r="F73" s="846">
        <v>23310</v>
      </c>
      <c r="G73" s="846">
        <v>27180</v>
      </c>
      <c r="H73" s="846">
        <v>27578</v>
      </c>
      <c r="I73" s="846">
        <v>30653</v>
      </c>
      <c r="J73" s="101">
        <v>30630</v>
      </c>
      <c r="K73" s="644">
        <v>29149</v>
      </c>
      <c r="L73" s="26">
        <v>28093</v>
      </c>
      <c r="M73"/>
    </row>
    <row r="74" spans="1:13" s="516" customFormat="1">
      <c r="A74" s="847"/>
      <c r="B74" s="848" t="s">
        <v>397</v>
      </c>
      <c r="C74" s="849">
        <v>511</v>
      </c>
      <c r="D74" s="35">
        <v>358</v>
      </c>
      <c r="E74" s="35">
        <v>340</v>
      </c>
      <c r="F74" s="41">
        <v>271</v>
      </c>
      <c r="G74" s="41">
        <v>223</v>
      </c>
      <c r="H74" s="40">
        <v>299</v>
      </c>
      <c r="I74" s="40">
        <v>253</v>
      </c>
      <c r="J74" s="126">
        <v>234</v>
      </c>
      <c r="K74" s="646">
        <v>207</v>
      </c>
      <c r="L74" s="42">
        <v>177</v>
      </c>
      <c r="M74"/>
    </row>
    <row r="75" spans="1:13" s="397" customFormat="1">
      <c r="A75" s="841" t="s">
        <v>55</v>
      </c>
      <c r="B75" s="842" t="s">
        <v>395</v>
      </c>
      <c r="C75" s="843">
        <v>5400</v>
      </c>
      <c r="D75" s="73">
        <v>6081</v>
      </c>
      <c r="E75" s="73">
        <v>8000</v>
      </c>
      <c r="F75" s="21">
        <v>12917</v>
      </c>
      <c r="G75" s="21">
        <v>17471</v>
      </c>
      <c r="H75" s="844">
        <v>19924</v>
      </c>
      <c r="I75" s="844">
        <v>22927</v>
      </c>
      <c r="J75" s="109">
        <v>27088</v>
      </c>
      <c r="K75" s="643">
        <v>31044</v>
      </c>
      <c r="L75" s="22">
        <v>44463</v>
      </c>
      <c r="M75"/>
    </row>
    <row r="76" spans="1:13" s="397" customFormat="1">
      <c r="A76" s="841"/>
      <c r="B76" s="845" t="s">
        <v>396</v>
      </c>
      <c r="C76" s="612">
        <v>5492</v>
      </c>
      <c r="D76" s="24">
        <v>6188</v>
      </c>
      <c r="E76" s="24">
        <v>8095</v>
      </c>
      <c r="F76" s="846">
        <v>13271</v>
      </c>
      <c r="G76" s="846">
        <v>18017</v>
      </c>
      <c r="H76" s="846">
        <v>20720</v>
      </c>
      <c r="I76" s="846">
        <v>23707</v>
      </c>
      <c r="J76" s="101">
        <v>27603</v>
      </c>
      <c r="K76" s="644">
        <v>31408</v>
      </c>
      <c r="L76" s="26">
        <v>44884</v>
      </c>
      <c r="M76"/>
    </row>
    <row r="77" spans="1:13" s="397" customFormat="1">
      <c r="A77" s="847"/>
      <c r="B77" s="848" t="s">
        <v>397</v>
      </c>
      <c r="C77" s="849">
        <v>384</v>
      </c>
      <c r="D77" s="35">
        <v>416</v>
      </c>
      <c r="E77" s="35">
        <v>303</v>
      </c>
      <c r="F77" s="850">
        <v>362</v>
      </c>
      <c r="G77" s="850">
        <v>421</v>
      </c>
      <c r="H77" s="850">
        <v>476</v>
      </c>
      <c r="I77" s="850">
        <v>384</v>
      </c>
      <c r="J77" s="126">
        <v>375</v>
      </c>
      <c r="K77" s="646">
        <v>387</v>
      </c>
      <c r="L77" s="42">
        <v>339</v>
      </c>
      <c r="M77"/>
    </row>
    <row r="78" spans="1:13" s="397" customFormat="1">
      <c r="A78" s="841" t="s">
        <v>124</v>
      </c>
      <c r="B78" s="842" t="s">
        <v>395</v>
      </c>
      <c r="C78" s="851">
        <v>54595</v>
      </c>
      <c r="D78" s="29">
        <v>52053</v>
      </c>
      <c r="E78" s="29">
        <v>46055</v>
      </c>
      <c r="F78" s="844">
        <v>45228</v>
      </c>
      <c r="G78" s="844">
        <v>49366</v>
      </c>
      <c r="H78" s="844">
        <v>52009</v>
      </c>
      <c r="I78" s="844">
        <v>57678</v>
      </c>
      <c r="J78" s="109">
        <v>61963</v>
      </c>
      <c r="K78" s="643">
        <v>57419</v>
      </c>
      <c r="L78" s="22">
        <v>56665</v>
      </c>
      <c r="M78"/>
    </row>
    <row r="79" spans="1:13" s="397" customFormat="1">
      <c r="A79" s="841"/>
      <c r="B79" s="845" t="s">
        <v>396</v>
      </c>
      <c r="C79" s="612">
        <v>30506</v>
      </c>
      <c r="D79" s="24">
        <v>21380</v>
      </c>
      <c r="E79" s="24">
        <v>15462</v>
      </c>
      <c r="F79" s="28">
        <v>15902</v>
      </c>
      <c r="G79" s="846">
        <v>16482</v>
      </c>
      <c r="H79" s="846">
        <v>17111</v>
      </c>
      <c r="I79" s="846">
        <v>16686</v>
      </c>
      <c r="J79" s="101">
        <v>21908</v>
      </c>
      <c r="K79" s="644">
        <v>20878</v>
      </c>
      <c r="L79" s="26">
        <v>20758</v>
      </c>
      <c r="M79"/>
    </row>
    <row r="80" spans="1:13" s="397" customFormat="1" ht="15" thickBot="1">
      <c r="A80" s="852"/>
      <c r="B80" s="858" t="s">
        <v>397</v>
      </c>
      <c r="C80" s="129">
        <v>3006</v>
      </c>
      <c r="D80" s="56">
        <v>2937</v>
      </c>
      <c r="E80" s="56">
        <v>1875</v>
      </c>
      <c r="F80" s="853">
        <v>1460</v>
      </c>
      <c r="G80" s="853">
        <v>1440</v>
      </c>
      <c r="H80" s="853">
        <v>1305</v>
      </c>
      <c r="I80" s="853">
        <v>1146</v>
      </c>
      <c r="J80" s="808">
        <v>1269</v>
      </c>
      <c r="K80" s="859">
        <v>1480</v>
      </c>
      <c r="L80" s="860">
        <v>1166</v>
      </c>
      <c r="M80"/>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85" zoomScaleNormal="85" workbookViewId="0">
      <selection activeCell="B37" sqref="B37"/>
    </sheetView>
  </sheetViews>
  <sheetFormatPr defaultColWidth="8.88671875" defaultRowHeight="13.8"/>
  <cols>
    <col min="1" max="1" width="10.109375" style="390" customWidth="1"/>
    <col min="2" max="2" width="24.77734375" style="390" customWidth="1"/>
    <col min="3" max="5" width="8.88671875" style="390" customWidth="1"/>
    <col min="6" max="10" width="8.88671875" style="390"/>
    <col min="11" max="12" width="10.77734375" style="390" customWidth="1"/>
    <col min="13" max="16384" width="8.88671875" style="390"/>
  </cols>
  <sheetData>
    <row r="1" spans="1:12" ht="15.6">
      <c r="A1" s="1" t="s">
        <v>0</v>
      </c>
      <c r="B1" s="392"/>
    </row>
    <row r="2" spans="1:12">
      <c r="A2" s="390" t="s">
        <v>312</v>
      </c>
    </row>
    <row r="3" spans="1:12">
      <c r="A3" s="391" t="s">
        <v>321</v>
      </c>
    </row>
    <row r="5" spans="1:12" ht="14.4" thickBot="1">
      <c r="A5" s="439"/>
    </row>
    <row r="6" spans="1:12">
      <c r="A6" s="861" t="s">
        <v>89</v>
      </c>
      <c r="B6" s="862" t="s">
        <v>314</v>
      </c>
      <c r="C6" s="594">
        <v>2007</v>
      </c>
      <c r="D6" s="594">
        <v>2008</v>
      </c>
      <c r="E6" s="594">
        <v>2009</v>
      </c>
      <c r="F6" s="595">
        <v>2010</v>
      </c>
      <c r="G6" s="595">
        <v>2011</v>
      </c>
      <c r="H6" s="594">
        <v>2012</v>
      </c>
      <c r="I6" s="13">
        <v>2013</v>
      </c>
      <c r="J6" s="13">
        <v>2014</v>
      </c>
      <c r="K6" s="863">
        <v>2015</v>
      </c>
      <c r="L6" s="14">
        <v>2016</v>
      </c>
    </row>
    <row r="7" spans="1:12">
      <c r="A7" s="864"/>
      <c r="B7" s="865" t="s">
        <v>315</v>
      </c>
      <c r="C7" s="866">
        <v>18877</v>
      </c>
      <c r="D7" s="866">
        <v>17104</v>
      </c>
      <c r="E7" s="866">
        <v>22941</v>
      </c>
      <c r="F7" s="867">
        <v>27818</v>
      </c>
      <c r="G7" s="867">
        <v>26227</v>
      </c>
      <c r="H7" s="866">
        <v>23899</v>
      </c>
      <c r="I7" s="866">
        <v>25624</v>
      </c>
      <c r="J7" s="866">
        <v>26755</v>
      </c>
      <c r="K7" s="868">
        <v>24367</v>
      </c>
      <c r="L7" s="869">
        <v>27564</v>
      </c>
    </row>
    <row r="8" spans="1:12">
      <c r="A8" s="1160"/>
      <c r="B8" s="629" t="s">
        <v>316</v>
      </c>
      <c r="C8" s="495">
        <v>36544</v>
      </c>
      <c r="D8" s="495">
        <v>33569</v>
      </c>
      <c r="E8" s="495">
        <v>30875</v>
      </c>
      <c r="F8" s="496">
        <v>31756</v>
      </c>
      <c r="G8" s="496">
        <v>30805</v>
      </c>
      <c r="H8" s="495">
        <v>32391</v>
      </c>
      <c r="I8" s="495">
        <v>31125</v>
      </c>
      <c r="J8" s="495">
        <v>29738</v>
      </c>
      <c r="K8" s="589">
        <v>29903</v>
      </c>
      <c r="L8" s="870">
        <v>30879</v>
      </c>
    </row>
    <row r="9" spans="1:12">
      <c r="A9" s="1161"/>
      <c r="B9" s="430" t="s">
        <v>317</v>
      </c>
      <c r="C9" s="461">
        <v>10315</v>
      </c>
      <c r="D9" s="461">
        <v>9452</v>
      </c>
      <c r="E9" s="461">
        <v>9507</v>
      </c>
      <c r="F9" s="485">
        <v>8679</v>
      </c>
      <c r="G9" s="485">
        <v>7984</v>
      </c>
      <c r="H9" s="461">
        <v>8112</v>
      </c>
      <c r="I9" s="461">
        <v>7622</v>
      </c>
      <c r="J9" s="461">
        <v>7095</v>
      </c>
      <c r="K9" s="536">
        <v>6860</v>
      </c>
      <c r="L9" s="462">
        <v>6480</v>
      </c>
    </row>
    <row r="10" spans="1:12">
      <c r="A10" s="1162"/>
      <c r="B10" s="432" t="s">
        <v>318</v>
      </c>
      <c r="C10" s="505">
        <v>143221</v>
      </c>
      <c r="D10" s="505">
        <v>119185</v>
      </c>
      <c r="E10" s="505">
        <v>110841</v>
      </c>
      <c r="F10" s="506">
        <v>113519</v>
      </c>
      <c r="G10" s="506">
        <v>108060</v>
      </c>
      <c r="H10" s="505">
        <v>119010</v>
      </c>
      <c r="I10" s="505">
        <v>117674</v>
      </c>
      <c r="J10" s="505">
        <v>124442</v>
      </c>
      <c r="K10" s="540">
        <v>147283</v>
      </c>
      <c r="L10" s="871">
        <v>161859</v>
      </c>
    </row>
    <row r="11" spans="1:12" s="395" customFormat="1">
      <c r="A11" s="1160" t="s">
        <v>281</v>
      </c>
      <c r="B11" s="629" t="s">
        <v>316</v>
      </c>
      <c r="C11" s="583">
        <v>54138</v>
      </c>
      <c r="D11" s="583">
        <v>56750</v>
      </c>
      <c r="E11" s="583">
        <v>57903</v>
      </c>
      <c r="F11" s="872">
        <v>57187</v>
      </c>
      <c r="G11" s="872">
        <v>56524</v>
      </c>
      <c r="H11" s="583">
        <v>63135</v>
      </c>
      <c r="I11" s="583">
        <v>66940</v>
      </c>
      <c r="J11" s="583">
        <v>64345</v>
      </c>
      <c r="K11" s="873">
        <v>67954</v>
      </c>
      <c r="L11" s="874">
        <v>64678</v>
      </c>
    </row>
    <row r="12" spans="1:12" s="395" customFormat="1">
      <c r="A12" s="1161"/>
      <c r="B12" s="430" t="s">
        <v>317</v>
      </c>
      <c r="C12" s="461">
        <v>20998</v>
      </c>
      <c r="D12" s="461">
        <v>17405</v>
      </c>
      <c r="E12" s="461">
        <v>17144</v>
      </c>
      <c r="F12" s="485">
        <v>17144</v>
      </c>
      <c r="G12" s="485">
        <v>11854</v>
      </c>
      <c r="H12" s="461">
        <v>12424</v>
      </c>
      <c r="I12" s="461">
        <v>10968</v>
      </c>
      <c r="J12" s="461">
        <v>9184</v>
      </c>
      <c r="K12" s="536">
        <v>8711</v>
      </c>
      <c r="L12" s="462">
        <v>7767</v>
      </c>
    </row>
    <row r="13" spans="1:12" s="395" customFormat="1">
      <c r="A13" s="1162"/>
      <c r="B13" s="633" t="s">
        <v>318</v>
      </c>
      <c r="C13" s="490">
        <v>131649</v>
      </c>
      <c r="D13" s="490">
        <v>127910</v>
      </c>
      <c r="E13" s="490">
        <v>126420</v>
      </c>
      <c r="F13" s="491">
        <v>121125</v>
      </c>
      <c r="G13" s="491">
        <v>123814</v>
      </c>
      <c r="H13" s="490">
        <v>132522</v>
      </c>
      <c r="I13" s="490">
        <v>147667</v>
      </c>
      <c r="J13" s="490">
        <v>150226</v>
      </c>
      <c r="K13" s="580">
        <v>185443</v>
      </c>
      <c r="L13" s="875">
        <v>170347</v>
      </c>
    </row>
    <row r="14" spans="1:12">
      <c r="A14" s="1160" t="s">
        <v>55</v>
      </c>
      <c r="B14" s="629" t="s">
        <v>316</v>
      </c>
      <c r="C14" s="876"/>
      <c r="D14" s="876"/>
      <c r="E14" s="876"/>
      <c r="F14" s="496">
        <v>421273</v>
      </c>
      <c r="G14" s="496">
        <v>521468</v>
      </c>
      <c r="H14" s="495">
        <v>657582</v>
      </c>
      <c r="I14" s="495">
        <v>659563</v>
      </c>
      <c r="J14" s="495">
        <v>564555</v>
      </c>
      <c r="K14" s="589">
        <v>569059</v>
      </c>
      <c r="L14" s="870">
        <v>650344</v>
      </c>
    </row>
    <row r="15" spans="1:12">
      <c r="A15" s="1162"/>
      <c r="B15" s="633" t="s">
        <v>317</v>
      </c>
      <c r="C15" s="877"/>
      <c r="D15" s="877"/>
      <c r="E15" s="877"/>
      <c r="F15" s="491">
        <v>409836</v>
      </c>
      <c r="G15" s="491">
        <v>585467</v>
      </c>
      <c r="H15" s="490">
        <v>740290</v>
      </c>
      <c r="I15" s="490">
        <v>892362</v>
      </c>
      <c r="J15" s="490">
        <v>868511</v>
      </c>
      <c r="K15" s="580">
        <v>1127577</v>
      </c>
      <c r="L15" s="875">
        <v>1475977</v>
      </c>
    </row>
    <row r="16" spans="1:12">
      <c r="A16" s="1173" t="s">
        <v>124</v>
      </c>
      <c r="B16" s="428" t="s">
        <v>316</v>
      </c>
      <c r="C16" s="479">
        <v>27752</v>
      </c>
      <c r="D16" s="479">
        <v>27782</v>
      </c>
      <c r="E16" s="479">
        <v>25806</v>
      </c>
      <c r="F16" s="480">
        <v>29059</v>
      </c>
      <c r="G16" s="480">
        <v>30467</v>
      </c>
      <c r="H16" s="479">
        <v>32799</v>
      </c>
      <c r="I16" s="479">
        <v>36034</v>
      </c>
      <c r="J16" s="479">
        <v>35378</v>
      </c>
      <c r="K16" s="534">
        <v>39097</v>
      </c>
      <c r="L16" s="878">
        <v>42571</v>
      </c>
    </row>
    <row r="17" spans="1:12">
      <c r="A17" s="1161"/>
      <c r="B17" s="430" t="s">
        <v>319</v>
      </c>
      <c r="C17" s="461">
        <v>1049</v>
      </c>
      <c r="D17" s="461">
        <v>1209</v>
      </c>
      <c r="E17" s="461">
        <v>959</v>
      </c>
      <c r="F17" s="485">
        <v>992</v>
      </c>
      <c r="G17" s="485">
        <v>1139</v>
      </c>
      <c r="H17" s="461">
        <v>1149</v>
      </c>
      <c r="I17" s="461">
        <v>1406</v>
      </c>
      <c r="J17" s="461">
        <v>1063</v>
      </c>
      <c r="K17" s="536">
        <v>1140</v>
      </c>
      <c r="L17" s="462">
        <v>1177</v>
      </c>
    </row>
    <row r="18" spans="1:12">
      <c r="A18" s="1161"/>
      <c r="B18" s="430" t="s">
        <v>320</v>
      </c>
      <c r="C18" s="461">
        <v>1005</v>
      </c>
      <c r="D18" s="461">
        <v>761</v>
      </c>
      <c r="E18" s="461">
        <v>1019</v>
      </c>
      <c r="F18" s="485">
        <v>1180</v>
      </c>
      <c r="G18" s="485">
        <v>1151</v>
      </c>
      <c r="H18" s="461">
        <v>1231</v>
      </c>
      <c r="I18" s="461">
        <v>1065</v>
      </c>
      <c r="J18" s="461">
        <v>1265</v>
      </c>
      <c r="K18" s="536">
        <v>1049</v>
      </c>
      <c r="L18" s="462">
        <v>1087</v>
      </c>
    </row>
    <row r="19" spans="1:12" ht="14.4" thickBot="1">
      <c r="A19" s="1166"/>
      <c r="B19" s="434" t="s">
        <v>318</v>
      </c>
      <c r="C19" s="879">
        <v>401039</v>
      </c>
      <c r="D19" s="879">
        <v>390765</v>
      </c>
      <c r="E19" s="879">
        <v>351874</v>
      </c>
      <c r="F19" s="880">
        <v>370168</v>
      </c>
      <c r="G19" s="880">
        <v>405684</v>
      </c>
      <c r="H19" s="879">
        <v>417951</v>
      </c>
      <c r="I19" s="881">
        <v>439645</v>
      </c>
      <c r="J19" s="881">
        <v>463316</v>
      </c>
      <c r="K19" s="882">
        <v>518315</v>
      </c>
      <c r="L19" s="883">
        <v>530951</v>
      </c>
    </row>
    <row r="20" spans="1:12">
      <c r="A20" s="439"/>
    </row>
    <row r="21" spans="1:12">
      <c r="A21" s="440"/>
      <c r="B21" s="440"/>
    </row>
    <row r="22" spans="1:12">
      <c r="A22" s="440"/>
      <c r="B22" s="440"/>
    </row>
    <row r="23" spans="1:12">
      <c r="A23" s="440"/>
      <c r="B23" s="440"/>
    </row>
    <row r="24" spans="1:12">
      <c r="A24" s="440"/>
      <c r="B24" s="440"/>
    </row>
    <row r="25" spans="1:12">
      <c r="A25" s="440"/>
      <c r="B25" s="440"/>
    </row>
    <row r="26" spans="1:12">
      <c r="A26" s="440"/>
      <c r="B26" s="440"/>
    </row>
    <row r="27" spans="1:12">
      <c r="A27" s="440"/>
      <c r="B27" s="440"/>
    </row>
    <row r="28" spans="1:12">
      <c r="A28" s="440"/>
      <c r="B28" s="440"/>
    </row>
    <row r="29" spans="1:12">
      <c r="A29" s="440"/>
      <c r="B29" s="440"/>
    </row>
    <row r="30" spans="1:12">
      <c r="A30" s="440"/>
      <c r="B30" s="440"/>
    </row>
    <row r="31" spans="1:12">
      <c r="A31" s="440"/>
      <c r="B31" s="440"/>
    </row>
    <row r="32" spans="1:12">
      <c r="A32" s="440"/>
      <c r="B32" s="440"/>
    </row>
    <row r="33" spans="1:2">
      <c r="A33" s="440"/>
      <c r="B33" s="440"/>
    </row>
    <row r="34" spans="1:2">
      <c r="A34" s="440"/>
      <c r="B34" s="440"/>
    </row>
    <row r="35" spans="1:2">
      <c r="A35" s="397"/>
      <c r="B35" s="397"/>
    </row>
  </sheetData>
  <mergeCells count="4">
    <mergeCell ref="A8:A10"/>
    <mergeCell ref="A11:A13"/>
    <mergeCell ref="A14:A15"/>
    <mergeCell ref="A16:A19"/>
  </mergeCells>
  <pageMargins left="0.75" right="0.75" top="1" bottom="1" header="0.51200000000000001" footer="0.51200000000000001"/>
  <pageSetup paperSize="9"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5"/>
  <sheetViews>
    <sheetView zoomScale="85" zoomScaleNormal="85" workbookViewId="0">
      <pane xSplit="1" topLeftCell="B1" activePane="topRight" state="frozenSplit"/>
      <selection activeCell="Q37" sqref="Q37"/>
      <selection pane="topRight" activeCell="A3" sqref="A3"/>
    </sheetView>
  </sheetViews>
  <sheetFormatPr defaultColWidth="8.88671875" defaultRowHeight="13.2"/>
  <cols>
    <col min="1" max="1" width="13.6640625" style="6" customWidth="1"/>
    <col min="2" max="2" width="37.109375" style="6" customWidth="1"/>
    <col min="3" max="3" width="9" style="6" customWidth="1"/>
    <col min="4" max="4" width="36.33203125" style="46" bestFit="1" customWidth="1"/>
    <col min="5" max="5" width="9" style="46" customWidth="1"/>
    <col min="6" max="7" width="8.88671875" style="6"/>
    <col min="8" max="8" width="37.77734375" style="6" customWidth="1"/>
    <col min="9" max="10" width="8.88671875" style="6"/>
    <col min="11" max="11" width="34.6640625" style="6" bestFit="1" customWidth="1"/>
    <col min="12" max="12" width="8.88671875" style="6"/>
    <col min="13" max="13" width="33.77734375" style="6" customWidth="1"/>
    <col min="14" max="14" width="9.6640625" style="6" customWidth="1"/>
    <col min="15" max="15" width="34.6640625" style="6" customWidth="1"/>
    <col min="16" max="16" width="9.6640625" style="6" customWidth="1"/>
    <col min="17" max="17" width="34.6640625" style="6" customWidth="1"/>
    <col min="18" max="18" width="9.6640625" style="6" customWidth="1"/>
    <col min="19" max="19" width="8.88671875" style="6"/>
    <col min="20" max="20" width="8.88671875" style="6" customWidth="1"/>
    <col min="21" max="16384" width="8.88671875" style="6"/>
  </cols>
  <sheetData>
    <row r="1" spans="1:22" s="2" customFormat="1" ht="15.6">
      <c r="A1" s="1" t="s">
        <v>0</v>
      </c>
    </row>
    <row r="2" spans="1:22" s="2" customFormat="1" ht="15">
      <c r="A2" s="2" t="s">
        <v>11</v>
      </c>
    </row>
    <row r="3" spans="1:22" s="2" customFormat="1" ht="15.6">
      <c r="A3" s="1" t="s">
        <v>88</v>
      </c>
    </row>
    <row r="4" spans="1:22" ht="13.8" thickBot="1">
      <c r="D4" s="6"/>
      <c r="E4" s="6"/>
    </row>
    <row r="5" spans="1:22" s="15" customFormat="1">
      <c r="A5" s="7" t="s">
        <v>12</v>
      </c>
      <c r="B5" s="11"/>
      <c r="C5" s="10">
        <v>2007</v>
      </c>
      <c r="D5" s="11"/>
      <c r="E5" s="9">
        <v>2008</v>
      </c>
      <c r="F5" s="9">
        <v>2009</v>
      </c>
      <c r="G5" s="12">
        <v>2010</v>
      </c>
      <c r="H5" s="12"/>
      <c r="I5" s="12">
        <v>2011</v>
      </c>
      <c r="J5" s="12">
        <v>2012</v>
      </c>
      <c r="K5" s="9"/>
      <c r="L5" s="13">
        <v>2013</v>
      </c>
      <c r="M5" s="9"/>
      <c r="N5" s="13">
        <v>2014</v>
      </c>
      <c r="O5" s="13"/>
      <c r="P5" s="14">
        <v>2015</v>
      </c>
      <c r="Q5" s="13"/>
      <c r="R5" s="14">
        <v>2016</v>
      </c>
      <c r="S5" s="6"/>
      <c r="T5" s="6"/>
      <c r="U5" s="6"/>
      <c r="V5" s="6"/>
    </row>
    <row r="6" spans="1:22" ht="17.399999999999999">
      <c r="A6" s="16" t="s">
        <v>13</v>
      </c>
      <c r="B6" s="18" t="s">
        <v>14</v>
      </c>
      <c r="C6" s="17">
        <v>632</v>
      </c>
      <c r="D6" s="19" t="s">
        <v>14</v>
      </c>
      <c r="E6" s="20">
        <v>668</v>
      </c>
      <c r="F6" s="20">
        <v>725</v>
      </c>
      <c r="G6" s="21">
        <v>765</v>
      </c>
      <c r="H6" s="21" t="s">
        <v>15</v>
      </c>
      <c r="I6" s="21">
        <v>66</v>
      </c>
      <c r="J6" s="21">
        <v>61</v>
      </c>
      <c r="K6" s="20" t="s">
        <v>15</v>
      </c>
      <c r="L6" s="20">
        <v>65</v>
      </c>
      <c r="M6" s="20" t="s">
        <v>15</v>
      </c>
      <c r="N6" s="20">
        <v>59</v>
      </c>
      <c r="O6" s="20" t="s">
        <v>15</v>
      </c>
      <c r="P6" s="22">
        <v>65.986000000000004</v>
      </c>
      <c r="Q6" s="20" t="s">
        <v>15</v>
      </c>
      <c r="R6" s="22">
        <v>68</v>
      </c>
    </row>
    <row r="7" spans="1:22">
      <c r="A7" s="16" t="s">
        <v>16</v>
      </c>
      <c r="B7" s="27" t="s">
        <v>17</v>
      </c>
      <c r="C7" s="26">
        <v>238</v>
      </c>
      <c r="D7" s="27" t="s">
        <v>17</v>
      </c>
      <c r="E7" s="24">
        <v>203</v>
      </c>
      <c r="F7" s="24">
        <v>226</v>
      </c>
      <c r="G7" s="28">
        <v>252</v>
      </c>
      <c r="H7" s="28" t="s">
        <v>18</v>
      </c>
      <c r="I7" s="28">
        <v>735</v>
      </c>
      <c r="J7" s="28">
        <v>730</v>
      </c>
      <c r="K7" s="24" t="s">
        <v>18</v>
      </c>
      <c r="L7" s="24">
        <v>776</v>
      </c>
      <c r="M7" s="24" t="s">
        <v>18</v>
      </c>
      <c r="N7" s="24">
        <v>853</v>
      </c>
      <c r="O7" s="24" t="s">
        <v>18</v>
      </c>
      <c r="P7" s="26">
        <v>870.71199999999999</v>
      </c>
      <c r="Q7" s="24" t="s">
        <v>18</v>
      </c>
      <c r="R7" s="26">
        <v>862</v>
      </c>
    </row>
    <row r="8" spans="1:22">
      <c r="A8" s="16"/>
      <c r="B8" s="27" t="s">
        <v>19</v>
      </c>
      <c r="C8" s="26">
        <v>55</v>
      </c>
      <c r="D8" s="27" t="s">
        <v>20</v>
      </c>
      <c r="E8" s="24">
        <v>18</v>
      </c>
      <c r="F8" s="24">
        <v>21</v>
      </c>
      <c r="G8" s="28">
        <v>23</v>
      </c>
      <c r="H8" s="28" t="s">
        <v>21</v>
      </c>
      <c r="I8" s="28">
        <v>348</v>
      </c>
      <c r="J8" s="28">
        <v>350</v>
      </c>
      <c r="K8" s="24" t="s">
        <v>21</v>
      </c>
      <c r="L8" s="24">
        <v>355</v>
      </c>
      <c r="M8" s="24" t="s">
        <v>21</v>
      </c>
      <c r="N8" s="24">
        <v>353</v>
      </c>
      <c r="O8" s="24" t="s">
        <v>21</v>
      </c>
      <c r="P8" s="26">
        <v>363.185</v>
      </c>
      <c r="Q8" s="24" t="s">
        <v>21</v>
      </c>
      <c r="R8" s="26">
        <v>386</v>
      </c>
    </row>
    <row r="9" spans="1:22">
      <c r="A9" s="16"/>
      <c r="B9" s="27" t="s">
        <v>22</v>
      </c>
      <c r="C9" s="26">
        <v>59</v>
      </c>
      <c r="D9" s="27" t="s">
        <v>19</v>
      </c>
      <c r="E9" s="24">
        <v>53</v>
      </c>
      <c r="F9" s="24">
        <v>50</v>
      </c>
      <c r="G9" s="28">
        <v>48</v>
      </c>
      <c r="H9" s="28" t="s">
        <v>23</v>
      </c>
      <c r="I9" s="28">
        <v>50</v>
      </c>
      <c r="J9" s="28">
        <v>51</v>
      </c>
      <c r="K9" s="24" t="s">
        <v>23</v>
      </c>
      <c r="L9" s="24">
        <v>53</v>
      </c>
      <c r="M9" s="24" t="s">
        <v>23</v>
      </c>
      <c r="N9" s="24">
        <v>59</v>
      </c>
      <c r="O9" s="24" t="s">
        <v>23</v>
      </c>
      <c r="P9" s="26">
        <v>60.534999999999997</v>
      </c>
      <c r="Q9" s="24" t="s">
        <v>23</v>
      </c>
      <c r="R9" s="26">
        <v>62</v>
      </c>
    </row>
    <row r="10" spans="1:22">
      <c r="A10" s="16"/>
      <c r="B10" s="27" t="s">
        <v>24</v>
      </c>
      <c r="C10" s="26">
        <v>80</v>
      </c>
      <c r="D10" s="27" t="s">
        <v>22</v>
      </c>
      <c r="E10" s="24">
        <v>60</v>
      </c>
      <c r="F10" s="24">
        <v>58</v>
      </c>
      <c r="G10" s="28">
        <v>60</v>
      </c>
      <c r="H10" s="28" t="s">
        <v>25</v>
      </c>
      <c r="I10" s="28">
        <v>65</v>
      </c>
      <c r="J10" s="28">
        <v>64</v>
      </c>
      <c r="K10" s="24" t="s">
        <v>25</v>
      </c>
      <c r="L10" s="24">
        <v>68</v>
      </c>
      <c r="M10" s="24" t="s">
        <v>25</v>
      </c>
      <c r="N10" s="24">
        <v>73</v>
      </c>
      <c r="O10" s="24" t="s">
        <v>25</v>
      </c>
      <c r="P10" s="26">
        <v>68.683000000000007</v>
      </c>
      <c r="Q10" s="24" t="s">
        <v>25</v>
      </c>
      <c r="R10" s="26">
        <v>63</v>
      </c>
    </row>
    <row r="11" spans="1:22">
      <c r="A11" s="16"/>
      <c r="B11" s="33" t="s">
        <v>26</v>
      </c>
      <c r="C11" s="32">
        <v>46</v>
      </c>
      <c r="D11" s="27" t="s">
        <v>24</v>
      </c>
      <c r="E11" s="24">
        <v>73</v>
      </c>
      <c r="F11" s="24">
        <v>66</v>
      </c>
      <c r="G11" s="28">
        <v>58</v>
      </c>
      <c r="H11" s="28" t="s">
        <v>27</v>
      </c>
      <c r="I11" s="28">
        <v>57</v>
      </c>
      <c r="J11" s="28">
        <v>69</v>
      </c>
      <c r="K11" s="24" t="s">
        <v>27</v>
      </c>
      <c r="L11" s="24">
        <v>62</v>
      </c>
      <c r="M11" s="24" t="s">
        <v>27</v>
      </c>
      <c r="N11" s="24">
        <v>58</v>
      </c>
      <c r="O11" s="24" t="s">
        <v>27</v>
      </c>
      <c r="P11" s="26">
        <v>56.774000000000001</v>
      </c>
      <c r="Q11" s="24" t="s">
        <v>27</v>
      </c>
      <c r="R11" s="26">
        <v>53</v>
      </c>
    </row>
    <row r="12" spans="1:22">
      <c r="A12" s="16"/>
      <c r="B12" s="33" t="s">
        <v>28</v>
      </c>
      <c r="C12" s="32">
        <v>25</v>
      </c>
      <c r="D12" s="27" t="s">
        <v>26</v>
      </c>
      <c r="E12" s="24">
        <v>47</v>
      </c>
      <c r="F12" s="24">
        <v>50</v>
      </c>
      <c r="G12" s="28">
        <v>47</v>
      </c>
      <c r="H12" s="28" t="s">
        <v>29</v>
      </c>
      <c r="I12" s="28">
        <v>31</v>
      </c>
      <c r="J12" s="28">
        <v>40</v>
      </c>
      <c r="K12" s="24" t="s">
        <v>29</v>
      </c>
      <c r="L12" s="24">
        <v>37</v>
      </c>
      <c r="M12" s="24" t="s">
        <v>29</v>
      </c>
      <c r="N12" s="24">
        <v>37</v>
      </c>
      <c r="O12" s="24" t="s">
        <v>29</v>
      </c>
      <c r="P12" s="26">
        <v>36.381999999999998</v>
      </c>
      <c r="Q12" s="24" t="s">
        <v>29</v>
      </c>
      <c r="R12" s="26">
        <v>40</v>
      </c>
    </row>
    <row r="13" spans="1:22">
      <c r="A13" s="16"/>
      <c r="B13" s="33" t="s">
        <v>30</v>
      </c>
      <c r="C13" s="32">
        <v>46</v>
      </c>
      <c r="D13" s="27" t="s">
        <v>31</v>
      </c>
      <c r="E13" s="24">
        <v>25</v>
      </c>
      <c r="F13" s="24">
        <v>20</v>
      </c>
      <c r="G13" s="28">
        <v>22</v>
      </c>
      <c r="H13" s="28" t="s">
        <v>32</v>
      </c>
      <c r="I13" s="28">
        <v>12</v>
      </c>
      <c r="J13" s="28">
        <v>12</v>
      </c>
      <c r="K13" s="24" t="s">
        <v>32</v>
      </c>
      <c r="L13" s="24">
        <v>12</v>
      </c>
      <c r="M13" s="24" t="s">
        <v>32</v>
      </c>
      <c r="N13" s="24">
        <v>11</v>
      </c>
      <c r="O13" s="24" t="s">
        <v>32</v>
      </c>
      <c r="P13" s="26">
        <v>10.882999999999999</v>
      </c>
      <c r="Q13" s="24" t="s">
        <v>32</v>
      </c>
      <c r="R13" s="26">
        <v>10</v>
      </c>
    </row>
    <row r="14" spans="1:22">
      <c r="A14" s="34"/>
      <c r="B14" s="38" t="s">
        <v>33</v>
      </c>
      <c r="C14" s="37">
        <v>607</v>
      </c>
      <c r="D14" s="39" t="s">
        <v>30</v>
      </c>
      <c r="E14" s="40">
        <v>54</v>
      </c>
      <c r="F14" s="40">
        <v>52</v>
      </c>
      <c r="G14" s="41">
        <v>59</v>
      </c>
      <c r="H14" s="41"/>
      <c r="I14" s="41"/>
      <c r="J14" s="41">
        <v>0</v>
      </c>
      <c r="K14" s="40"/>
      <c r="L14" s="40">
        <v>0</v>
      </c>
      <c r="M14" s="40"/>
      <c r="N14" s="40">
        <v>0</v>
      </c>
      <c r="O14" s="40"/>
      <c r="P14" s="42">
        <v>0</v>
      </c>
      <c r="Q14" s="40"/>
      <c r="R14" s="42">
        <v>0</v>
      </c>
    </row>
    <row r="15" spans="1:22">
      <c r="A15" s="34"/>
      <c r="B15" s="38"/>
      <c r="C15" s="37">
        <f>SUM(C6:C14)</f>
        <v>1788</v>
      </c>
      <c r="D15" s="38"/>
      <c r="E15" s="35">
        <f>SUM(E6:E14)</f>
        <v>1201</v>
      </c>
      <c r="F15" s="35">
        <f>SUM(F6:F14)</f>
        <v>1268</v>
      </c>
      <c r="G15" s="43">
        <f>SUM(G6:G14)</f>
        <v>1334</v>
      </c>
      <c r="H15" s="43"/>
      <c r="I15" s="43">
        <f>SUM(I6:I14)</f>
        <v>1364</v>
      </c>
      <c r="J15" s="43">
        <f>SUM(J6:J14)</f>
        <v>1377</v>
      </c>
      <c r="K15" s="35"/>
      <c r="L15" s="35">
        <f>SUM(L6:L14)</f>
        <v>1428</v>
      </c>
      <c r="M15" s="35"/>
      <c r="N15" s="35">
        <f>SUM(N6:N14)</f>
        <v>1503</v>
      </c>
      <c r="O15" s="35"/>
      <c r="P15" s="37">
        <f>SUM(P6:P14)</f>
        <v>1533.14</v>
      </c>
      <c r="Q15" s="35"/>
      <c r="R15" s="37">
        <f>SUM(R6:R14)</f>
        <v>1544</v>
      </c>
    </row>
    <row r="16" spans="1:22">
      <c r="A16" s="16" t="s">
        <v>35</v>
      </c>
      <c r="B16" s="33" t="s">
        <v>36</v>
      </c>
      <c r="C16" s="32">
        <v>42332</v>
      </c>
      <c r="D16" s="33" t="s">
        <v>36</v>
      </c>
      <c r="E16" s="29">
        <v>43493.512999999999</v>
      </c>
      <c r="F16" s="29">
        <v>45371</v>
      </c>
      <c r="G16" s="44">
        <v>44939.735000000001</v>
      </c>
      <c r="H16" s="44" t="s">
        <v>36</v>
      </c>
      <c r="I16" s="44">
        <v>43839</v>
      </c>
      <c r="J16" s="44">
        <v>43268.779000000002</v>
      </c>
      <c r="K16" s="29" t="s">
        <v>36</v>
      </c>
      <c r="L16" s="29">
        <v>44604</v>
      </c>
      <c r="M16" s="29" t="s">
        <v>36</v>
      </c>
      <c r="N16" s="29">
        <v>44615</v>
      </c>
      <c r="O16" s="29" t="s">
        <v>36</v>
      </c>
      <c r="P16" s="32">
        <v>47106</v>
      </c>
      <c r="Q16" s="29" t="s">
        <v>36</v>
      </c>
      <c r="R16" s="32">
        <v>46381</v>
      </c>
    </row>
    <row r="17" spans="1:21">
      <c r="A17" s="16" t="s">
        <v>37</v>
      </c>
      <c r="B17" s="27" t="s">
        <v>38</v>
      </c>
      <c r="C17" s="26">
        <v>24107</v>
      </c>
      <c r="D17" s="27" t="s">
        <v>38</v>
      </c>
      <c r="E17" s="24">
        <v>23220.734</v>
      </c>
      <c r="F17" s="24">
        <v>24347</v>
      </c>
      <c r="G17" s="28">
        <v>25485.462</v>
      </c>
      <c r="H17" s="28" t="s">
        <v>38</v>
      </c>
      <c r="I17" s="28">
        <v>25667</v>
      </c>
      <c r="J17" s="28">
        <v>25935.359</v>
      </c>
      <c r="K17" s="24" t="s">
        <v>38</v>
      </c>
      <c r="L17" s="24">
        <v>27685</v>
      </c>
      <c r="M17" s="24" t="s">
        <v>38</v>
      </c>
      <c r="N17" s="24">
        <v>30848</v>
      </c>
      <c r="O17" s="24" t="s">
        <v>38</v>
      </c>
      <c r="P17" s="26">
        <v>39533</v>
      </c>
      <c r="Q17" s="24" t="s">
        <v>38</v>
      </c>
      <c r="R17" s="26">
        <v>41344</v>
      </c>
    </row>
    <row r="18" spans="1:21">
      <c r="A18" s="16"/>
      <c r="B18" s="27" t="s">
        <v>39</v>
      </c>
      <c r="C18" s="26">
        <v>9497</v>
      </c>
      <c r="D18" s="27" t="s">
        <v>39</v>
      </c>
      <c r="E18" s="24">
        <v>9043.0249999999996</v>
      </c>
      <c r="F18" s="24">
        <v>9102</v>
      </c>
      <c r="G18" s="28">
        <v>8945.5840000000007</v>
      </c>
      <c r="H18" s="28" t="s">
        <v>39</v>
      </c>
      <c r="I18" s="28">
        <v>8702</v>
      </c>
      <c r="J18" s="28">
        <v>8476.0949999999993</v>
      </c>
      <c r="K18" s="24" t="s">
        <v>39</v>
      </c>
      <c r="L18" s="24">
        <v>10998</v>
      </c>
      <c r="M18" s="24" t="s">
        <v>39</v>
      </c>
      <c r="N18" s="24">
        <v>14282</v>
      </c>
      <c r="O18" s="24" t="s">
        <v>39</v>
      </c>
      <c r="P18" s="26">
        <v>15860</v>
      </c>
      <c r="Q18" s="24" t="s">
        <v>39</v>
      </c>
      <c r="R18" s="26">
        <v>14027</v>
      </c>
    </row>
    <row r="19" spans="1:21">
      <c r="A19" s="16"/>
      <c r="B19" s="27" t="s">
        <v>40</v>
      </c>
      <c r="C19" s="26">
        <v>1804</v>
      </c>
      <c r="D19" s="27" t="s">
        <v>40</v>
      </c>
      <c r="E19" s="24">
        <v>1606.18</v>
      </c>
      <c r="F19" s="24">
        <v>1367</v>
      </c>
      <c r="G19" s="28">
        <v>1162.4179999999999</v>
      </c>
      <c r="H19" s="28" t="s">
        <v>40</v>
      </c>
      <c r="I19" s="28">
        <v>1058</v>
      </c>
      <c r="J19" s="28">
        <v>978.67499999999995</v>
      </c>
      <c r="K19" s="24" t="s">
        <v>40</v>
      </c>
      <c r="L19" s="24">
        <v>262</v>
      </c>
      <c r="M19" s="24" t="s">
        <v>40</v>
      </c>
      <c r="N19" s="24">
        <v>271</v>
      </c>
      <c r="O19" s="24" t="s">
        <v>40</v>
      </c>
      <c r="P19" s="26">
        <v>276</v>
      </c>
      <c r="Q19" s="24" t="s">
        <v>40</v>
      </c>
      <c r="R19" s="26">
        <v>182</v>
      </c>
    </row>
    <row r="20" spans="1:21">
      <c r="A20" s="16"/>
      <c r="B20" s="27" t="s">
        <v>41</v>
      </c>
      <c r="C20" s="26">
        <v>25455</v>
      </c>
      <c r="D20" s="27" t="s">
        <v>41</v>
      </c>
      <c r="E20" s="24">
        <v>30212.365000000002</v>
      </c>
      <c r="F20" s="24">
        <v>25654</v>
      </c>
      <c r="G20" s="28">
        <v>24255.370999999999</v>
      </c>
      <c r="H20" s="28" t="s">
        <v>41</v>
      </c>
      <c r="I20" s="28">
        <v>25535</v>
      </c>
      <c r="J20" s="28">
        <v>24246.012999999999</v>
      </c>
      <c r="K20" s="24" t="s">
        <v>41</v>
      </c>
      <c r="L20" s="24">
        <v>24219</v>
      </c>
      <c r="M20" s="24" t="s">
        <v>41</v>
      </c>
      <c r="N20" s="24">
        <v>26038</v>
      </c>
      <c r="O20" s="24" t="s">
        <v>41</v>
      </c>
      <c r="P20" s="26">
        <v>26184</v>
      </c>
      <c r="Q20" s="24" t="s">
        <v>41</v>
      </c>
      <c r="R20" s="26">
        <v>29204</v>
      </c>
    </row>
    <row r="21" spans="1:21">
      <c r="A21" s="16"/>
      <c r="B21" s="27" t="s">
        <v>42</v>
      </c>
      <c r="C21" s="26">
        <v>1233</v>
      </c>
      <c r="D21" s="27" t="s">
        <v>42</v>
      </c>
      <c r="E21" s="24">
        <v>1225.6410000000001</v>
      </c>
      <c r="F21" s="24">
        <v>976</v>
      </c>
      <c r="G21" s="28">
        <v>1210.643</v>
      </c>
      <c r="H21" s="28" t="s">
        <v>42</v>
      </c>
      <c r="I21" s="28">
        <v>665</v>
      </c>
      <c r="J21" s="28">
        <v>568.12900000000002</v>
      </c>
      <c r="K21" s="24" t="s">
        <v>42</v>
      </c>
      <c r="L21" s="24">
        <v>548</v>
      </c>
      <c r="M21" s="24" t="s">
        <v>42</v>
      </c>
      <c r="N21" s="24">
        <v>327</v>
      </c>
      <c r="O21" s="24" t="s">
        <v>42</v>
      </c>
      <c r="P21" s="26">
        <v>677</v>
      </c>
      <c r="Q21" s="24" t="s">
        <v>42</v>
      </c>
      <c r="R21" s="26">
        <v>1366</v>
      </c>
    </row>
    <row r="22" spans="1:21">
      <c r="A22" s="16"/>
      <c r="B22" s="27" t="s">
        <v>43</v>
      </c>
      <c r="C22" s="26">
        <v>14232</v>
      </c>
      <c r="D22" s="27" t="s">
        <v>43</v>
      </c>
      <c r="E22" s="24">
        <v>13658.602999999999</v>
      </c>
      <c r="F22" s="24">
        <v>13249</v>
      </c>
      <c r="G22" s="28">
        <v>12786.54</v>
      </c>
      <c r="H22" s="28" t="s">
        <v>43</v>
      </c>
      <c r="I22" s="28">
        <v>9636</v>
      </c>
      <c r="J22" s="28">
        <v>9537.3940000000002</v>
      </c>
      <c r="K22" s="24" t="s">
        <v>43</v>
      </c>
      <c r="L22" s="24">
        <v>9312</v>
      </c>
      <c r="M22" s="24" t="s">
        <v>43</v>
      </c>
      <c r="N22" s="24">
        <v>9485</v>
      </c>
      <c r="O22" s="24" t="s">
        <v>43</v>
      </c>
      <c r="P22" s="26">
        <v>10594</v>
      </c>
      <c r="Q22" s="24" t="s">
        <v>43</v>
      </c>
      <c r="R22" s="26">
        <v>11939</v>
      </c>
    </row>
    <row r="23" spans="1:21">
      <c r="A23" s="34"/>
      <c r="B23" s="38" t="s">
        <v>44</v>
      </c>
      <c r="C23" s="37">
        <v>342</v>
      </c>
      <c r="D23" s="38" t="s">
        <v>44</v>
      </c>
      <c r="E23" s="35">
        <v>340.279</v>
      </c>
      <c r="F23" s="35">
        <v>300</v>
      </c>
      <c r="G23" s="43">
        <v>300</v>
      </c>
      <c r="H23" s="43" t="s">
        <v>44</v>
      </c>
      <c r="I23" s="43">
        <v>300</v>
      </c>
      <c r="J23" s="43">
        <v>300</v>
      </c>
      <c r="K23" s="35" t="s">
        <v>44</v>
      </c>
      <c r="L23" s="35">
        <v>200</v>
      </c>
      <c r="M23" s="35" t="s">
        <v>44</v>
      </c>
      <c r="N23" s="35">
        <v>200</v>
      </c>
      <c r="O23" s="35" t="s">
        <v>44</v>
      </c>
      <c r="P23" s="37">
        <v>200</v>
      </c>
      <c r="Q23" s="35" t="s">
        <v>44</v>
      </c>
      <c r="R23" s="37">
        <v>200</v>
      </c>
    </row>
    <row r="24" spans="1:21">
      <c r="A24" s="34"/>
      <c r="B24" s="38"/>
      <c r="C24" s="37">
        <f>SUM(C16:C23)</f>
        <v>119002</v>
      </c>
      <c r="D24" s="38"/>
      <c r="E24" s="35">
        <f>SUM(E16:E23)</f>
        <v>122800.34</v>
      </c>
      <c r="F24" s="35">
        <f>SUM(F16:F23)</f>
        <v>120366</v>
      </c>
      <c r="G24" s="43">
        <f>SUM(G16:G23)</f>
        <v>119085.753</v>
      </c>
      <c r="H24" s="43"/>
      <c r="I24" s="43">
        <f>SUM(I16:I23)</f>
        <v>115402</v>
      </c>
      <c r="J24" s="43">
        <f>SUM(J16:J23)</f>
        <v>113310.444</v>
      </c>
      <c r="K24" s="35"/>
      <c r="L24" s="35">
        <f>SUM(L16:L23)</f>
        <v>117828</v>
      </c>
      <c r="M24" s="35"/>
      <c r="N24" s="35">
        <f>SUM(N16:N23)</f>
        <v>126066</v>
      </c>
      <c r="O24" s="35"/>
      <c r="P24" s="37">
        <f>SUM(P16:P23)</f>
        <v>140430</v>
      </c>
      <c r="Q24" s="35"/>
      <c r="R24" s="37">
        <f>SUM(R16:R23)</f>
        <v>144643</v>
      </c>
    </row>
    <row r="25" spans="1:21" s="46" customFormat="1">
      <c r="A25" s="45" t="s">
        <v>45</v>
      </c>
      <c r="B25" s="19"/>
      <c r="C25" s="22"/>
      <c r="D25" s="19" t="s">
        <v>46</v>
      </c>
      <c r="E25" s="20">
        <v>79321</v>
      </c>
      <c r="F25" s="20">
        <v>80787</v>
      </c>
      <c r="G25" s="21">
        <v>83203</v>
      </c>
      <c r="H25" s="21" t="s">
        <v>46</v>
      </c>
      <c r="I25" s="21">
        <v>93864</v>
      </c>
      <c r="J25" s="21">
        <v>102701</v>
      </c>
      <c r="K25" s="20" t="s">
        <v>47</v>
      </c>
      <c r="L25" s="20">
        <v>112281</v>
      </c>
      <c r="M25" s="20" t="s">
        <v>47</v>
      </c>
      <c r="N25" s="20">
        <v>114791</v>
      </c>
      <c r="O25" s="20" t="s">
        <v>47</v>
      </c>
      <c r="P25" s="22">
        <v>118668</v>
      </c>
      <c r="Q25" s="20" t="s">
        <v>47</v>
      </c>
      <c r="R25" s="22">
        <v>127341</v>
      </c>
      <c r="T25" s="6"/>
      <c r="U25" s="6"/>
    </row>
    <row r="26" spans="1:21" s="46" customFormat="1">
      <c r="A26" s="16" t="s">
        <v>48</v>
      </c>
      <c r="B26" s="27"/>
      <c r="C26" s="26"/>
      <c r="D26" s="27" t="s">
        <v>49</v>
      </c>
      <c r="E26" s="24">
        <v>120774</v>
      </c>
      <c r="F26" s="24">
        <v>136223</v>
      </c>
      <c r="G26" s="28">
        <v>129508</v>
      </c>
      <c r="H26" s="28" t="s">
        <v>49</v>
      </c>
      <c r="I26" s="28">
        <v>151313</v>
      </c>
      <c r="J26" s="28">
        <v>165610</v>
      </c>
      <c r="K26" s="24" t="s">
        <v>50</v>
      </c>
      <c r="L26" s="24">
        <v>70998</v>
      </c>
      <c r="M26" s="24" t="s">
        <v>50</v>
      </c>
      <c r="N26" s="24">
        <v>67195</v>
      </c>
      <c r="O26" s="24" t="s">
        <v>50</v>
      </c>
      <c r="P26" s="26">
        <v>115448</v>
      </c>
      <c r="Q26" s="24" t="s">
        <v>50</v>
      </c>
      <c r="R26" s="26">
        <v>187085</v>
      </c>
      <c r="T26" s="6"/>
      <c r="U26" s="6"/>
    </row>
    <row r="27" spans="1:21" s="46" customFormat="1">
      <c r="A27" s="16"/>
      <c r="B27" s="27"/>
      <c r="C27" s="26"/>
      <c r="D27" s="27" t="s">
        <v>51</v>
      </c>
      <c r="E27" s="24">
        <v>42115</v>
      </c>
      <c r="F27" s="24">
        <v>55856</v>
      </c>
      <c r="G27" s="28">
        <v>64819</v>
      </c>
      <c r="H27" s="28" t="s">
        <v>51</v>
      </c>
      <c r="I27" s="28">
        <v>62376</v>
      </c>
      <c r="J27" s="28">
        <v>67478</v>
      </c>
      <c r="K27" s="24" t="s">
        <v>52</v>
      </c>
      <c r="L27" s="24">
        <v>234742</v>
      </c>
      <c r="M27" s="24" t="s">
        <v>52</v>
      </c>
      <c r="N27" s="24">
        <v>264447</v>
      </c>
      <c r="O27" s="24" t="s">
        <v>52</v>
      </c>
      <c r="P27" s="26">
        <v>273954</v>
      </c>
      <c r="Q27" s="24" t="s">
        <v>52</v>
      </c>
      <c r="R27" s="26">
        <v>263331</v>
      </c>
      <c r="T27" s="6"/>
      <c r="U27" s="6"/>
    </row>
    <row r="28" spans="1:21" s="46" customFormat="1">
      <c r="A28" s="16"/>
      <c r="B28" s="27"/>
      <c r="C28" s="26"/>
      <c r="D28" s="27" t="s">
        <v>53</v>
      </c>
      <c r="E28" s="24">
        <v>13333</v>
      </c>
      <c r="F28" s="24">
        <v>45791</v>
      </c>
      <c r="G28" s="28">
        <v>48487</v>
      </c>
      <c r="H28" s="28" t="s">
        <v>53</v>
      </c>
      <c r="I28" s="28">
        <v>30000</v>
      </c>
      <c r="J28" s="28">
        <v>51929</v>
      </c>
      <c r="K28" s="40" t="s">
        <v>54</v>
      </c>
      <c r="L28" s="24">
        <v>14715</v>
      </c>
      <c r="M28" s="40" t="s">
        <v>54</v>
      </c>
      <c r="N28" s="47">
        <v>14867</v>
      </c>
      <c r="O28" s="40" t="s">
        <v>54</v>
      </c>
      <c r="P28" s="48">
        <v>17558</v>
      </c>
      <c r="Q28" s="40" t="s">
        <v>54</v>
      </c>
      <c r="R28" s="48">
        <v>15902</v>
      </c>
      <c r="T28" s="6"/>
      <c r="U28" s="6"/>
    </row>
    <row r="29" spans="1:21" s="46" customFormat="1">
      <c r="A29" s="16"/>
      <c r="B29" s="39"/>
      <c r="C29" s="42"/>
      <c r="D29" s="39" t="s">
        <v>54</v>
      </c>
      <c r="E29" s="40">
        <v>49922</v>
      </c>
      <c r="F29" s="40">
        <v>10332</v>
      </c>
      <c r="G29" s="41">
        <v>9359</v>
      </c>
      <c r="H29" s="41" t="s">
        <v>54</v>
      </c>
      <c r="I29" s="41">
        <v>12910</v>
      </c>
      <c r="J29" s="41">
        <v>17697</v>
      </c>
      <c r="K29" s="40"/>
      <c r="L29" s="40"/>
      <c r="M29" s="40"/>
      <c r="N29" s="49"/>
      <c r="O29" s="40"/>
      <c r="P29" s="50"/>
      <c r="Q29" s="40"/>
      <c r="R29" s="50"/>
      <c r="T29" s="6"/>
      <c r="U29" s="6"/>
    </row>
    <row r="30" spans="1:21" s="46" customFormat="1">
      <c r="A30" s="34"/>
      <c r="B30" s="38"/>
      <c r="C30" s="37"/>
      <c r="D30" s="38"/>
      <c r="E30" s="35">
        <f>SUM(E25:E29)</f>
        <v>305465</v>
      </c>
      <c r="F30" s="35">
        <f>SUM(F25:F29)</f>
        <v>328989</v>
      </c>
      <c r="G30" s="43">
        <f>SUM(G25:G29)</f>
        <v>335376</v>
      </c>
      <c r="H30" s="43"/>
      <c r="I30" s="43">
        <f>SUM(I25:I29)</f>
        <v>350463</v>
      </c>
      <c r="J30" s="43">
        <f>SUM(J25:J29)</f>
        <v>405415</v>
      </c>
      <c r="K30" s="35"/>
      <c r="L30" s="35">
        <f>SUM(L25:L29)</f>
        <v>432736</v>
      </c>
      <c r="M30" s="35"/>
      <c r="N30" s="35">
        <f>SUM(N25:N29)</f>
        <v>461300</v>
      </c>
      <c r="O30" s="35"/>
      <c r="P30" s="37">
        <f>SUM(P25:P29)</f>
        <v>525628</v>
      </c>
      <c r="Q30" s="35"/>
      <c r="R30" s="37">
        <f>SUM(R25:R29)</f>
        <v>593659</v>
      </c>
      <c r="T30" s="6"/>
      <c r="U30" s="6"/>
    </row>
    <row r="31" spans="1:21">
      <c r="A31" s="16" t="s">
        <v>55</v>
      </c>
      <c r="B31" s="33"/>
      <c r="C31" s="32"/>
      <c r="D31" s="33" t="s">
        <v>56</v>
      </c>
      <c r="E31" s="29"/>
      <c r="F31" s="29"/>
      <c r="G31" s="44"/>
      <c r="H31" s="44" t="s">
        <v>56</v>
      </c>
      <c r="I31" s="44">
        <v>1950</v>
      </c>
      <c r="J31" s="44">
        <v>4443</v>
      </c>
      <c r="K31" s="29" t="s">
        <v>57</v>
      </c>
      <c r="L31" s="29">
        <v>5894</v>
      </c>
      <c r="M31" s="20" t="s">
        <v>58</v>
      </c>
      <c r="N31" s="20">
        <v>861</v>
      </c>
      <c r="O31" s="20" t="s">
        <v>59</v>
      </c>
      <c r="P31" s="22">
        <v>45.9</v>
      </c>
      <c r="Q31" s="20" t="s">
        <v>60</v>
      </c>
      <c r="R31" s="22">
        <v>49</v>
      </c>
    </row>
    <row r="32" spans="1:21">
      <c r="A32" s="16" t="s">
        <v>61</v>
      </c>
      <c r="B32" s="27"/>
      <c r="C32" s="26"/>
      <c r="D32" s="27" t="s">
        <v>62</v>
      </c>
      <c r="E32" s="24"/>
      <c r="F32" s="24"/>
      <c r="G32" s="28"/>
      <c r="H32" s="28" t="s">
        <v>62</v>
      </c>
      <c r="I32" s="28">
        <v>22.41</v>
      </c>
      <c r="J32" s="28">
        <v>24</v>
      </c>
      <c r="K32" s="24" t="s">
        <v>63</v>
      </c>
      <c r="L32" s="24">
        <v>24</v>
      </c>
      <c r="M32" s="24" t="s">
        <v>64</v>
      </c>
      <c r="N32" s="24">
        <v>3601</v>
      </c>
      <c r="O32" s="24" t="s">
        <v>65</v>
      </c>
      <c r="P32" s="26">
        <v>406.3</v>
      </c>
      <c r="Q32" s="24" t="s">
        <v>56</v>
      </c>
      <c r="R32" s="26">
        <v>423</v>
      </c>
    </row>
    <row r="33" spans="1:18">
      <c r="A33" s="16"/>
      <c r="B33" s="27"/>
      <c r="C33" s="26"/>
      <c r="D33" s="27" t="s">
        <v>66</v>
      </c>
      <c r="E33" s="24"/>
      <c r="F33" s="24"/>
      <c r="G33" s="28"/>
      <c r="H33" s="28" t="s">
        <v>66</v>
      </c>
      <c r="I33" s="28">
        <v>86.87</v>
      </c>
      <c r="J33" s="28">
        <v>81</v>
      </c>
      <c r="K33" s="24" t="s">
        <v>67</v>
      </c>
      <c r="L33" s="24">
        <v>74</v>
      </c>
      <c r="M33" s="24" t="s">
        <v>68</v>
      </c>
      <c r="N33" s="24">
        <v>94</v>
      </c>
      <c r="O33" s="24" t="s">
        <v>69</v>
      </c>
      <c r="P33" s="26">
        <v>132.9</v>
      </c>
      <c r="Q33" s="24" t="s">
        <v>70</v>
      </c>
      <c r="R33" s="26">
        <v>13</v>
      </c>
    </row>
    <row r="34" spans="1:18">
      <c r="A34" s="16"/>
      <c r="B34" s="27"/>
      <c r="C34" s="26"/>
      <c r="D34" s="27" t="s">
        <v>10</v>
      </c>
      <c r="E34" s="24"/>
      <c r="F34" s="24"/>
      <c r="G34" s="28"/>
      <c r="H34" s="28" t="s">
        <v>10</v>
      </c>
      <c r="I34" s="28">
        <v>581.92999999999995</v>
      </c>
      <c r="J34" s="28">
        <v>3</v>
      </c>
      <c r="K34" s="24" t="s">
        <v>71</v>
      </c>
      <c r="L34" s="51">
        <v>2.5</v>
      </c>
      <c r="M34" s="24" t="s">
        <v>72</v>
      </c>
      <c r="N34" s="24">
        <v>1880</v>
      </c>
      <c r="O34" s="24" t="s">
        <v>73</v>
      </c>
      <c r="P34" s="26">
        <v>179.6</v>
      </c>
      <c r="Q34" s="24" t="s">
        <v>10</v>
      </c>
      <c r="R34" s="26">
        <v>276</v>
      </c>
    </row>
    <row r="35" spans="1:18">
      <c r="A35" s="34"/>
      <c r="B35" s="38"/>
      <c r="C35" s="37"/>
      <c r="D35" s="38"/>
      <c r="E35" s="35"/>
      <c r="F35" s="35"/>
      <c r="G35" s="43"/>
      <c r="H35" s="43"/>
      <c r="I35" s="43">
        <f>SUM(I31:I34)</f>
        <v>2641.21</v>
      </c>
      <c r="J35" s="43">
        <f>SUM(J31:J34)</f>
        <v>4551</v>
      </c>
      <c r="K35" s="35"/>
      <c r="L35" s="52">
        <f>SUM(L31:L34)</f>
        <v>5994.5</v>
      </c>
      <c r="M35" s="35"/>
      <c r="N35" s="52">
        <f>SUM(N31:N34)</f>
        <v>6436</v>
      </c>
      <c r="O35" s="35"/>
      <c r="P35" s="53">
        <f>SUM(P31:P34)</f>
        <v>764.7</v>
      </c>
      <c r="Q35" s="35"/>
      <c r="R35" s="54">
        <f>SUM(R31:R34)</f>
        <v>761</v>
      </c>
    </row>
    <row r="36" spans="1:18">
      <c r="A36" s="16" t="s">
        <v>74</v>
      </c>
      <c r="B36" s="33" t="s">
        <v>75</v>
      </c>
      <c r="C36" s="32">
        <v>1046</v>
      </c>
      <c r="D36" s="33" t="s">
        <v>76</v>
      </c>
      <c r="E36" s="29">
        <v>1195</v>
      </c>
      <c r="F36" s="29">
        <v>1331</v>
      </c>
      <c r="G36" s="44">
        <v>1369</v>
      </c>
      <c r="H36" s="44" t="s">
        <v>77</v>
      </c>
      <c r="I36" s="44">
        <v>1482</v>
      </c>
      <c r="J36" s="44">
        <v>1608</v>
      </c>
      <c r="K36" s="29" t="s">
        <v>77</v>
      </c>
      <c r="L36" s="29">
        <v>1758</v>
      </c>
      <c r="M36" s="29" t="s">
        <v>77</v>
      </c>
      <c r="N36" s="20">
        <v>1875.5</v>
      </c>
      <c r="O36" s="29" t="s">
        <v>77</v>
      </c>
      <c r="P36" s="22">
        <v>2015.3</v>
      </c>
      <c r="Q36" s="29" t="s">
        <v>77</v>
      </c>
      <c r="R36" s="22">
        <v>2104</v>
      </c>
    </row>
    <row r="37" spans="1:18">
      <c r="A37" s="16" t="s">
        <v>78</v>
      </c>
      <c r="B37" s="27" t="s">
        <v>79</v>
      </c>
      <c r="C37" s="26">
        <v>126</v>
      </c>
      <c r="D37" s="27" t="s">
        <v>80</v>
      </c>
      <c r="E37" s="24">
        <v>130</v>
      </c>
      <c r="F37" s="24">
        <v>111</v>
      </c>
      <c r="G37" s="28">
        <v>110</v>
      </c>
      <c r="H37" s="28" t="s">
        <v>81</v>
      </c>
      <c r="I37" s="28">
        <v>86</v>
      </c>
      <c r="J37" s="28">
        <v>114</v>
      </c>
      <c r="K37" s="24" t="s">
        <v>81</v>
      </c>
      <c r="L37" s="24">
        <v>79</v>
      </c>
      <c r="M37" s="24" t="s">
        <v>81</v>
      </c>
      <c r="N37" s="24">
        <v>200.1</v>
      </c>
      <c r="O37" s="24" t="s">
        <v>81</v>
      </c>
      <c r="P37" s="26">
        <v>252.5</v>
      </c>
      <c r="Q37" s="24" t="s">
        <v>81</v>
      </c>
      <c r="R37" s="26">
        <v>179</v>
      </c>
    </row>
    <row r="38" spans="1:18">
      <c r="A38" s="16"/>
      <c r="B38" s="27" t="s">
        <v>82</v>
      </c>
      <c r="C38" s="26">
        <v>425</v>
      </c>
      <c r="D38" s="27" t="s">
        <v>83</v>
      </c>
      <c r="E38" s="24">
        <v>398</v>
      </c>
      <c r="F38" s="24">
        <v>363</v>
      </c>
      <c r="G38" s="28">
        <v>312</v>
      </c>
      <c r="H38" s="28" t="s">
        <v>84</v>
      </c>
      <c r="I38" s="28">
        <v>113</v>
      </c>
      <c r="J38" s="28">
        <v>125</v>
      </c>
      <c r="K38" s="24" t="s">
        <v>84</v>
      </c>
      <c r="L38" s="24">
        <v>122</v>
      </c>
      <c r="M38" s="24" t="s">
        <v>84</v>
      </c>
      <c r="N38" s="24">
        <v>128.30000000000001</v>
      </c>
      <c r="O38" s="24" t="s">
        <v>84</v>
      </c>
      <c r="P38" s="26">
        <v>128.19999999999999</v>
      </c>
      <c r="Q38" s="24" t="s">
        <v>84</v>
      </c>
      <c r="R38" s="26">
        <v>128</v>
      </c>
    </row>
    <row r="39" spans="1:18">
      <c r="A39" s="16"/>
      <c r="B39" s="27" t="s">
        <v>54</v>
      </c>
      <c r="C39" s="26">
        <v>169</v>
      </c>
      <c r="D39" s="27" t="s">
        <v>86</v>
      </c>
      <c r="E39" s="24">
        <v>130</v>
      </c>
      <c r="F39" s="24">
        <v>138</v>
      </c>
      <c r="G39" s="28">
        <v>148</v>
      </c>
      <c r="H39" s="28" t="s">
        <v>85</v>
      </c>
      <c r="I39" s="28">
        <v>90</v>
      </c>
      <c r="J39" s="28">
        <v>100</v>
      </c>
      <c r="K39" s="24" t="s">
        <v>85</v>
      </c>
      <c r="L39" s="24">
        <v>114</v>
      </c>
      <c r="M39" s="24" t="s">
        <v>85</v>
      </c>
      <c r="N39" s="24">
        <v>146.9</v>
      </c>
      <c r="O39" s="24" t="s">
        <v>85</v>
      </c>
      <c r="P39" s="26">
        <v>134.6</v>
      </c>
      <c r="Q39" s="24" t="s">
        <v>85</v>
      </c>
      <c r="R39" s="26">
        <v>140</v>
      </c>
    </row>
    <row r="40" spans="1:18">
      <c r="A40" s="16"/>
      <c r="B40" s="27"/>
      <c r="C40" s="26"/>
      <c r="D40" s="27"/>
      <c r="E40" s="24"/>
      <c r="F40" s="24"/>
      <c r="G40" s="28"/>
      <c r="H40" s="28" t="s">
        <v>87</v>
      </c>
      <c r="I40" s="28">
        <v>387</v>
      </c>
      <c r="J40" s="28">
        <v>428</v>
      </c>
      <c r="K40" s="24" t="s">
        <v>87</v>
      </c>
      <c r="L40" s="24">
        <v>416</v>
      </c>
      <c r="M40" s="24" t="s">
        <v>87</v>
      </c>
      <c r="N40" s="24">
        <v>646.70000000000005</v>
      </c>
      <c r="O40" s="24" t="s">
        <v>87</v>
      </c>
      <c r="P40" s="26">
        <v>645.5</v>
      </c>
      <c r="Q40" s="24" t="s">
        <v>87</v>
      </c>
      <c r="R40" s="26">
        <v>596</v>
      </c>
    </row>
    <row r="41" spans="1:18">
      <c r="A41" s="16"/>
      <c r="B41" s="27"/>
      <c r="C41" s="26"/>
      <c r="D41" s="27"/>
      <c r="E41" s="24"/>
      <c r="F41" s="24"/>
      <c r="G41" s="28"/>
      <c r="H41" s="28"/>
      <c r="I41" s="28"/>
      <c r="J41" s="28"/>
      <c r="K41" s="24"/>
      <c r="L41" s="24"/>
      <c r="M41" s="24"/>
      <c r="N41" s="24"/>
      <c r="O41" s="24"/>
      <c r="P41" s="26"/>
      <c r="Q41" s="24"/>
      <c r="R41" s="26"/>
    </row>
    <row r="42" spans="1:18">
      <c r="A42" s="16"/>
      <c r="B42" s="39"/>
      <c r="C42" s="42"/>
      <c r="D42" s="39"/>
      <c r="E42" s="40"/>
      <c r="F42" s="40"/>
      <c r="G42" s="41"/>
      <c r="H42" s="41"/>
      <c r="I42" s="41"/>
      <c r="J42" s="41"/>
      <c r="K42" s="40"/>
      <c r="L42" s="40"/>
      <c r="M42" s="40"/>
      <c r="N42" s="40"/>
      <c r="O42" s="40"/>
      <c r="P42" s="42"/>
      <c r="Q42" s="40"/>
      <c r="R42" s="42"/>
    </row>
    <row r="43" spans="1:18" ht="13.8" thickBot="1">
      <c r="A43" s="55"/>
      <c r="B43" s="60"/>
      <c r="C43" s="59">
        <f>SUM(C36:C42)</f>
        <v>1766</v>
      </c>
      <c r="D43" s="60"/>
      <c r="E43" s="56">
        <f>SUM(E36:E42)</f>
        <v>1853</v>
      </c>
      <c r="F43" s="56">
        <f>SUM(F36:F42)</f>
        <v>1943</v>
      </c>
      <c r="G43" s="61">
        <f>SUM(G36:G42)</f>
        <v>1939</v>
      </c>
      <c r="H43" s="61"/>
      <c r="I43" s="61">
        <f>SUM(I36:I42)</f>
        <v>2158</v>
      </c>
      <c r="J43" s="61">
        <f>SUM(J36:J42)</f>
        <v>2375</v>
      </c>
      <c r="K43" s="56"/>
      <c r="L43" s="62">
        <f>SUM(L36:L42)</f>
        <v>2489</v>
      </c>
      <c r="M43" s="56"/>
      <c r="N43" s="62">
        <f>SUM(N36:N42)</f>
        <v>2997.5</v>
      </c>
      <c r="O43" s="62"/>
      <c r="P43" s="63">
        <f>SUM(P36:P42)</f>
        <v>3176.1</v>
      </c>
      <c r="Q43" s="62"/>
      <c r="R43" s="63">
        <f>SUM(R36:R42)</f>
        <v>3147</v>
      </c>
    </row>
    <row r="44" spans="1:18">
      <c r="D44" s="6"/>
      <c r="E44" s="6"/>
    </row>
    <row r="45" spans="1:18">
      <c r="A45" s="64"/>
    </row>
  </sheetData>
  <pageMargins left="0.27" right="0.21" top="1" bottom="1" header="0.51200000000000001" footer="0.51200000000000001"/>
  <pageSetup paperSize="9" scale="3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7"/>
  <sheetViews>
    <sheetView zoomScale="90" workbookViewId="0">
      <pane xSplit="1" topLeftCell="G1" activePane="topRight" state="frozen"/>
      <selection activeCell="AD25" sqref="AD25:AD31"/>
      <selection pane="topRight" activeCell="A3" sqref="A3"/>
    </sheetView>
  </sheetViews>
  <sheetFormatPr defaultColWidth="9" defaultRowHeight="12"/>
  <cols>
    <col min="1" max="1" width="9.21875" style="67" customWidth="1"/>
    <col min="2" max="2" width="25" style="67" customWidth="1"/>
    <col min="3" max="3" width="9" style="67" customWidth="1"/>
    <col min="4" max="4" width="28.33203125" style="68" customWidth="1"/>
    <col min="5" max="5" width="9" style="68" customWidth="1"/>
    <col min="6" max="6" width="27.44140625" style="67" customWidth="1"/>
    <col min="7" max="7" width="9" style="67" customWidth="1"/>
    <col min="8" max="8" width="25.88671875" style="67" customWidth="1"/>
    <col min="9" max="9" width="9" style="67" customWidth="1"/>
    <col min="10" max="10" width="35.21875" style="67" customWidth="1"/>
    <col min="11" max="12" width="9" style="67"/>
    <col min="13" max="13" width="48.6640625" style="67" customWidth="1"/>
    <col min="14" max="14" width="9.33203125" style="67" customWidth="1"/>
    <col min="15" max="16384" width="9" style="67"/>
  </cols>
  <sheetData>
    <row r="1" spans="1:23" s="65" customFormat="1" ht="15.6">
      <c r="A1" s="1" t="s">
        <v>0</v>
      </c>
      <c r="D1" s="66"/>
      <c r="E1" s="66"/>
    </row>
    <row r="2" spans="1:23" s="65" customFormat="1" ht="15">
      <c r="A2" s="2" t="s">
        <v>11</v>
      </c>
      <c r="D2" s="66"/>
      <c r="E2" s="66"/>
    </row>
    <row r="3" spans="1:23" s="65" customFormat="1" ht="15.6">
      <c r="A3" s="1" t="s">
        <v>131</v>
      </c>
      <c r="D3" s="66"/>
      <c r="E3" s="66"/>
    </row>
    <row r="4" spans="1:23" ht="12.6" thickBot="1"/>
    <row r="5" spans="1:23" s="72" customFormat="1" ht="13.2">
      <c r="A5" s="8" t="s">
        <v>89</v>
      </c>
      <c r="B5" s="11"/>
      <c r="C5" s="10">
        <v>2007</v>
      </c>
      <c r="D5" s="11"/>
      <c r="E5" s="10">
        <v>2008</v>
      </c>
      <c r="F5" s="11"/>
      <c r="G5" s="10">
        <v>2009</v>
      </c>
      <c r="H5" s="11"/>
      <c r="I5" s="10">
        <v>2010</v>
      </c>
      <c r="J5" s="69"/>
      <c r="K5" s="70">
        <v>2011</v>
      </c>
      <c r="L5" s="71">
        <v>2012</v>
      </c>
      <c r="M5" s="11"/>
      <c r="N5" s="9">
        <v>2013</v>
      </c>
      <c r="O5" s="9">
        <v>2014</v>
      </c>
      <c r="P5" s="10">
        <v>2015</v>
      </c>
      <c r="Q5" s="10">
        <v>2016</v>
      </c>
    </row>
    <row r="6" spans="1:23" ht="13.2">
      <c r="A6" s="1139" t="s">
        <v>90</v>
      </c>
      <c r="B6" s="75" t="s">
        <v>56</v>
      </c>
      <c r="C6" s="76">
        <v>3689</v>
      </c>
      <c r="D6" s="75" t="s">
        <v>56</v>
      </c>
      <c r="E6" s="76">
        <v>3864</v>
      </c>
      <c r="F6" s="75" t="s">
        <v>56</v>
      </c>
      <c r="G6" s="76">
        <v>3969</v>
      </c>
      <c r="H6" s="75" t="s">
        <v>56</v>
      </c>
      <c r="I6" s="76">
        <v>3966</v>
      </c>
      <c r="J6" s="77" t="s">
        <v>56</v>
      </c>
      <c r="K6" s="78">
        <v>3949</v>
      </c>
      <c r="L6" s="79">
        <v>3987</v>
      </c>
      <c r="M6" s="75" t="s">
        <v>91</v>
      </c>
      <c r="N6" s="73">
        <v>4112</v>
      </c>
      <c r="O6" s="73">
        <v>4221</v>
      </c>
      <c r="P6" s="76">
        <v>4227</v>
      </c>
      <c r="Q6" s="76">
        <v>4310</v>
      </c>
    </row>
    <row r="7" spans="1:23" ht="13.2">
      <c r="A7" s="1140"/>
      <c r="B7" s="27" t="s">
        <v>25</v>
      </c>
      <c r="C7" s="26">
        <v>158</v>
      </c>
      <c r="D7" s="27" t="s">
        <v>25</v>
      </c>
      <c r="E7" s="26">
        <v>152</v>
      </c>
      <c r="F7" s="27" t="s">
        <v>25</v>
      </c>
      <c r="G7" s="26">
        <v>155</v>
      </c>
      <c r="H7" s="27" t="s">
        <v>25</v>
      </c>
      <c r="I7" s="26">
        <v>157</v>
      </c>
      <c r="J7" s="80" t="s">
        <v>25</v>
      </c>
      <c r="K7" s="81">
        <v>158</v>
      </c>
      <c r="L7" s="82">
        <v>163</v>
      </c>
      <c r="M7" s="27" t="s">
        <v>92</v>
      </c>
      <c r="N7" s="24">
        <v>165</v>
      </c>
      <c r="O7" s="24">
        <v>162</v>
      </c>
      <c r="P7" s="26">
        <v>155</v>
      </c>
      <c r="Q7" s="26">
        <v>153</v>
      </c>
    </row>
    <row r="8" spans="1:23" ht="13.2">
      <c r="A8" s="1140"/>
      <c r="B8" s="84" t="s">
        <v>44</v>
      </c>
      <c r="C8" s="48">
        <v>2652</v>
      </c>
      <c r="D8" s="84" t="s">
        <v>44</v>
      </c>
      <c r="E8" s="48">
        <v>2669</v>
      </c>
      <c r="F8" s="84" t="s">
        <v>44</v>
      </c>
      <c r="G8" s="48">
        <v>2694</v>
      </c>
      <c r="H8" s="84" t="s">
        <v>44</v>
      </c>
      <c r="I8" s="48">
        <v>2655</v>
      </c>
      <c r="J8" s="85" t="s">
        <v>44</v>
      </c>
      <c r="K8" s="86">
        <v>2619</v>
      </c>
      <c r="L8" s="87">
        <v>2560</v>
      </c>
      <c r="M8" s="84" t="s">
        <v>93</v>
      </c>
      <c r="N8" s="24">
        <v>4277</v>
      </c>
      <c r="O8" s="24">
        <v>4383</v>
      </c>
      <c r="P8" s="26">
        <v>4382</v>
      </c>
      <c r="Q8" s="26">
        <v>4463</v>
      </c>
    </row>
    <row r="9" spans="1:23" ht="13.2">
      <c r="A9" s="1140"/>
      <c r="B9" s="33"/>
      <c r="C9" s="32"/>
      <c r="D9" s="33"/>
      <c r="E9" s="32"/>
      <c r="F9" s="33"/>
      <c r="G9" s="32"/>
      <c r="H9" s="33"/>
      <c r="I9" s="32"/>
      <c r="J9" s="88"/>
      <c r="K9" s="89"/>
      <c r="L9" s="90"/>
      <c r="M9" s="33" t="s">
        <v>10</v>
      </c>
      <c r="N9" s="29">
        <v>2537</v>
      </c>
      <c r="O9" s="29">
        <v>2509</v>
      </c>
      <c r="P9" s="32">
        <v>2433</v>
      </c>
      <c r="Q9" s="32">
        <v>2338</v>
      </c>
    </row>
    <row r="10" spans="1:23" ht="13.2">
      <c r="A10" s="1141"/>
      <c r="B10" s="92" t="s">
        <v>94</v>
      </c>
      <c r="C10" s="50">
        <f>SUM(C6:C8)</f>
        <v>6499</v>
      </c>
      <c r="D10" s="92" t="s">
        <v>94</v>
      </c>
      <c r="E10" s="50">
        <f>SUM(E6:E8)</f>
        <v>6685</v>
      </c>
      <c r="F10" s="92" t="s">
        <v>94</v>
      </c>
      <c r="G10" s="50">
        <f>SUM(G6:G8)</f>
        <v>6818</v>
      </c>
      <c r="H10" s="92" t="s">
        <v>94</v>
      </c>
      <c r="I10" s="50">
        <f>SUM(I6:I8)</f>
        <v>6778</v>
      </c>
      <c r="J10" s="93" t="s">
        <v>94</v>
      </c>
      <c r="K10" s="94">
        <f>SUM(K6:K8)</f>
        <v>6726</v>
      </c>
      <c r="L10" s="95">
        <f>SUM(L6:L8)</f>
        <v>6710</v>
      </c>
      <c r="M10" s="92" t="s">
        <v>94</v>
      </c>
      <c r="N10" s="96">
        <f>SUM(N8:N9)</f>
        <v>6814</v>
      </c>
      <c r="O10" s="96">
        <f>SUM(O8:O9)</f>
        <v>6892</v>
      </c>
      <c r="P10" s="97">
        <f>SUM(P8:P9)</f>
        <v>6815</v>
      </c>
      <c r="Q10" s="97">
        <f>SUM(Q8:Q9)</f>
        <v>6801</v>
      </c>
    </row>
    <row r="11" spans="1:23" ht="13.2">
      <c r="A11" s="1139" t="s">
        <v>95</v>
      </c>
      <c r="B11" s="98" t="s">
        <v>96</v>
      </c>
      <c r="C11" s="76">
        <v>1567</v>
      </c>
      <c r="D11" s="98" t="s">
        <v>96</v>
      </c>
      <c r="E11" s="76">
        <v>1680</v>
      </c>
      <c r="F11" s="98" t="s">
        <v>96</v>
      </c>
      <c r="G11" s="76">
        <v>1692</v>
      </c>
      <c r="H11" s="98" t="s">
        <v>96</v>
      </c>
      <c r="I11" s="76">
        <v>1703</v>
      </c>
      <c r="J11" s="98" t="s">
        <v>96</v>
      </c>
      <c r="K11" s="99">
        <v>1711</v>
      </c>
      <c r="L11" s="79">
        <v>1713</v>
      </c>
      <c r="M11" s="98" t="s">
        <v>96</v>
      </c>
      <c r="N11" s="73">
        <v>1701</v>
      </c>
      <c r="O11" s="73">
        <v>1702</v>
      </c>
      <c r="P11" s="76">
        <v>1702</v>
      </c>
      <c r="Q11" s="76">
        <v>1702</v>
      </c>
    </row>
    <row r="12" spans="1:23" ht="13.2">
      <c r="A12" s="1140"/>
      <c r="B12" s="100" t="s">
        <v>97</v>
      </c>
      <c r="C12" s="26">
        <v>52</v>
      </c>
      <c r="D12" s="100" t="s">
        <v>97</v>
      </c>
      <c r="E12" s="26">
        <v>52</v>
      </c>
      <c r="F12" s="100" t="s">
        <v>97</v>
      </c>
      <c r="G12" s="26">
        <v>52</v>
      </c>
      <c r="H12" s="100" t="s">
        <v>97</v>
      </c>
      <c r="I12" s="26">
        <v>52</v>
      </c>
      <c r="J12" s="100" t="s">
        <v>97</v>
      </c>
      <c r="K12" s="101">
        <v>51</v>
      </c>
      <c r="L12" s="82">
        <v>51</v>
      </c>
      <c r="M12" s="100" t="s">
        <v>97</v>
      </c>
      <c r="N12" s="24">
        <v>51</v>
      </c>
      <c r="O12" s="24">
        <v>49</v>
      </c>
      <c r="P12" s="26">
        <v>48</v>
      </c>
      <c r="Q12" s="26">
        <v>48</v>
      </c>
    </row>
    <row r="13" spans="1:23" ht="13.2">
      <c r="A13" s="1140"/>
      <c r="B13" s="102" t="s">
        <v>98</v>
      </c>
      <c r="C13" s="32">
        <v>149</v>
      </c>
      <c r="D13" s="102" t="s">
        <v>98</v>
      </c>
      <c r="E13" s="32">
        <v>150</v>
      </c>
      <c r="F13" s="102" t="s">
        <v>98</v>
      </c>
      <c r="G13" s="32">
        <v>150</v>
      </c>
      <c r="H13" s="102" t="s">
        <v>98</v>
      </c>
      <c r="I13" s="32">
        <v>149</v>
      </c>
      <c r="J13" s="102" t="s">
        <v>98</v>
      </c>
      <c r="K13" s="103">
        <v>148</v>
      </c>
      <c r="L13" s="90">
        <v>147</v>
      </c>
      <c r="M13" s="100" t="s">
        <v>98</v>
      </c>
      <c r="N13" s="24">
        <v>146</v>
      </c>
      <c r="O13" s="24">
        <v>142</v>
      </c>
      <c r="P13" s="26">
        <v>138</v>
      </c>
      <c r="Q13" s="26">
        <v>137</v>
      </c>
    </row>
    <row r="14" spans="1:23" ht="13.2">
      <c r="A14" s="1140"/>
      <c r="B14" s="100" t="s">
        <v>25</v>
      </c>
      <c r="C14" s="26">
        <v>386</v>
      </c>
      <c r="D14" s="100" t="s">
        <v>25</v>
      </c>
      <c r="E14" s="26">
        <v>386</v>
      </c>
      <c r="F14" s="100" t="s">
        <v>25</v>
      </c>
      <c r="G14" s="26">
        <v>387</v>
      </c>
      <c r="H14" s="100" t="s">
        <v>25</v>
      </c>
      <c r="I14" s="26">
        <v>387</v>
      </c>
      <c r="J14" s="100" t="s">
        <v>25</v>
      </c>
      <c r="K14" s="101">
        <v>387</v>
      </c>
      <c r="L14" s="82">
        <v>387</v>
      </c>
      <c r="M14" s="100" t="s">
        <v>99</v>
      </c>
      <c r="N14" s="24">
        <v>387</v>
      </c>
      <c r="O14" s="24">
        <v>387</v>
      </c>
      <c r="P14" s="26">
        <v>387</v>
      </c>
      <c r="Q14" s="26">
        <v>383</v>
      </c>
    </row>
    <row r="15" spans="1:23" ht="13.2">
      <c r="A15" s="1140"/>
      <c r="B15" s="104" t="s">
        <v>44</v>
      </c>
      <c r="C15" s="48">
        <v>646</v>
      </c>
      <c r="D15" s="104" t="s">
        <v>44</v>
      </c>
      <c r="E15" s="48">
        <v>633</v>
      </c>
      <c r="F15" s="104" t="s">
        <v>44</v>
      </c>
      <c r="G15" s="48">
        <v>623</v>
      </c>
      <c r="H15" s="104" t="s">
        <v>44</v>
      </c>
      <c r="I15" s="48">
        <v>612</v>
      </c>
      <c r="J15" s="104" t="s">
        <v>44</v>
      </c>
      <c r="K15" s="105">
        <v>598</v>
      </c>
      <c r="L15" s="87">
        <v>582</v>
      </c>
      <c r="M15" s="100" t="s">
        <v>100</v>
      </c>
      <c r="N15" s="24">
        <v>567</v>
      </c>
      <c r="O15" s="24">
        <v>557</v>
      </c>
      <c r="P15" s="26">
        <v>546</v>
      </c>
      <c r="Q15" s="26">
        <v>534</v>
      </c>
    </row>
    <row r="16" spans="1:23" s="68" customFormat="1" ht="13.2">
      <c r="A16" s="1141"/>
      <c r="B16" s="98" t="s">
        <v>94</v>
      </c>
      <c r="C16" s="76">
        <f>SUM(C11:C15)</f>
        <v>2800</v>
      </c>
      <c r="D16" s="98" t="s">
        <v>94</v>
      </c>
      <c r="E16" s="76">
        <f>SUM(E11:E15)</f>
        <v>2901</v>
      </c>
      <c r="F16" s="98" t="s">
        <v>94</v>
      </c>
      <c r="G16" s="76">
        <f>SUM(G11:G15)</f>
        <v>2904</v>
      </c>
      <c r="H16" s="98" t="s">
        <v>94</v>
      </c>
      <c r="I16" s="76">
        <f>SUM(I11:I15)</f>
        <v>2903</v>
      </c>
      <c r="J16" s="98" t="s">
        <v>94</v>
      </c>
      <c r="K16" s="99">
        <f>SUM(K11:K15)</f>
        <v>2895</v>
      </c>
      <c r="L16" s="79">
        <f>SUM(L11:L15)</f>
        <v>2880</v>
      </c>
      <c r="M16" s="98" t="s">
        <v>94</v>
      </c>
      <c r="N16" s="73">
        <f>SUM(N11:N15)</f>
        <v>2852</v>
      </c>
      <c r="O16" s="73">
        <f>SUM(O11:O15)</f>
        <v>2837</v>
      </c>
      <c r="P16" s="76">
        <f>SUM(P11:P15)</f>
        <v>2821</v>
      </c>
      <c r="Q16" s="76">
        <f>SUM(Q11:Q15)</f>
        <v>2804</v>
      </c>
      <c r="R16" s="67"/>
      <c r="S16" s="67"/>
      <c r="T16" s="67"/>
      <c r="U16" s="67"/>
      <c r="V16" s="67"/>
      <c r="W16" s="67"/>
    </row>
    <row r="17" spans="1:23" s="68" customFormat="1" ht="13.2">
      <c r="A17" s="1139" t="s">
        <v>45</v>
      </c>
      <c r="B17" s="106"/>
      <c r="C17" s="107"/>
      <c r="D17" s="108" t="s">
        <v>101</v>
      </c>
      <c r="E17" s="22">
        <v>678</v>
      </c>
      <c r="F17" s="108" t="s">
        <v>101</v>
      </c>
      <c r="G17" s="22">
        <v>675</v>
      </c>
      <c r="H17" s="108" t="s">
        <v>101</v>
      </c>
      <c r="I17" s="22">
        <v>712</v>
      </c>
      <c r="J17" s="108" t="s">
        <v>101</v>
      </c>
      <c r="K17" s="109">
        <v>794</v>
      </c>
      <c r="L17" s="110">
        <v>813</v>
      </c>
      <c r="M17" s="98" t="s">
        <v>96</v>
      </c>
      <c r="N17" s="20">
        <v>812</v>
      </c>
      <c r="O17" s="20">
        <v>813</v>
      </c>
      <c r="P17" s="22">
        <v>843</v>
      </c>
      <c r="Q17" s="22">
        <v>836</v>
      </c>
      <c r="S17" s="67"/>
      <c r="T17" s="67"/>
      <c r="U17" s="67"/>
      <c r="V17" s="67"/>
      <c r="W17" s="67"/>
    </row>
    <row r="18" spans="1:23" s="68" customFormat="1" ht="13.2">
      <c r="A18" s="1140"/>
      <c r="B18" s="111"/>
      <c r="C18" s="112"/>
      <c r="D18" s="100" t="s">
        <v>102</v>
      </c>
      <c r="E18" s="26">
        <v>27</v>
      </c>
      <c r="F18" s="100" t="s">
        <v>102</v>
      </c>
      <c r="G18" s="26">
        <v>33</v>
      </c>
      <c r="H18" s="100" t="s">
        <v>102</v>
      </c>
      <c r="I18" s="26">
        <v>36</v>
      </c>
      <c r="J18" s="100" t="s">
        <v>103</v>
      </c>
      <c r="K18" s="101">
        <v>134</v>
      </c>
      <c r="L18" s="82">
        <v>145</v>
      </c>
      <c r="M18" s="100" t="s">
        <v>104</v>
      </c>
      <c r="N18" s="24">
        <v>160</v>
      </c>
      <c r="O18" s="24">
        <v>159</v>
      </c>
      <c r="P18" s="26">
        <v>159</v>
      </c>
      <c r="Q18" s="26">
        <v>162</v>
      </c>
      <c r="S18" s="67"/>
      <c r="T18" s="67"/>
      <c r="U18" s="67"/>
      <c r="V18" s="67"/>
      <c r="W18" s="67"/>
    </row>
    <row r="19" spans="1:23" s="68" customFormat="1" ht="13.2">
      <c r="A19" s="1140"/>
      <c r="B19" s="111"/>
      <c r="C19" s="112"/>
      <c r="D19" s="100" t="s">
        <v>105</v>
      </c>
      <c r="E19" s="26">
        <v>102</v>
      </c>
      <c r="F19" s="100" t="s">
        <v>105</v>
      </c>
      <c r="G19" s="26">
        <v>88</v>
      </c>
      <c r="H19" s="100" t="s">
        <v>105</v>
      </c>
      <c r="I19" s="26">
        <v>95</v>
      </c>
      <c r="J19" s="100" t="s">
        <v>106</v>
      </c>
      <c r="K19" s="101">
        <v>99</v>
      </c>
      <c r="L19" s="82">
        <v>99</v>
      </c>
      <c r="M19" s="100" t="s">
        <v>107</v>
      </c>
      <c r="N19" s="24">
        <v>99</v>
      </c>
      <c r="O19" s="24">
        <v>99</v>
      </c>
      <c r="P19" s="26">
        <v>106</v>
      </c>
      <c r="Q19" s="26">
        <v>106</v>
      </c>
      <c r="S19" s="67"/>
      <c r="T19" s="67"/>
      <c r="U19" s="67"/>
      <c r="V19" s="67"/>
      <c r="W19" s="67"/>
    </row>
    <row r="20" spans="1:23" s="68" customFormat="1" ht="13.2">
      <c r="A20" s="1140"/>
      <c r="B20" s="111"/>
      <c r="C20" s="112"/>
      <c r="D20" s="100" t="s">
        <v>106</v>
      </c>
      <c r="E20" s="26">
        <v>88</v>
      </c>
      <c r="F20" s="100" t="s">
        <v>106</v>
      </c>
      <c r="G20" s="26">
        <v>99</v>
      </c>
      <c r="H20" s="100" t="s">
        <v>106</v>
      </c>
      <c r="I20" s="26">
        <v>99</v>
      </c>
      <c r="J20" s="100" t="s">
        <v>108</v>
      </c>
      <c r="K20" s="101">
        <v>549</v>
      </c>
      <c r="L20" s="82">
        <v>522</v>
      </c>
      <c r="M20" s="100" t="s">
        <v>109</v>
      </c>
      <c r="N20" s="24">
        <v>497</v>
      </c>
      <c r="O20" s="24">
        <v>497</v>
      </c>
      <c r="P20" s="26">
        <v>492</v>
      </c>
      <c r="Q20" s="26">
        <v>488</v>
      </c>
      <c r="S20" s="67"/>
      <c r="T20" s="67"/>
      <c r="U20" s="67"/>
      <c r="V20" s="67"/>
      <c r="W20" s="67"/>
    </row>
    <row r="21" spans="1:23" s="68" customFormat="1" ht="13.2">
      <c r="A21" s="1140"/>
      <c r="B21" s="113"/>
      <c r="C21" s="114"/>
      <c r="D21" s="115" t="s">
        <v>108</v>
      </c>
      <c r="E21" s="42">
        <v>616</v>
      </c>
      <c r="F21" s="115" t="s">
        <v>108</v>
      </c>
      <c r="G21" s="42">
        <v>616</v>
      </c>
      <c r="H21" s="115" t="s">
        <v>108</v>
      </c>
      <c r="I21" s="42">
        <v>606</v>
      </c>
      <c r="J21" s="116"/>
      <c r="K21" s="117"/>
      <c r="L21" s="118"/>
      <c r="M21" s="38"/>
      <c r="N21" s="35"/>
      <c r="O21" s="35"/>
      <c r="P21" s="37"/>
      <c r="Q21" s="37"/>
      <c r="S21" s="67"/>
      <c r="T21" s="67"/>
      <c r="U21" s="67"/>
      <c r="V21" s="67"/>
      <c r="W21" s="67"/>
    </row>
    <row r="22" spans="1:23" s="68" customFormat="1" ht="13.2">
      <c r="A22" s="1141"/>
      <c r="B22" s="119"/>
      <c r="C22" s="120"/>
      <c r="D22" s="116" t="s">
        <v>34</v>
      </c>
      <c r="E22" s="37">
        <f>SUM(E17:E21)</f>
        <v>1511</v>
      </c>
      <c r="F22" s="116" t="s">
        <v>34</v>
      </c>
      <c r="G22" s="37">
        <f>SUM(G17:G21)</f>
        <v>1511</v>
      </c>
      <c r="H22" s="116" t="s">
        <v>34</v>
      </c>
      <c r="I22" s="37">
        <f>SUM(I17:I21)</f>
        <v>1548</v>
      </c>
      <c r="J22" s="116" t="s">
        <v>34</v>
      </c>
      <c r="K22" s="117">
        <f>SUM(K17:K21)</f>
        <v>1576</v>
      </c>
      <c r="L22" s="118">
        <f>SUM(L17:L21)</f>
        <v>1579</v>
      </c>
      <c r="M22" s="116" t="s">
        <v>34</v>
      </c>
      <c r="N22" s="35">
        <f>SUM(N17:N20)</f>
        <v>1568</v>
      </c>
      <c r="O22" s="35">
        <f>SUM(O17:O20)</f>
        <v>1568</v>
      </c>
      <c r="P22" s="37">
        <f>SUM(P17:P20)</f>
        <v>1600</v>
      </c>
      <c r="Q22" s="37">
        <f>SUM(Q17:Q20)</f>
        <v>1592</v>
      </c>
      <c r="S22" s="67"/>
      <c r="T22" s="67"/>
      <c r="U22" s="67"/>
      <c r="V22" s="67"/>
      <c r="W22" s="67"/>
    </row>
    <row r="23" spans="1:23" s="68" customFormat="1" ht="13.2">
      <c r="A23" s="1139" t="s">
        <v>55</v>
      </c>
      <c r="B23" s="106"/>
      <c r="C23" s="107"/>
      <c r="D23" s="108"/>
      <c r="E23" s="22"/>
      <c r="F23" s="108"/>
      <c r="G23" s="22"/>
      <c r="H23" s="108"/>
      <c r="I23" s="22"/>
      <c r="J23" s="108" t="s">
        <v>110</v>
      </c>
      <c r="K23" s="109">
        <v>88</v>
      </c>
      <c r="L23" s="110">
        <v>93</v>
      </c>
      <c r="M23" s="108" t="s">
        <v>110</v>
      </c>
      <c r="N23" s="24">
        <v>94</v>
      </c>
      <c r="O23" s="24">
        <v>91</v>
      </c>
      <c r="P23" s="26">
        <v>91</v>
      </c>
      <c r="Q23" s="26">
        <v>7</v>
      </c>
      <c r="S23" s="67"/>
      <c r="T23" s="67"/>
      <c r="U23" s="67"/>
      <c r="V23" s="67"/>
      <c r="W23" s="67"/>
    </row>
    <row r="24" spans="1:23" s="68" customFormat="1" ht="13.2">
      <c r="A24" s="1140"/>
      <c r="B24" s="121"/>
      <c r="C24" s="122"/>
      <c r="D24" s="123"/>
      <c r="E24" s="17"/>
      <c r="F24" s="123"/>
      <c r="G24" s="17"/>
      <c r="H24" s="123"/>
      <c r="I24" s="17"/>
      <c r="J24" s="123" t="s">
        <v>111</v>
      </c>
      <c r="K24" s="124">
        <v>2112</v>
      </c>
      <c r="L24" s="125">
        <v>2058</v>
      </c>
      <c r="M24" s="123" t="s">
        <v>112</v>
      </c>
      <c r="N24" s="24">
        <v>2010</v>
      </c>
      <c r="O24" s="24">
        <v>1855</v>
      </c>
      <c r="P24" s="26">
        <v>1812</v>
      </c>
      <c r="Q24" s="26">
        <v>10000</v>
      </c>
    </row>
    <row r="25" spans="1:23" s="68" customFormat="1" ht="13.2">
      <c r="A25" s="1140"/>
      <c r="B25" s="111"/>
      <c r="C25" s="112"/>
      <c r="D25" s="100"/>
      <c r="E25" s="26"/>
      <c r="F25" s="100"/>
      <c r="G25" s="26"/>
      <c r="H25" s="100"/>
      <c r="I25" s="26"/>
      <c r="J25" s="100" t="s">
        <v>113</v>
      </c>
      <c r="K25" s="101">
        <v>270</v>
      </c>
      <c r="L25" s="82">
        <v>260</v>
      </c>
      <c r="M25" s="100" t="s">
        <v>114</v>
      </c>
      <c r="N25" s="24">
        <v>251</v>
      </c>
      <c r="O25" s="24">
        <v>244</v>
      </c>
      <c r="P25" s="26">
        <v>248</v>
      </c>
      <c r="Q25" s="1136"/>
    </row>
    <row r="26" spans="1:23" s="68" customFormat="1" ht="13.2">
      <c r="A26" s="1140"/>
      <c r="B26" s="111"/>
      <c r="C26" s="112"/>
      <c r="D26" s="100"/>
      <c r="E26" s="26"/>
      <c r="F26" s="100"/>
      <c r="G26" s="26"/>
      <c r="H26" s="100"/>
      <c r="I26" s="26"/>
      <c r="J26" s="100" t="s">
        <v>116</v>
      </c>
      <c r="K26" s="101">
        <v>787</v>
      </c>
      <c r="L26" s="82">
        <v>822</v>
      </c>
      <c r="M26" s="100" t="s">
        <v>117</v>
      </c>
      <c r="N26" s="24">
        <v>280</v>
      </c>
      <c r="O26" s="24">
        <v>279</v>
      </c>
      <c r="P26" s="26">
        <v>272</v>
      </c>
      <c r="Q26" s="1136"/>
    </row>
    <row r="27" spans="1:23" s="68" customFormat="1" ht="13.2">
      <c r="A27" s="1140"/>
      <c r="B27" s="111"/>
      <c r="C27" s="112"/>
      <c r="D27" s="100"/>
      <c r="E27" s="26"/>
      <c r="F27" s="100"/>
      <c r="G27" s="26"/>
      <c r="H27" s="100"/>
      <c r="I27" s="26"/>
      <c r="J27" s="100" t="s">
        <v>118</v>
      </c>
      <c r="K27" s="101">
        <v>275</v>
      </c>
      <c r="L27" s="82">
        <v>262</v>
      </c>
      <c r="M27" s="100" t="s">
        <v>119</v>
      </c>
      <c r="N27" s="24">
        <v>265</v>
      </c>
      <c r="O27" s="24">
        <v>334</v>
      </c>
      <c r="P27" s="26">
        <v>344</v>
      </c>
      <c r="Q27" s="1136"/>
    </row>
    <row r="28" spans="1:23" s="68" customFormat="1" ht="13.2">
      <c r="A28" s="1140"/>
      <c r="B28" s="111"/>
      <c r="C28" s="112"/>
      <c r="D28" s="100"/>
      <c r="E28" s="26"/>
      <c r="F28" s="100"/>
      <c r="G28" s="26"/>
      <c r="H28" s="100"/>
      <c r="I28" s="26"/>
      <c r="J28" s="100" t="s">
        <v>120</v>
      </c>
      <c r="K28" s="101">
        <v>4752</v>
      </c>
      <c r="L28" s="101">
        <v>6260</v>
      </c>
      <c r="M28" s="100" t="s">
        <v>121</v>
      </c>
      <c r="N28" s="24">
        <v>252</v>
      </c>
      <c r="O28" s="24">
        <v>252</v>
      </c>
      <c r="P28" s="26">
        <v>261</v>
      </c>
      <c r="Q28" s="1136"/>
    </row>
    <row r="29" spans="1:23" s="68" customFormat="1" ht="13.2">
      <c r="A29" s="1140"/>
      <c r="B29" s="111"/>
      <c r="C29" s="112"/>
      <c r="D29" s="100"/>
      <c r="E29" s="26"/>
      <c r="F29" s="100"/>
      <c r="G29" s="26"/>
      <c r="H29" s="100"/>
      <c r="I29" s="26"/>
      <c r="J29" s="100"/>
      <c r="K29" s="103"/>
      <c r="L29" s="90"/>
      <c r="M29" s="100" t="s">
        <v>122</v>
      </c>
      <c r="N29" s="24">
        <v>232</v>
      </c>
      <c r="O29" s="24">
        <v>278</v>
      </c>
      <c r="P29" s="26">
        <v>292</v>
      </c>
      <c r="Q29" s="1136"/>
    </row>
    <row r="30" spans="1:23" s="68" customFormat="1" ht="13.2">
      <c r="A30" s="1140"/>
      <c r="B30" s="119"/>
      <c r="C30" s="120"/>
      <c r="D30" s="116"/>
      <c r="E30" s="37"/>
      <c r="F30" s="116"/>
      <c r="G30" s="37"/>
      <c r="H30" s="116"/>
      <c r="I30" s="37"/>
      <c r="J30" s="116"/>
      <c r="K30" s="117"/>
      <c r="L30" s="118"/>
      <c r="M30" s="104" t="s">
        <v>123</v>
      </c>
      <c r="N30" s="35">
        <v>7922</v>
      </c>
      <c r="O30" s="35">
        <v>9579</v>
      </c>
      <c r="P30" s="37">
        <v>10639</v>
      </c>
      <c r="Q30" s="1137"/>
    </row>
    <row r="31" spans="1:23" ht="13.2">
      <c r="A31" s="1141"/>
      <c r="B31" s="119"/>
      <c r="C31" s="120"/>
      <c r="D31" s="116"/>
      <c r="E31" s="37"/>
      <c r="F31" s="116"/>
      <c r="G31" s="37"/>
      <c r="H31" s="116"/>
      <c r="I31" s="37"/>
      <c r="J31" s="116" t="s">
        <v>34</v>
      </c>
      <c r="K31" s="117">
        <f>SUM(K23:K28)</f>
        <v>8284</v>
      </c>
      <c r="L31" s="118">
        <f>SUM(L23:L28)</f>
        <v>9755</v>
      </c>
      <c r="M31" s="92" t="s">
        <v>34</v>
      </c>
      <c r="N31" s="49">
        <f>SUM(N23:N30)</f>
        <v>11306</v>
      </c>
      <c r="O31" s="49">
        <f>SUM(O23:O30)</f>
        <v>12912</v>
      </c>
      <c r="P31" s="50">
        <f>SUM(P23:P30)</f>
        <v>13959</v>
      </c>
      <c r="Q31" s="50">
        <v>14770</v>
      </c>
      <c r="R31" s="68"/>
      <c r="S31" s="68"/>
      <c r="T31" s="68"/>
      <c r="U31" s="68"/>
      <c r="V31" s="68"/>
      <c r="W31" s="68"/>
    </row>
    <row r="32" spans="1:23" ht="14.25" customHeight="1">
      <c r="A32" s="1139" t="s">
        <v>124</v>
      </c>
      <c r="B32" s="33" t="s">
        <v>125</v>
      </c>
      <c r="C32" s="32">
        <v>5376</v>
      </c>
      <c r="D32" s="33" t="s">
        <v>125</v>
      </c>
      <c r="E32" s="32">
        <v>5955</v>
      </c>
      <c r="F32" s="33" t="s">
        <v>125</v>
      </c>
      <c r="G32" s="32">
        <v>6143</v>
      </c>
      <c r="H32" s="33" t="s">
        <v>125</v>
      </c>
      <c r="I32" s="32">
        <v>6128</v>
      </c>
      <c r="J32" s="33" t="s">
        <v>125</v>
      </c>
      <c r="K32" s="103">
        <v>6690</v>
      </c>
      <c r="L32" s="90">
        <v>7831</v>
      </c>
      <c r="M32" s="33" t="s">
        <v>125</v>
      </c>
      <c r="N32" s="24">
        <v>7928</v>
      </c>
      <c r="O32" s="24">
        <v>9145</v>
      </c>
      <c r="P32" s="26">
        <v>8977</v>
      </c>
      <c r="Q32" s="26">
        <v>8160</v>
      </c>
    </row>
    <row r="33" spans="1:17" ht="14.25" customHeight="1">
      <c r="A33" s="1140"/>
      <c r="B33" s="84" t="s">
        <v>126</v>
      </c>
      <c r="C33" s="26">
        <v>101</v>
      </c>
      <c r="D33" s="84" t="s">
        <v>126</v>
      </c>
      <c r="E33" s="26">
        <v>100</v>
      </c>
      <c r="F33" s="84" t="s">
        <v>126</v>
      </c>
      <c r="G33" s="26">
        <v>99</v>
      </c>
      <c r="H33" s="84" t="s">
        <v>126</v>
      </c>
      <c r="I33" s="26">
        <v>97</v>
      </c>
      <c r="J33" s="84" t="s">
        <v>126</v>
      </c>
      <c r="K33" s="101">
        <v>95</v>
      </c>
      <c r="L33" s="82">
        <v>104</v>
      </c>
      <c r="M33" s="84" t="s">
        <v>126</v>
      </c>
      <c r="N33" s="24">
        <v>123</v>
      </c>
      <c r="O33" s="24">
        <v>157</v>
      </c>
      <c r="P33" s="26">
        <v>184</v>
      </c>
      <c r="Q33" s="26">
        <v>191</v>
      </c>
    </row>
    <row r="34" spans="1:17" ht="14.25" customHeight="1">
      <c r="A34" s="1140"/>
      <c r="B34" s="27" t="s">
        <v>127</v>
      </c>
      <c r="C34" s="26">
        <v>404</v>
      </c>
      <c r="D34" s="27" t="s">
        <v>127</v>
      </c>
      <c r="E34" s="26">
        <v>398</v>
      </c>
      <c r="F34" s="27" t="s">
        <v>127</v>
      </c>
      <c r="G34" s="26">
        <v>388</v>
      </c>
      <c r="H34" s="27" t="s">
        <v>127</v>
      </c>
      <c r="I34" s="26">
        <v>378</v>
      </c>
      <c r="J34" s="27" t="s">
        <v>127</v>
      </c>
      <c r="K34" s="101">
        <v>378</v>
      </c>
      <c r="L34" s="82">
        <v>386</v>
      </c>
      <c r="M34" s="27" t="s">
        <v>128</v>
      </c>
      <c r="N34" s="24">
        <v>409</v>
      </c>
      <c r="O34" s="24">
        <v>429</v>
      </c>
      <c r="P34" s="26">
        <v>456</v>
      </c>
      <c r="Q34" s="26">
        <v>570</v>
      </c>
    </row>
    <row r="35" spans="1:17" ht="14.25" customHeight="1">
      <c r="A35" s="1140"/>
      <c r="B35" s="38" t="s">
        <v>129</v>
      </c>
      <c r="C35" s="42">
        <v>3032</v>
      </c>
      <c r="D35" s="38" t="s">
        <v>129</v>
      </c>
      <c r="E35" s="42">
        <v>3065</v>
      </c>
      <c r="F35" s="38" t="s">
        <v>129</v>
      </c>
      <c r="G35" s="42">
        <v>3086</v>
      </c>
      <c r="H35" s="38" t="s">
        <v>129</v>
      </c>
      <c r="I35" s="42">
        <v>2904</v>
      </c>
      <c r="J35" s="38" t="s">
        <v>129</v>
      </c>
      <c r="K35" s="126">
        <v>3047</v>
      </c>
      <c r="L35" s="127">
        <v>3210</v>
      </c>
      <c r="M35" s="38" t="s">
        <v>130</v>
      </c>
      <c r="N35" s="40">
        <v>3313</v>
      </c>
      <c r="O35" s="40">
        <v>2719</v>
      </c>
      <c r="P35" s="42">
        <v>3050</v>
      </c>
      <c r="Q35" s="42">
        <v>3804</v>
      </c>
    </row>
    <row r="36" spans="1:17" ht="15" customHeight="1" thickBot="1">
      <c r="A36" s="1141"/>
      <c r="B36" s="60" t="s">
        <v>94</v>
      </c>
      <c r="C36" s="59">
        <f>SUM(C32:C35)</f>
        <v>8913</v>
      </c>
      <c r="D36" s="60" t="s">
        <v>94</v>
      </c>
      <c r="E36" s="59">
        <f>SUM(E32:E35)</f>
        <v>9518</v>
      </c>
      <c r="F36" s="60" t="s">
        <v>94</v>
      </c>
      <c r="G36" s="59">
        <f>SUM(G32:G35)</f>
        <v>9716</v>
      </c>
      <c r="H36" s="60" t="s">
        <v>94</v>
      </c>
      <c r="I36" s="59">
        <f>SUM(I32:I35)</f>
        <v>9507</v>
      </c>
      <c r="J36" s="60" t="s">
        <v>94</v>
      </c>
      <c r="K36" s="130">
        <f>SUM(K32:K35)</f>
        <v>10210</v>
      </c>
      <c r="L36" s="131">
        <f>SUM(L32:L35)</f>
        <v>11531</v>
      </c>
      <c r="M36" s="132" t="s">
        <v>94</v>
      </c>
      <c r="N36" s="129">
        <f>SUM(N32:N35)</f>
        <v>11773</v>
      </c>
      <c r="O36" s="60">
        <f>SUM(O32:O35)</f>
        <v>12450</v>
      </c>
      <c r="P36" s="57">
        <f>SUM(P32:P35)</f>
        <v>12667</v>
      </c>
      <c r="Q36" s="57">
        <f>SUM(Q32:Q35)</f>
        <v>12725</v>
      </c>
    </row>
    <row r="37" spans="1:17" ht="13.2">
      <c r="A37" s="64"/>
    </row>
  </sheetData>
  <mergeCells count="5">
    <mergeCell ref="A6:A10"/>
    <mergeCell ref="A11:A16"/>
    <mergeCell ref="A17:A22"/>
    <mergeCell ref="A23:A31"/>
    <mergeCell ref="A32:A36"/>
  </mergeCells>
  <pageMargins left="0.54" right="0.55000000000000004" top="1" bottom="1" header="0.51200000000000001" footer="0.5120000000000000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8"/>
  <sheetViews>
    <sheetView zoomScale="85" zoomScaleNormal="85" workbookViewId="0">
      <pane xSplit="1" topLeftCell="B1" activePane="topRight" state="frozenSplit"/>
      <selection activeCell="A5" sqref="A5"/>
      <selection pane="topRight" activeCell="A3" sqref="A3"/>
    </sheetView>
  </sheetViews>
  <sheetFormatPr defaultColWidth="8.88671875" defaultRowHeight="13.2"/>
  <cols>
    <col min="1" max="1" width="9.21875" style="6" customWidth="1"/>
    <col min="2" max="2" width="29.21875" style="6" customWidth="1"/>
    <col min="3" max="3" width="31.88671875" style="6" customWidth="1"/>
    <col min="4" max="6" width="8.88671875" style="135" customWidth="1"/>
    <col min="7" max="7" width="29.21875" style="6" customWidth="1"/>
    <col min="8" max="8" width="31.88671875" style="6" customWidth="1"/>
    <col min="9" max="9" width="0" style="136" hidden="1" customWidth="1"/>
    <col min="10" max="10" width="8.88671875" style="135"/>
    <col min="11" max="13" width="8.88671875" style="6"/>
    <col min="14" max="14" width="9.77734375" style="6" customWidth="1"/>
    <col min="15" max="15" width="9.21875" style="6" bestFit="1" customWidth="1"/>
    <col min="16" max="16" width="13.5546875" style="6" customWidth="1"/>
    <col min="17" max="16384" width="8.88671875" style="6"/>
  </cols>
  <sheetData>
    <row r="1" spans="1:21" s="2" customFormat="1" ht="15.6">
      <c r="A1" s="1" t="s">
        <v>0</v>
      </c>
      <c r="D1" s="133"/>
      <c r="E1" s="133"/>
      <c r="F1" s="133"/>
      <c r="I1" s="134"/>
      <c r="J1" s="133"/>
    </row>
    <row r="2" spans="1:21" s="2" customFormat="1" ht="15">
      <c r="A2" s="2" t="s">
        <v>11</v>
      </c>
      <c r="D2" s="133"/>
      <c r="E2" s="133"/>
      <c r="F2" s="133"/>
      <c r="I2" s="134"/>
      <c r="J2" s="133"/>
    </row>
    <row r="3" spans="1:21" s="2" customFormat="1" ht="15.6">
      <c r="A3" s="1" t="s">
        <v>185</v>
      </c>
      <c r="D3" s="133"/>
      <c r="E3" s="133"/>
      <c r="F3" s="133"/>
      <c r="I3" s="134"/>
      <c r="J3" s="133"/>
    </row>
    <row r="4" spans="1:21" ht="13.8" thickBot="1"/>
    <row r="5" spans="1:21" s="15" customFormat="1">
      <c r="A5" s="7" t="s">
        <v>89</v>
      </c>
      <c r="B5" s="7"/>
      <c r="C5" s="7"/>
      <c r="D5" s="139">
        <v>2007</v>
      </c>
      <c r="E5" s="137">
        <v>2008</v>
      </c>
      <c r="F5" s="137">
        <v>2009</v>
      </c>
      <c r="G5" s="7"/>
      <c r="H5" s="7"/>
      <c r="I5" s="138">
        <v>2010</v>
      </c>
      <c r="J5" s="137">
        <v>2011</v>
      </c>
      <c r="K5" s="138">
        <v>2012</v>
      </c>
      <c r="L5" s="140">
        <v>2013</v>
      </c>
      <c r="M5" s="140">
        <v>2014</v>
      </c>
      <c r="N5" s="140">
        <v>2015</v>
      </c>
      <c r="O5" s="140">
        <v>2016</v>
      </c>
      <c r="P5" s="46"/>
      <c r="Q5" s="46"/>
      <c r="R5" s="46"/>
      <c r="S5" s="46"/>
      <c r="T5" s="46"/>
      <c r="U5" s="46"/>
    </row>
    <row r="6" spans="1:21">
      <c r="A6" s="16" t="s">
        <v>90</v>
      </c>
      <c r="B6" s="1142" t="s">
        <v>132</v>
      </c>
      <c r="C6" s="16" t="s">
        <v>133</v>
      </c>
      <c r="D6" s="144">
        <v>84698</v>
      </c>
      <c r="E6" s="145">
        <v>87667</v>
      </c>
      <c r="F6" s="145">
        <v>99105</v>
      </c>
      <c r="G6" s="1142" t="s">
        <v>132</v>
      </c>
      <c r="H6" s="16" t="s">
        <v>133</v>
      </c>
      <c r="I6" s="146">
        <v>100010</v>
      </c>
      <c r="J6" s="145">
        <v>104638</v>
      </c>
      <c r="K6" s="146">
        <v>103601</v>
      </c>
      <c r="L6" s="147">
        <v>105432</v>
      </c>
      <c r="M6" s="147">
        <v>111852</v>
      </c>
      <c r="N6" s="147">
        <v>136460</v>
      </c>
      <c r="O6" s="147">
        <v>133544</v>
      </c>
      <c r="P6" s="46"/>
      <c r="Q6" s="46"/>
      <c r="R6" s="46"/>
      <c r="S6" s="46"/>
      <c r="T6" s="46"/>
      <c r="U6" s="46"/>
    </row>
    <row r="7" spans="1:21">
      <c r="A7" s="16"/>
      <c r="B7" s="1142"/>
      <c r="C7" s="23" t="s">
        <v>134</v>
      </c>
      <c r="D7" s="150">
        <v>73880</v>
      </c>
      <c r="E7" s="148">
        <v>82063</v>
      </c>
      <c r="F7" s="148">
        <v>81463</v>
      </c>
      <c r="G7" s="1142"/>
      <c r="H7" s="23" t="s">
        <v>134</v>
      </c>
      <c r="I7" s="149">
        <v>73686</v>
      </c>
      <c r="J7" s="148">
        <v>75274</v>
      </c>
      <c r="K7" s="149">
        <v>76825</v>
      </c>
      <c r="L7" s="151">
        <v>82220</v>
      </c>
      <c r="M7" s="151">
        <v>84696</v>
      </c>
      <c r="N7" s="151">
        <v>84910</v>
      </c>
      <c r="O7" s="151">
        <v>111145</v>
      </c>
    </row>
    <row r="8" spans="1:21">
      <c r="A8" s="16"/>
      <c r="B8" s="1142"/>
      <c r="C8" s="16" t="s">
        <v>44</v>
      </c>
      <c r="D8" s="152">
        <v>18877</v>
      </c>
      <c r="E8" s="153">
        <v>17104</v>
      </c>
      <c r="F8" s="153">
        <v>22941</v>
      </c>
      <c r="G8" s="1142"/>
      <c r="H8" s="16" t="s">
        <v>44</v>
      </c>
      <c r="I8" s="154">
        <v>27818</v>
      </c>
      <c r="J8" s="153">
        <v>26227</v>
      </c>
      <c r="K8" s="154">
        <v>23899</v>
      </c>
      <c r="L8" s="155">
        <v>25624</v>
      </c>
      <c r="M8" s="151">
        <v>26755</v>
      </c>
      <c r="N8" s="151">
        <v>24367</v>
      </c>
      <c r="O8" s="151">
        <v>27564</v>
      </c>
    </row>
    <row r="9" spans="1:21">
      <c r="A9" s="16"/>
      <c r="B9" s="1142"/>
      <c r="C9" s="45" t="s">
        <v>94</v>
      </c>
      <c r="D9" s="158">
        <f>SUM(D6:D8)</f>
        <v>177455</v>
      </c>
      <c r="E9" s="159">
        <v>186834</v>
      </c>
      <c r="F9" s="159">
        <f>SUM(F6:F8)</f>
        <v>203509</v>
      </c>
      <c r="G9" s="1142"/>
      <c r="H9" s="45" t="s">
        <v>94</v>
      </c>
      <c r="I9" s="157">
        <f t="shared" ref="I9:O9" si="0">SUM(I6:I8)</f>
        <v>201514</v>
      </c>
      <c r="J9" s="159">
        <f t="shared" si="0"/>
        <v>206139</v>
      </c>
      <c r="K9" s="160">
        <f t="shared" si="0"/>
        <v>204325</v>
      </c>
      <c r="L9" s="161">
        <f t="shared" si="0"/>
        <v>213276</v>
      </c>
      <c r="M9" s="161">
        <f t="shared" si="0"/>
        <v>223303</v>
      </c>
      <c r="N9" s="161">
        <f t="shared" si="0"/>
        <v>245737</v>
      </c>
      <c r="O9" s="161">
        <f t="shared" si="0"/>
        <v>272253</v>
      </c>
      <c r="P9" s="46"/>
      <c r="Q9" s="46"/>
      <c r="R9" s="46"/>
      <c r="S9" s="46"/>
      <c r="T9" s="46"/>
      <c r="U9" s="46"/>
    </row>
    <row r="10" spans="1:21">
      <c r="A10" s="16"/>
      <c r="B10" s="1147" t="s">
        <v>135</v>
      </c>
      <c r="C10" s="45" t="s">
        <v>133</v>
      </c>
      <c r="D10" s="144">
        <v>90310</v>
      </c>
      <c r="E10" s="145">
        <v>99053</v>
      </c>
      <c r="F10" s="145">
        <v>102178</v>
      </c>
      <c r="G10" s="1147" t="s">
        <v>135</v>
      </c>
      <c r="H10" s="45" t="s">
        <v>133</v>
      </c>
      <c r="I10" s="162">
        <v>114991</v>
      </c>
      <c r="J10" s="145">
        <v>110331</v>
      </c>
      <c r="K10" s="146">
        <v>111860</v>
      </c>
      <c r="L10" s="147">
        <v>116820</v>
      </c>
      <c r="M10" s="147">
        <v>115595</v>
      </c>
      <c r="N10" s="147">
        <v>121242</v>
      </c>
      <c r="O10" s="147">
        <v>137939</v>
      </c>
      <c r="P10" s="46"/>
      <c r="Q10" s="46"/>
      <c r="R10" s="46"/>
      <c r="S10" s="46"/>
      <c r="T10" s="46"/>
      <c r="U10" s="46"/>
    </row>
    <row r="11" spans="1:21">
      <c r="A11" s="16"/>
      <c r="B11" s="1142"/>
      <c r="C11" s="23" t="s">
        <v>134</v>
      </c>
      <c r="D11" s="150">
        <v>11513</v>
      </c>
      <c r="E11" s="148">
        <v>10430</v>
      </c>
      <c r="F11" s="148">
        <v>9601</v>
      </c>
      <c r="G11" s="1142"/>
      <c r="H11" s="23" t="s">
        <v>134</v>
      </c>
      <c r="I11" s="149">
        <v>7128</v>
      </c>
      <c r="J11" s="148">
        <v>7529</v>
      </c>
      <c r="K11" s="149">
        <v>7995</v>
      </c>
      <c r="L11" s="151">
        <v>7863</v>
      </c>
      <c r="M11" s="151">
        <v>7987</v>
      </c>
      <c r="N11" s="151">
        <v>9258</v>
      </c>
      <c r="O11" s="151">
        <v>9180</v>
      </c>
    </row>
    <row r="12" spans="1:21">
      <c r="A12" s="16"/>
      <c r="B12" s="1142"/>
      <c r="C12" s="16" t="s">
        <v>23</v>
      </c>
      <c r="D12" s="152">
        <v>2085</v>
      </c>
      <c r="E12" s="153">
        <v>1982</v>
      </c>
      <c r="F12" s="153">
        <v>2314</v>
      </c>
      <c r="G12" s="1142"/>
      <c r="H12" s="16" t="s">
        <v>23</v>
      </c>
      <c r="I12" s="154">
        <v>2309</v>
      </c>
      <c r="J12" s="153">
        <v>2234</v>
      </c>
      <c r="K12" s="154">
        <v>2021</v>
      </c>
      <c r="L12" s="155">
        <v>2176</v>
      </c>
      <c r="M12" s="151">
        <v>2143</v>
      </c>
      <c r="N12" s="151">
        <v>2190</v>
      </c>
      <c r="O12" s="151">
        <v>4102</v>
      </c>
    </row>
    <row r="13" spans="1:21">
      <c r="A13" s="16"/>
      <c r="B13" s="1148"/>
      <c r="C13" s="91" t="s">
        <v>94</v>
      </c>
      <c r="D13" s="158">
        <f>SUM(D10:D12)</f>
        <v>103908</v>
      </c>
      <c r="E13" s="159">
        <v>111465</v>
      </c>
      <c r="F13" s="159">
        <f>SUM(F10:F12)</f>
        <v>114093</v>
      </c>
      <c r="G13" s="1148"/>
      <c r="H13" s="91" t="s">
        <v>94</v>
      </c>
      <c r="I13" s="160">
        <f t="shared" ref="I13:O13" si="1">SUM(I10:I12)</f>
        <v>124428</v>
      </c>
      <c r="J13" s="159">
        <f t="shared" si="1"/>
        <v>120094</v>
      </c>
      <c r="K13" s="160">
        <f t="shared" si="1"/>
        <v>121876</v>
      </c>
      <c r="L13" s="161">
        <f t="shared" si="1"/>
        <v>126859</v>
      </c>
      <c r="M13" s="161">
        <f t="shared" si="1"/>
        <v>125725</v>
      </c>
      <c r="N13" s="161">
        <f t="shared" si="1"/>
        <v>132690</v>
      </c>
      <c r="O13" s="161">
        <f t="shared" si="1"/>
        <v>151221</v>
      </c>
      <c r="P13" s="46"/>
      <c r="Q13" s="46"/>
      <c r="R13" s="46"/>
      <c r="S13" s="46"/>
      <c r="T13" s="46"/>
      <c r="U13" s="46"/>
    </row>
    <row r="14" spans="1:21">
      <c r="A14" s="16"/>
      <c r="B14" s="1142" t="s">
        <v>136</v>
      </c>
      <c r="C14" s="16" t="s">
        <v>137</v>
      </c>
      <c r="D14" s="163">
        <v>1620</v>
      </c>
      <c r="E14" s="141">
        <v>1737</v>
      </c>
      <c r="F14" s="141">
        <v>1893</v>
      </c>
      <c r="G14" s="1142" t="s">
        <v>136</v>
      </c>
      <c r="H14" s="16" t="s">
        <v>137</v>
      </c>
      <c r="I14" s="142">
        <v>1959</v>
      </c>
      <c r="J14" s="141">
        <v>1874</v>
      </c>
      <c r="K14" s="142">
        <v>2027</v>
      </c>
      <c r="L14" s="164">
        <v>2137</v>
      </c>
      <c r="M14" s="164">
        <v>2300</v>
      </c>
      <c r="N14" s="164">
        <v>2287</v>
      </c>
      <c r="O14" s="164">
        <v>2229</v>
      </c>
      <c r="P14" s="46"/>
      <c r="Q14" s="46"/>
      <c r="R14" s="46"/>
      <c r="S14" s="46"/>
      <c r="T14" s="46"/>
      <c r="U14" s="46"/>
    </row>
    <row r="15" spans="1:21">
      <c r="A15" s="16"/>
      <c r="B15" s="1142"/>
      <c r="C15" s="23" t="s">
        <v>134</v>
      </c>
      <c r="D15" s="150">
        <v>41</v>
      </c>
      <c r="E15" s="148">
        <v>45</v>
      </c>
      <c r="F15" s="148">
        <v>25</v>
      </c>
      <c r="G15" s="1142"/>
      <c r="H15" s="23" t="s">
        <v>138</v>
      </c>
      <c r="I15" s="149">
        <v>28</v>
      </c>
      <c r="J15" s="148">
        <v>22</v>
      </c>
      <c r="K15" s="149"/>
      <c r="L15" s="151"/>
      <c r="M15" s="151"/>
      <c r="N15" s="151"/>
      <c r="O15" s="151"/>
    </row>
    <row r="16" spans="1:21">
      <c r="A16" s="16"/>
      <c r="B16" s="1142"/>
      <c r="C16" s="16" t="s">
        <v>44</v>
      </c>
      <c r="D16" s="163">
        <v>61</v>
      </c>
      <c r="E16" s="141">
        <v>67</v>
      </c>
      <c r="F16" s="141">
        <v>61</v>
      </c>
      <c r="G16" s="1142"/>
      <c r="H16" s="16" t="s">
        <v>139</v>
      </c>
      <c r="I16" s="142">
        <v>39</v>
      </c>
      <c r="J16" s="141">
        <v>27</v>
      </c>
      <c r="K16" s="142">
        <v>42</v>
      </c>
      <c r="L16" s="164">
        <v>50</v>
      </c>
      <c r="M16" s="164">
        <v>60</v>
      </c>
      <c r="N16" s="164">
        <v>48</v>
      </c>
      <c r="O16" s="164">
        <v>61</v>
      </c>
    </row>
    <row r="17" spans="1:21" ht="13.8" thickBot="1">
      <c r="A17" s="55"/>
      <c r="B17" s="1143"/>
      <c r="C17" s="128" t="s">
        <v>94</v>
      </c>
      <c r="D17" s="167">
        <f t="shared" ref="D17" si="2">SUM(D14:D16)</f>
        <v>1722</v>
      </c>
      <c r="E17" s="165">
        <v>1849</v>
      </c>
      <c r="F17" s="165">
        <f>SUM(F14:F16)</f>
        <v>1979</v>
      </c>
      <c r="G17" s="1143"/>
      <c r="H17" s="128" t="s">
        <v>94</v>
      </c>
      <c r="I17" s="166">
        <f t="shared" ref="I17:O17" si="3">SUM(I14:I16)</f>
        <v>2026</v>
      </c>
      <c r="J17" s="165">
        <f t="shared" si="3"/>
        <v>1923</v>
      </c>
      <c r="K17" s="166">
        <f t="shared" si="3"/>
        <v>2069</v>
      </c>
      <c r="L17" s="168">
        <f t="shared" si="3"/>
        <v>2187</v>
      </c>
      <c r="M17" s="168">
        <f t="shared" si="3"/>
        <v>2360</v>
      </c>
      <c r="N17" s="168">
        <f t="shared" si="3"/>
        <v>2335</v>
      </c>
      <c r="O17" s="168">
        <f t="shared" si="3"/>
        <v>2290</v>
      </c>
      <c r="P17" s="46"/>
      <c r="Q17" s="46"/>
      <c r="R17" s="46"/>
      <c r="S17" s="46"/>
      <c r="T17" s="46"/>
      <c r="U17" s="46"/>
    </row>
    <row r="18" spans="1:21">
      <c r="A18" s="16" t="s">
        <v>95</v>
      </c>
      <c r="B18" s="1144" t="s">
        <v>140</v>
      </c>
      <c r="C18" s="173" t="s">
        <v>141</v>
      </c>
      <c r="D18" s="174">
        <v>333498</v>
      </c>
      <c r="E18" s="170">
        <v>330110</v>
      </c>
      <c r="F18" s="170">
        <v>295315</v>
      </c>
      <c r="G18" s="1144" t="s">
        <v>140</v>
      </c>
      <c r="H18" s="173" t="s">
        <v>141</v>
      </c>
      <c r="I18" s="171">
        <v>290081</v>
      </c>
      <c r="J18" s="170">
        <v>287580</v>
      </c>
      <c r="K18" s="171">
        <v>287013</v>
      </c>
      <c r="L18" s="175">
        <v>271731</v>
      </c>
      <c r="M18" s="175">
        <v>265959</v>
      </c>
      <c r="N18" s="175">
        <v>258839</v>
      </c>
      <c r="O18" s="175">
        <v>260244</v>
      </c>
      <c r="P18" s="46"/>
      <c r="Q18" s="46"/>
      <c r="R18" s="46"/>
      <c r="S18" s="46"/>
      <c r="T18" s="46"/>
      <c r="U18" s="46"/>
    </row>
    <row r="19" spans="1:21">
      <c r="A19" s="16"/>
      <c r="B19" s="1145"/>
      <c r="C19" s="177" t="s">
        <v>142</v>
      </c>
      <c r="D19" s="178">
        <v>62793</v>
      </c>
      <c r="E19" s="179">
        <v>60892</v>
      </c>
      <c r="F19" s="179">
        <v>53281</v>
      </c>
      <c r="G19" s="1145"/>
      <c r="H19" s="177" t="s">
        <v>142</v>
      </c>
      <c r="I19" s="176">
        <v>54517</v>
      </c>
      <c r="J19" s="179">
        <v>55030</v>
      </c>
      <c r="K19" s="176">
        <v>55783</v>
      </c>
      <c r="L19" s="180">
        <v>56705</v>
      </c>
      <c r="M19" s="180">
        <v>60030</v>
      </c>
      <c r="N19" s="180">
        <v>59882</v>
      </c>
      <c r="O19" s="180">
        <v>58137</v>
      </c>
    </row>
    <row r="20" spans="1:21">
      <c r="A20" s="16"/>
      <c r="B20" s="1146"/>
      <c r="C20" s="181" t="s">
        <v>94</v>
      </c>
      <c r="D20" s="158">
        <v>396291</v>
      </c>
      <c r="E20" s="159">
        <v>391002</v>
      </c>
      <c r="F20" s="159">
        <f>SUM(F18:F19)</f>
        <v>348596</v>
      </c>
      <c r="G20" s="1146"/>
      <c r="H20" s="181" t="s">
        <v>94</v>
      </c>
      <c r="I20" s="160">
        <f t="shared" ref="I20:O20" si="4">SUM(I18:I19)</f>
        <v>344598</v>
      </c>
      <c r="J20" s="159">
        <f t="shared" si="4"/>
        <v>342610</v>
      </c>
      <c r="K20" s="160">
        <f t="shared" si="4"/>
        <v>342796</v>
      </c>
      <c r="L20" s="161">
        <f t="shared" si="4"/>
        <v>328436</v>
      </c>
      <c r="M20" s="161">
        <f t="shared" si="4"/>
        <v>325989</v>
      </c>
      <c r="N20" s="161">
        <f t="shared" si="4"/>
        <v>318721</v>
      </c>
      <c r="O20" s="161">
        <f t="shared" si="4"/>
        <v>318381</v>
      </c>
    </row>
    <row r="21" spans="1:21">
      <c r="A21" s="16"/>
      <c r="B21" s="1149" t="s">
        <v>143</v>
      </c>
      <c r="C21" s="182" t="s">
        <v>144</v>
      </c>
      <c r="D21" s="183">
        <v>376310</v>
      </c>
      <c r="E21" s="184">
        <v>347836</v>
      </c>
      <c r="F21" s="184">
        <v>254368</v>
      </c>
      <c r="G21" s="1149" t="s">
        <v>143</v>
      </c>
      <c r="H21" s="182" t="s">
        <v>144</v>
      </c>
      <c r="I21" s="162">
        <v>255192</v>
      </c>
      <c r="J21" s="184">
        <v>253754</v>
      </c>
      <c r="K21" s="162">
        <v>245004</v>
      </c>
      <c r="L21" s="185">
        <v>240188</v>
      </c>
      <c r="M21" s="185">
        <v>245535</v>
      </c>
      <c r="N21" s="185">
        <v>241412</v>
      </c>
      <c r="O21" s="185">
        <v>240455</v>
      </c>
      <c r="P21" s="46"/>
      <c r="Q21" s="46"/>
      <c r="R21" s="46"/>
      <c r="S21" s="46"/>
      <c r="T21" s="46"/>
      <c r="U21" s="46"/>
    </row>
    <row r="22" spans="1:21">
      <c r="A22" s="16"/>
      <c r="B22" s="1145"/>
      <c r="C22" s="186" t="s">
        <v>145</v>
      </c>
      <c r="D22" s="150">
        <v>307665</v>
      </c>
      <c r="E22" s="148">
        <v>342654</v>
      </c>
      <c r="F22" s="148">
        <v>361439</v>
      </c>
      <c r="G22" s="1145"/>
      <c r="H22" s="186" t="s">
        <v>145</v>
      </c>
      <c r="I22" s="149">
        <v>377089</v>
      </c>
      <c r="J22" s="148">
        <v>363876</v>
      </c>
      <c r="K22" s="149">
        <v>369679</v>
      </c>
      <c r="L22" s="151">
        <v>356179</v>
      </c>
      <c r="M22" s="151">
        <v>255001</v>
      </c>
      <c r="N22" s="151">
        <v>235809</v>
      </c>
      <c r="O22" s="151">
        <v>246879</v>
      </c>
      <c r="P22" s="46"/>
      <c r="Q22" s="46"/>
      <c r="R22" s="46"/>
      <c r="S22" s="46"/>
      <c r="T22" s="46"/>
      <c r="U22" s="46"/>
    </row>
    <row r="23" spans="1:21">
      <c r="A23" s="16"/>
      <c r="B23" s="1146"/>
      <c r="C23" s="187" t="s">
        <v>146</v>
      </c>
      <c r="D23" s="152">
        <v>299628</v>
      </c>
      <c r="E23" s="153">
        <v>318903</v>
      </c>
      <c r="F23" s="153">
        <v>354792</v>
      </c>
      <c r="G23" s="1146"/>
      <c r="H23" s="187" t="s">
        <v>146</v>
      </c>
      <c r="I23" s="154">
        <v>374891</v>
      </c>
      <c r="J23" s="153">
        <v>364712</v>
      </c>
      <c r="K23" s="154">
        <v>380964</v>
      </c>
      <c r="L23" s="155">
        <v>372680</v>
      </c>
      <c r="M23" s="155">
        <v>296740</v>
      </c>
      <c r="N23" s="155">
        <v>241904</v>
      </c>
      <c r="O23" s="155">
        <v>251877</v>
      </c>
    </row>
    <row r="24" spans="1:21">
      <c r="A24" s="16"/>
      <c r="B24" s="1145" t="s">
        <v>147</v>
      </c>
      <c r="C24" s="188" t="s">
        <v>141</v>
      </c>
      <c r="D24" s="163">
        <v>145040</v>
      </c>
      <c r="E24" s="141">
        <v>151765</v>
      </c>
      <c r="F24" s="141">
        <v>164459</v>
      </c>
      <c r="G24" s="1145" t="s">
        <v>147</v>
      </c>
      <c r="H24" s="188" t="s">
        <v>141</v>
      </c>
      <c r="I24" s="142">
        <v>187237</v>
      </c>
      <c r="J24" s="141">
        <v>197594</v>
      </c>
      <c r="K24" s="142">
        <v>224917</v>
      </c>
      <c r="L24" s="164">
        <v>225571</v>
      </c>
      <c r="M24" s="164">
        <v>177750</v>
      </c>
      <c r="N24" s="164">
        <v>146749</v>
      </c>
      <c r="O24" s="164">
        <v>160643</v>
      </c>
    </row>
    <row r="25" spans="1:21">
      <c r="A25" s="16"/>
      <c r="B25" s="1145"/>
      <c r="C25" s="177" t="s">
        <v>142</v>
      </c>
      <c r="D25" s="178">
        <v>19914</v>
      </c>
      <c r="E25" s="179">
        <v>25185</v>
      </c>
      <c r="F25" s="179">
        <v>28890</v>
      </c>
      <c r="G25" s="1145"/>
      <c r="H25" s="177" t="s">
        <v>142</v>
      </c>
      <c r="I25" s="176">
        <v>35456</v>
      </c>
      <c r="J25" s="179">
        <v>40729</v>
      </c>
      <c r="K25" s="176">
        <v>49874</v>
      </c>
      <c r="L25" s="180">
        <v>51508</v>
      </c>
      <c r="M25" s="180">
        <v>49392</v>
      </c>
      <c r="N25" s="180">
        <v>42609</v>
      </c>
      <c r="O25" s="180">
        <v>42444</v>
      </c>
      <c r="P25" s="46"/>
      <c r="Q25" s="46"/>
      <c r="R25" s="46"/>
      <c r="S25" s="46"/>
      <c r="T25" s="46"/>
      <c r="U25" s="46"/>
    </row>
    <row r="26" spans="1:21">
      <c r="A26" s="16"/>
      <c r="B26" s="1146"/>
      <c r="C26" s="181" t="s">
        <v>94</v>
      </c>
      <c r="D26" s="158">
        <v>164954</v>
      </c>
      <c r="E26" s="159">
        <v>176950</v>
      </c>
      <c r="F26" s="159">
        <f>SUM(F24:F25)</f>
        <v>193349</v>
      </c>
      <c r="G26" s="1146"/>
      <c r="H26" s="181" t="s">
        <v>94</v>
      </c>
      <c r="I26" s="160">
        <f t="shared" ref="I26:O26" si="5">SUM(I24:I25)</f>
        <v>222693</v>
      </c>
      <c r="J26" s="159">
        <f t="shared" si="5"/>
        <v>238323</v>
      </c>
      <c r="K26" s="160">
        <f t="shared" si="5"/>
        <v>274791</v>
      </c>
      <c r="L26" s="161">
        <f t="shared" si="5"/>
        <v>277079</v>
      </c>
      <c r="M26" s="161">
        <f t="shared" si="5"/>
        <v>227142</v>
      </c>
      <c r="N26" s="161">
        <f t="shared" si="5"/>
        <v>189358</v>
      </c>
      <c r="O26" s="161">
        <f t="shared" si="5"/>
        <v>203087</v>
      </c>
      <c r="P26" s="46"/>
      <c r="Q26" s="46"/>
      <c r="R26" s="46"/>
      <c r="S26" s="46"/>
      <c r="T26" s="46"/>
      <c r="U26" s="46"/>
    </row>
    <row r="27" spans="1:21">
      <c r="A27" s="16"/>
      <c r="B27" s="1149" t="s">
        <v>148</v>
      </c>
      <c r="C27" s="182" t="s">
        <v>149</v>
      </c>
      <c r="D27" s="183">
        <v>32586</v>
      </c>
      <c r="E27" s="184">
        <v>31019</v>
      </c>
      <c r="F27" s="184">
        <v>24137</v>
      </c>
      <c r="G27" s="1149" t="s">
        <v>148</v>
      </c>
      <c r="H27" s="182" t="s">
        <v>149</v>
      </c>
      <c r="I27" s="162">
        <v>27889</v>
      </c>
      <c r="J27" s="184">
        <v>26663</v>
      </c>
      <c r="K27" s="162">
        <v>24958</v>
      </c>
      <c r="L27" s="185">
        <v>24644</v>
      </c>
      <c r="M27" s="185">
        <v>25710</v>
      </c>
      <c r="N27" s="185">
        <v>21858</v>
      </c>
      <c r="O27" s="185">
        <v>18898</v>
      </c>
    </row>
    <row r="28" spans="1:21">
      <c r="A28" s="16"/>
      <c r="B28" s="1146"/>
      <c r="C28" s="187" t="s">
        <v>150</v>
      </c>
      <c r="D28" s="189">
        <v>284</v>
      </c>
      <c r="E28" s="190">
        <v>292</v>
      </c>
      <c r="F28" s="190">
        <v>257</v>
      </c>
      <c r="G28" s="1146"/>
      <c r="H28" s="187" t="s">
        <v>150</v>
      </c>
      <c r="I28" s="191">
        <v>237</v>
      </c>
      <c r="J28" s="190">
        <v>269</v>
      </c>
      <c r="K28" s="191">
        <v>217</v>
      </c>
      <c r="L28" s="192">
        <v>247</v>
      </c>
      <c r="M28" s="192">
        <v>215</v>
      </c>
      <c r="N28" s="192">
        <v>227</v>
      </c>
      <c r="O28" s="192">
        <v>140</v>
      </c>
    </row>
    <row r="29" spans="1:21">
      <c r="A29" s="16"/>
      <c r="B29" s="1149" t="s">
        <v>152</v>
      </c>
      <c r="C29" s="182" t="s">
        <v>153</v>
      </c>
      <c r="D29" s="193">
        <v>26033</v>
      </c>
      <c r="E29" s="194">
        <v>26523</v>
      </c>
      <c r="F29" s="194">
        <v>28927</v>
      </c>
      <c r="G29" s="1149" t="s">
        <v>152</v>
      </c>
      <c r="H29" s="182" t="s">
        <v>153</v>
      </c>
      <c r="I29" s="195">
        <v>29993</v>
      </c>
      <c r="J29" s="194">
        <v>35633</v>
      </c>
      <c r="K29" s="195">
        <v>40529</v>
      </c>
      <c r="L29" s="196">
        <v>42377</v>
      </c>
      <c r="M29" s="196">
        <v>40079</v>
      </c>
      <c r="N29" s="196">
        <v>43571</v>
      </c>
      <c r="O29" s="196">
        <v>44321</v>
      </c>
    </row>
    <row r="30" spans="1:21" ht="13.8" thickBot="1">
      <c r="A30" s="16"/>
      <c r="B30" s="1145"/>
      <c r="C30" s="177" t="s">
        <v>154</v>
      </c>
      <c r="D30" s="198">
        <v>2741</v>
      </c>
      <c r="E30" s="199">
        <v>2321</v>
      </c>
      <c r="F30" s="199">
        <v>2173</v>
      </c>
      <c r="G30" s="1145"/>
      <c r="H30" s="177" t="s">
        <v>154</v>
      </c>
      <c r="I30" s="200">
        <v>1952</v>
      </c>
      <c r="J30" s="199">
        <v>2198</v>
      </c>
      <c r="K30" s="200">
        <v>2702</v>
      </c>
      <c r="L30" s="201">
        <v>2509</v>
      </c>
      <c r="M30" s="201">
        <v>2190</v>
      </c>
      <c r="N30" s="201">
        <v>2515</v>
      </c>
      <c r="O30" s="201">
        <v>2021</v>
      </c>
    </row>
    <row r="31" spans="1:21" s="46" customFormat="1">
      <c r="A31" s="169" t="s">
        <v>45</v>
      </c>
      <c r="B31" s="206" t="s">
        <v>155</v>
      </c>
      <c r="C31" s="207" t="s">
        <v>156</v>
      </c>
      <c r="D31" s="208">
        <v>128701</v>
      </c>
      <c r="E31" s="209">
        <v>127114</v>
      </c>
      <c r="F31" s="210">
        <v>127316</v>
      </c>
      <c r="G31" s="211" t="s">
        <v>155</v>
      </c>
      <c r="H31" s="207" t="s">
        <v>156</v>
      </c>
      <c r="I31" s="210">
        <v>131805</v>
      </c>
      <c r="J31" s="209">
        <v>138034</v>
      </c>
      <c r="K31" s="210">
        <v>148136</v>
      </c>
      <c r="L31" s="212">
        <v>159978</v>
      </c>
      <c r="M31" s="212">
        <v>164073</v>
      </c>
      <c r="N31" s="212">
        <v>167273</v>
      </c>
      <c r="O31" s="212">
        <v>163423</v>
      </c>
    </row>
    <row r="32" spans="1:21" s="46" customFormat="1">
      <c r="A32" s="16"/>
      <c r="B32" s="217"/>
      <c r="C32" s="187" t="s">
        <v>157</v>
      </c>
      <c r="D32" s="189">
        <v>43768</v>
      </c>
      <c r="E32" s="190">
        <v>43518</v>
      </c>
      <c r="F32" s="191">
        <v>36207</v>
      </c>
      <c r="G32" s="218"/>
      <c r="H32" s="187" t="s">
        <v>157</v>
      </c>
      <c r="I32" s="191">
        <v>38296</v>
      </c>
      <c r="J32" s="190">
        <v>40890</v>
      </c>
      <c r="K32" s="191">
        <v>40779</v>
      </c>
      <c r="L32" s="192">
        <v>44611</v>
      </c>
      <c r="M32" s="192">
        <v>46219</v>
      </c>
      <c r="N32" s="192">
        <v>46421</v>
      </c>
      <c r="O32" s="192">
        <v>45407</v>
      </c>
    </row>
    <row r="33" spans="1:15" s="46" customFormat="1">
      <c r="A33" s="16"/>
      <c r="B33" s="219"/>
      <c r="C33" s="220" t="s">
        <v>158</v>
      </c>
      <c r="D33" s="221">
        <f>SUM(D31:D32)</f>
        <v>172469</v>
      </c>
      <c r="E33" s="222">
        <v>170632</v>
      </c>
      <c r="F33" s="223">
        <f>SUM(F31:F32)</f>
        <v>163523</v>
      </c>
      <c r="G33" s="219"/>
      <c r="H33" s="220" t="s">
        <v>158</v>
      </c>
      <c r="I33" s="223">
        <f t="shared" ref="I33:O33" si="6">SUM(I31:I32)</f>
        <v>170101</v>
      </c>
      <c r="J33" s="222">
        <f t="shared" si="6"/>
        <v>178924</v>
      </c>
      <c r="K33" s="223">
        <f t="shared" si="6"/>
        <v>188915</v>
      </c>
      <c r="L33" s="224">
        <f t="shared" si="6"/>
        <v>204589</v>
      </c>
      <c r="M33" s="224">
        <f t="shared" si="6"/>
        <v>210292</v>
      </c>
      <c r="N33" s="224">
        <f t="shared" si="6"/>
        <v>213694</v>
      </c>
      <c r="O33" s="224">
        <f t="shared" si="6"/>
        <v>208830</v>
      </c>
    </row>
    <row r="34" spans="1:15" s="46" customFormat="1">
      <c r="A34" s="16"/>
      <c r="B34" s="217" t="s">
        <v>143</v>
      </c>
      <c r="C34" s="225" t="s">
        <v>159</v>
      </c>
      <c r="D34" s="226">
        <v>137446</v>
      </c>
      <c r="E34" s="227">
        <v>143916</v>
      </c>
      <c r="F34" s="228">
        <v>132773</v>
      </c>
      <c r="G34" s="218" t="s">
        <v>143</v>
      </c>
      <c r="H34" s="225" t="s">
        <v>159</v>
      </c>
      <c r="I34" s="228">
        <v>143071</v>
      </c>
      <c r="J34" s="227">
        <v>149987</v>
      </c>
      <c r="K34" s="228">
        <v>155566</v>
      </c>
      <c r="L34" s="229">
        <v>164844</v>
      </c>
      <c r="M34" s="229">
        <v>169894</v>
      </c>
      <c r="N34" s="229">
        <v>176346</v>
      </c>
      <c r="O34" s="229">
        <v>172948</v>
      </c>
    </row>
    <row r="35" spans="1:15" s="46" customFormat="1">
      <c r="A35" s="16"/>
      <c r="B35" s="217"/>
      <c r="C35" s="186" t="s">
        <v>160</v>
      </c>
      <c r="D35" s="230">
        <v>129147</v>
      </c>
      <c r="E35" s="231">
        <v>95504</v>
      </c>
      <c r="F35" s="232">
        <v>94300</v>
      </c>
      <c r="G35" s="218"/>
      <c r="H35" s="186" t="s">
        <v>160</v>
      </c>
      <c r="I35" s="232">
        <v>125633</v>
      </c>
      <c r="J35" s="231">
        <v>174283</v>
      </c>
      <c r="K35" s="232">
        <v>163246</v>
      </c>
      <c r="L35" s="233">
        <v>181871</v>
      </c>
      <c r="M35" s="233">
        <v>166915</v>
      </c>
      <c r="N35" s="233">
        <v>164773</v>
      </c>
      <c r="O35" s="233">
        <v>174792</v>
      </c>
    </row>
    <row r="36" spans="1:15" s="46" customFormat="1">
      <c r="A36" s="16"/>
      <c r="B36" s="219"/>
      <c r="C36" s="187" t="s">
        <v>161</v>
      </c>
      <c r="D36" s="189">
        <v>152417</v>
      </c>
      <c r="E36" s="190">
        <v>108897</v>
      </c>
      <c r="F36" s="191">
        <v>89272</v>
      </c>
      <c r="G36" s="219"/>
      <c r="H36" s="187" t="s">
        <v>161</v>
      </c>
      <c r="I36" s="191">
        <v>110356</v>
      </c>
      <c r="J36" s="190">
        <v>151184</v>
      </c>
      <c r="K36" s="191">
        <v>163912</v>
      </c>
      <c r="L36" s="192">
        <v>179794</v>
      </c>
      <c r="M36" s="192">
        <v>177289</v>
      </c>
      <c r="N36" s="192">
        <v>149620</v>
      </c>
      <c r="O36" s="192">
        <v>172053</v>
      </c>
    </row>
    <row r="37" spans="1:15" s="46" customFormat="1">
      <c r="A37" s="16"/>
      <c r="B37" s="217" t="s">
        <v>162</v>
      </c>
      <c r="C37" s="225" t="s">
        <v>141</v>
      </c>
      <c r="D37" s="226">
        <v>91562</v>
      </c>
      <c r="E37" s="227">
        <v>61115</v>
      </c>
      <c r="F37" s="228">
        <v>42129</v>
      </c>
      <c r="G37" s="218" t="s">
        <v>162</v>
      </c>
      <c r="H37" s="225" t="s">
        <v>141</v>
      </c>
      <c r="I37" s="228">
        <v>51404</v>
      </c>
      <c r="J37" s="227">
        <v>72258</v>
      </c>
      <c r="K37" s="228">
        <v>84061</v>
      </c>
      <c r="L37" s="229">
        <v>95667</v>
      </c>
      <c r="M37" s="229">
        <v>97294</v>
      </c>
      <c r="N37" s="229">
        <v>76318</v>
      </c>
      <c r="O37" s="229">
        <v>82400</v>
      </c>
    </row>
    <row r="38" spans="1:15" s="46" customFormat="1">
      <c r="A38" s="16"/>
      <c r="B38" s="217"/>
      <c r="C38" s="187" t="s">
        <v>142</v>
      </c>
      <c r="D38" s="189">
        <v>32143</v>
      </c>
      <c r="E38" s="190">
        <v>22408</v>
      </c>
      <c r="F38" s="191">
        <v>14603</v>
      </c>
      <c r="G38" s="218"/>
      <c r="H38" s="187" t="s">
        <v>142</v>
      </c>
      <c r="I38" s="191">
        <v>17439</v>
      </c>
      <c r="J38" s="190">
        <v>22462</v>
      </c>
      <c r="K38" s="191">
        <v>29406</v>
      </c>
      <c r="L38" s="192">
        <v>31663</v>
      </c>
      <c r="M38" s="192">
        <v>32492</v>
      </c>
      <c r="N38" s="192">
        <v>25555</v>
      </c>
      <c r="O38" s="192">
        <v>26475</v>
      </c>
    </row>
    <row r="39" spans="1:15" s="46" customFormat="1">
      <c r="A39" s="16"/>
      <c r="B39" s="219"/>
      <c r="C39" s="220" t="s">
        <v>163</v>
      </c>
      <c r="D39" s="221">
        <f>SUM(D37:D38)</f>
        <v>123705</v>
      </c>
      <c r="E39" s="222">
        <v>83523</v>
      </c>
      <c r="F39" s="223">
        <f>SUM(F37:F38)</f>
        <v>56732</v>
      </c>
      <c r="G39" s="219"/>
      <c r="H39" s="220" t="s">
        <v>163</v>
      </c>
      <c r="I39" s="223">
        <f t="shared" ref="I39:O39" si="7">SUM(I37:I38)</f>
        <v>68843</v>
      </c>
      <c r="J39" s="222">
        <f t="shared" si="7"/>
        <v>94720</v>
      </c>
      <c r="K39" s="223">
        <f t="shared" si="7"/>
        <v>113467</v>
      </c>
      <c r="L39" s="224">
        <f t="shared" si="7"/>
        <v>127330</v>
      </c>
      <c r="M39" s="224">
        <f t="shared" si="7"/>
        <v>129786</v>
      </c>
      <c r="N39" s="224">
        <f t="shared" si="7"/>
        <v>101873</v>
      </c>
      <c r="O39" s="224">
        <f t="shared" si="7"/>
        <v>108875</v>
      </c>
    </row>
    <row r="40" spans="1:15" s="46" customFormat="1">
      <c r="A40" s="16"/>
      <c r="B40" s="234" t="s">
        <v>164</v>
      </c>
      <c r="C40" s="235"/>
      <c r="D40" s="236">
        <v>10950</v>
      </c>
      <c r="E40" s="237">
        <v>12238</v>
      </c>
      <c r="F40" s="238">
        <v>10561</v>
      </c>
      <c r="G40" s="234" t="s">
        <v>164</v>
      </c>
      <c r="H40" s="235" t="s">
        <v>151</v>
      </c>
      <c r="I40" s="238">
        <v>9270</v>
      </c>
      <c r="J40" s="237">
        <v>9664</v>
      </c>
      <c r="K40" s="238">
        <v>10039</v>
      </c>
      <c r="L40" s="239">
        <v>8111</v>
      </c>
      <c r="M40" s="239">
        <v>7335</v>
      </c>
      <c r="N40" s="239">
        <v>9112</v>
      </c>
      <c r="O40" s="239">
        <v>6796</v>
      </c>
    </row>
    <row r="41" spans="1:15" s="46" customFormat="1">
      <c r="A41" s="16"/>
      <c r="B41" s="217" t="s">
        <v>165</v>
      </c>
      <c r="C41" s="240" t="s">
        <v>166</v>
      </c>
      <c r="D41" s="241">
        <v>8280</v>
      </c>
      <c r="E41" s="242">
        <v>12936</v>
      </c>
      <c r="F41" s="243">
        <v>16926</v>
      </c>
      <c r="G41" s="218" t="s">
        <v>165</v>
      </c>
      <c r="H41" s="240" t="s">
        <v>166</v>
      </c>
      <c r="I41" s="243">
        <v>20810</v>
      </c>
      <c r="J41" s="242">
        <v>23166</v>
      </c>
      <c r="K41" s="243">
        <v>29919</v>
      </c>
      <c r="L41" s="244">
        <v>34431</v>
      </c>
      <c r="M41" s="244">
        <v>30128</v>
      </c>
      <c r="N41" s="244">
        <v>27958</v>
      </c>
      <c r="O41" s="244">
        <v>28107</v>
      </c>
    </row>
    <row r="42" spans="1:15" s="46" customFormat="1" ht="13.8" thickBot="1">
      <c r="A42" s="55"/>
      <c r="B42" s="249"/>
      <c r="C42" s="250" t="s">
        <v>167</v>
      </c>
      <c r="D42" s="251">
        <v>586</v>
      </c>
      <c r="E42" s="252">
        <v>474</v>
      </c>
      <c r="F42" s="253">
        <v>362</v>
      </c>
      <c r="G42" s="254"/>
      <c r="H42" s="250" t="s">
        <v>167</v>
      </c>
      <c r="I42" s="253">
        <v>324</v>
      </c>
      <c r="J42" s="252">
        <v>224</v>
      </c>
      <c r="K42" s="253">
        <v>253</v>
      </c>
      <c r="L42" s="255">
        <v>263</v>
      </c>
      <c r="M42" s="255">
        <v>250</v>
      </c>
      <c r="N42" s="255">
        <v>232</v>
      </c>
      <c r="O42" s="255">
        <v>209</v>
      </c>
    </row>
    <row r="43" spans="1:15">
      <c r="A43" s="16" t="s">
        <v>55</v>
      </c>
      <c r="B43" s="1144" t="s">
        <v>140</v>
      </c>
      <c r="C43" s="173" t="s">
        <v>141</v>
      </c>
      <c r="D43" s="203"/>
      <c r="E43" s="171"/>
      <c r="F43" s="172"/>
      <c r="G43" s="1144" t="s">
        <v>140</v>
      </c>
      <c r="H43" s="173" t="s">
        <v>141</v>
      </c>
      <c r="I43" s="256">
        <v>293066</v>
      </c>
      <c r="J43" s="256">
        <v>415829</v>
      </c>
      <c r="K43" s="257">
        <v>535313</v>
      </c>
      <c r="L43" s="258">
        <v>704936</v>
      </c>
      <c r="M43" s="258">
        <v>801135</v>
      </c>
      <c r="N43" s="258">
        <v>968251</v>
      </c>
      <c r="O43" s="258">
        <v>1204981</v>
      </c>
    </row>
    <row r="44" spans="1:15">
      <c r="A44" s="16"/>
      <c r="B44" s="1145"/>
      <c r="C44" s="177" t="s">
        <v>142</v>
      </c>
      <c r="D44" s="213"/>
      <c r="E44" s="142"/>
      <c r="F44" s="143"/>
      <c r="G44" s="1145"/>
      <c r="H44" s="177" t="s">
        <v>142</v>
      </c>
      <c r="I44" s="215">
        <v>98111</v>
      </c>
      <c r="J44" s="215">
        <v>110583</v>
      </c>
      <c r="K44" s="259">
        <v>117464</v>
      </c>
      <c r="L44" s="260">
        <v>120200</v>
      </c>
      <c r="M44" s="260">
        <v>127042</v>
      </c>
      <c r="N44" s="260">
        <v>133613</v>
      </c>
      <c r="O44" s="260">
        <v>133522</v>
      </c>
    </row>
    <row r="45" spans="1:15">
      <c r="A45" s="16"/>
      <c r="B45" s="1146"/>
      <c r="C45" s="181" t="s">
        <v>94</v>
      </c>
      <c r="D45" s="213"/>
      <c r="E45" s="142"/>
      <c r="F45" s="143"/>
      <c r="G45" s="1146"/>
      <c r="H45" s="181" t="s">
        <v>94</v>
      </c>
      <c r="I45" s="261">
        <v>391177</v>
      </c>
      <c r="J45" s="261">
        <v>526412</v>
      </c>
      <c r="K45" s="262">
        <f>SUM(K43:K44)</f>
        <v>652777</v>
      </c>
      <c r="L45" s="263">
        <f>SUM(L43:L44)</f>
        <v>825136</v>
      </c>
      <c r="M45" s="263">
        <f>SUM(M43:M44)</f>
        <v>928177</v>
      </c>
      <c r="N45" s="263">
        <f>SUM(N43:N44)</f>
        <v>1101864</v>
      </c>
      <c r="O45" s="263">
        <f>SUM(O43:O44)</f>
        <v>1338503</v>
      </c>
    </row>
    <row r="46" spans="1:15">
      <c r="A46" s="16"/>
      <c r="B46" s="1145" t="s">
        <v>21</v>
      </c>
      <c r="C46" s="225" t="s">
        <v>145</v>
      </c>
      <c r="D46" s="213"/>
      <c r="E46" s="142"/>
      <c r="F46" s="143"/>
      <c r="G46" s="1145" t="s">
        <v>21</v>
      </c>
      <c r="H46" s="225" t="s">
        <v>145</v>
      </c>
      <c r="I46" s="215">
        <v>262526</v>
      </c>
      <c r="J46" s="215">
        <v>292157</v>
      </c>
      <c r="K46" s="259">
        <v>338407</v>
      </c>
      <c r="L46" s="260">
        <v>407478</v>
      </c>
      <c r="M46" s="260">
        <v>534733</v>
      </c>
      <c r="N46" s="260">
        <v>661265</v>
      </c>
      <c r="O46" s="260">
        <v>681931</v>
      </c>
    </row>
    <row r="47" spans="1:15">
      <c r="A47" s="16"/>
      <c r="B47" s="1146"/>
      <c r="C47" s="187" t="s">
        <v>146</v>
      </c>
      <c r="D47" s="213"/>
      <c r="E47" s="142"/>
      <c r="F47" s="143"/>
      <c r="G47" s="1146"/>
      <c r="H47" s="187" t="s">
        <v>146</v>
      </c>
      <c r="I47" s="264">
        <v>237304</v>
      </c>
      <c r="J47" s="264">
        <v>271202</v>
      </c>
      <c r="K47" s="265">
        <v>344541</v>
      </c>
      <c r="L47" s="266">
        <v>355051</v>
      </c>
      <c r="M47" s="266">
        <v>430661</v>
      </c>
      <c r="N47" s="266">
        <v>557625</v>
      </c>
      <c r="O47" s="266">
        <v>675341</v>
      </c>
    </row>
    <row r="48" spans="1:15">
      <c r="A48" s="16"/>
      <c r="B48" s="1145" t="s">
        <v>147</v>
      </c>
      <c r="C48" s="188" t="s">
        <v>141</v>
      </c>
      <c r="D48" s="213"/>
      <c r="E48" s="142"/>
      <c r="F48" s="143"/>
      <c r="G48" s="1145" t="s">
        <v>147</v>
      </c>
      <c r="H48" s="188" t="s">
        <v>141</v>
      </c>
      <c r="I48" s="267">
        <v>79767</v>
      </c>
      <c r="J48" s="267">
        <v>112347</v>
      </c>
      <c r="K48" s="268">
        <v>143847</v>
      </c>
      <c r="L48" s="269">
        <v>143535</v>
      </c>
      <c r="M48" s="269">
        <v>162680</v>
      </c>
      <c r="N48" s="269">
        <v>263436</v>
      </c>
      <c r="O48" s="269">
        <v>302136</v>
      </c>
    </row>
    <row r="49" spans="1:15">
      <c r="A49" s="16"/>
      <c r="B49" s="1145"/>
      <c r="C49" s="177" t="s">
        <v>142</v>
      </c>
      <c r="D49" s="213"/>
      <c r="E49" s="142"/>
      <c r="F49" s="143"/>
      <c r="G49" s="1145"/>
      <c r="H49" s="177" t="s">
        <v>142</v>
      </c>
      <c r="I49" s="215">
        <v>55343</v>
      </c>
      <c r="J49" s="215">
        <v>59766</v>
      </c>
      <c r="K49" s="259">
        <v>73258</v>
      </c>
      <c r="L49" s="260">
        <v>64153</v>
      </c>
      <c r="M49" s="260">
        <v>70548</v>
      </c>
      <c r="N49" s="260">
        <v>95880</v>
      </c>
      <c r="O49" s="260">
        <v>102072</v>
      </c>
    </row>
    <row r="50" spans="1:15">
      <c r="A50" s="16"/>
      <c r="B50" s="1146"/>
      <c r="C50" s="181" t="s">
        <v>94</v>
      </c>
      <c r="D50" s="213"/>
      <c r="E50" s="142"/>
      <c r="F50" s="143"/>
      <c r="G50" s="1146"/>
      <c r="H50" s="181" t="s">
        <v>94</v>
      </c>
      <c r="I50" s="261">
        <v>135110</v>
      </c>
      <c r="J50" s="261">
        <v>172113</v>
      </c>
      <c r="K50" s="262">
        <f>SUM(K48:K49)</f>
        <v>217105</v>
      </c>
      <c r="L50" s="263">
        <f>SUM(L48:L49)</f>
        <v>207688</v>
      </c>
      <c r="M50" s="263">
        <f>SUM(M48:M49)</f>
        <v>233228</v>
      </c>
      <c r="N50" s="263">
        <f>SUM(N48:N49)</f>
        <v>359316</v>
      </c>
      <c r="O50" s="263">
        <f>SUM(O48:O49)</f>
        <v>404208</v>
      </c>
    </row>
    <row r="51" spans="1:15">
      <c r="A51" s="16"/>
      <c r="B51" s="1149" t="s">
        <v>168</v>
      </c>
      <c r="C51" s="225" t="s">
        <v>169</v>
      </c>
      <c r="D51" s="213"/>
      <c r="E51" s="142"/>
      <c r="F51" s="143"/>
      <c r="G51" s="1149" t="s">
        <v>168</v>
      </c>
      <c r="H51" s="225" t="s">
        <v>169</v>
      </c>
      <c r="I51" s="267">
        <v>12299</v>
      </c>
      <c r="J51" s="267">
        <v>12850</v>
      </c>
      <c r="K51" s="268">
        <v>17328</v>
      </c>
      <c r="L51" s="269">
        <v>18829</v>
      </c>
      <c r="M51" s="269">
        <v>24452</v>
      </c>
      <c r="N51" s="269">
        <v>12678</v>
      </c>
      <c r="O51" s="269">
        <v>13107</v>
      </c>
    </row>
    <row r="52" spans="1:15">
      <c r="A52" s="16"/>
      <c r="B52" s="1146"/>
      <c r="C52" s="187" t="s">
        <v>170</v>
      </c>
      <c r="D52" s="213"/>
      <c r="E52" s="142"/>
      <c r="F52" s="143"/>
      <c r="G52" s="1146"/>
      <c r="H52" s="187" t="s">
        <v>170</v>
      </c>
      <c r="I52" s="270">
        <v>509</v>
      </c>
      <c r="J52" s="270">
        <v>566</v>
      </c>
      <c r="K52" s="271">
        <v>602</v>
      </c>
      <c r="L52" s="272">
        <v>2930</v>
      </c>
      <c r="M52" s="272">
        <v>3422</v>
      </c>
      <c r="N52" s="272">
        <v>3724</v>
      </c>
      <c r="O52" s="272">
        <v>3969</v>
      </c>
    </row>
    <row r="53" spans="1:15">
      <c r="A53" s="16"/>
      <c r="B53" s="1149" t="s">
        <v>152</v>
      </c>
      <c r="C53" s="182" t="s">
        <v>171</v>
      </c>
      <c r="D53" s="213"/>
      <c r="E53" s="142"/>
      <c r="F53" s="143"/>
      <c r="G53" s="1149" t="s">
        <v>152</v>
      </c>
      <c r="H53" s="182" t="s">
        <v>171</v>
      </c>
      <c r="I53" s="267">
        <v>10453</v>
      </c>
      <c r="J53" s="267">
        <v>14553</v>
      </c>
      <c r="K53" s="268">
        <v>18025</v>
      </c>
      <c r="L53" s="269">
        <v>20374</v>
      </c>
      <c r="M53" s="269">
        <v>25614</v>
      </c>
      <c r="N53" s="269">
        <v>27925</v>
      </c>
      <c r="O53" s="269">
        <v>39775</v>
      </c>
    </row>
    <row r="54" spans="1:15" ht="13.8" thickBot="1">
      <c r="A54" s="16"/>
      <c r="B54" s="1145"/>
      <c r="C54" s="177" t="s">
        <v>172</v>
      </c>
      <c r="D54" s="245"/>
      <c r="E54" s="247"/>
      <c r="F54" s="248"/>
      <c r="G54" s="1145"/>
      <c r="H54" s="177" t="s">
        <v>172</v>
      </c>
      <c r="I54" s="246">
        <v>393</v>
      </c>
      <c r="J54" s="246">
        <v>325</v>
      </c>
      <c r="K54" s="273">
        <v>436</v>
      </c>
      <c r="L54" s="274">
        <v>383</v>
      </c>
      <c r="M54" s="274">
        <v>344</v>
      </c>
      <c r="N54" s="274">
        <v>436</v>
      </c>
      <c r="O54" s="274">
        <v>427</v>
      </c>
    </row>
    <row r="55" spans="1:15">
      <c r="A55" s="169" t="s">
        <v>124</v>
      </c>
      <c r="B55" s="202" t="s">
        <v>173</v>
      </c>
      <c r="C55" s="275"/>
      <c r="D55" s="174">
        <v>394492</v>
      </c>
      <c r="E55" s="141">
        <v>436947</v>
      </c>
      <c r="F55" s="141">
        <v>466403</v>
      </c>
      <c r="G55" s="202" t="s">
        <v>173</v>
      </c>
      <c r="H55" s="275"/>
      <c r="I55" s="142">
        <v>445245</v>
      </c>
      <c r="J55" s="170">
        <v>579088</v>
      </c>
      <c r="K55" s="171">
        <v>550363</v>
      </c>
      <c r="L55" s="175">
        <v>594257</v>
      </c>
      <c r="M55" s="175">
        <v>593723</v>
      </c>
      <c r="N55" s="175">
        <v>633336</v>
      </c>
      <c r="O55" s="175">
        <v>568923</v>
      </c>
    </row>
    <row r="56" spans="1:15">
      <c r="A56" s="16"/>
      <c r="B56" s="197" t="s">
        <v>174</v>
      </c>
      <c r="C56" s="16"/>
      <c r="D56" s="276">
        <v>3107</v>
      </c>
      <c r="E56" s="156">
        <v>3087</v>
      </c>
      <c r="F56" s="156">
        <v>1930</v>
      </c>
      <c r="G56" s="197" t="s">
        <v>174</v>
      </c>
      <c r="H56" s="16"/>
      <c r="I56" s="157">
        <v>1452</v>
      </c>
      <c r="J56" s="156">
        <v>1448</v>
      </c>
      <c r="K56" s="157">
        <v>1385</v>
      </c>
      <c r="L56" s="277">
        <v>1300</v>
      </c>
      <c r="M56" s="277">
        <v>1243</v>
      </c>
      <c r="N56" s="277">
        <v>1610</v>
      </c>
      <c r="O56" s="277">
        <v>1211</v>
      </c>
    </row>
    <row r="57" spans="1:15">
      <c r="A57" s="16"/>
      <c r="B57" s="1147" t="s">
        <v>136</v>
      </c>
      <c r="C57" s="74" t="s">
        <v>175</v>
      </c>
      <c r="D57" s="276">
        <v>5078</v>
      </c>
      <c r="E57" s="156">
        <v>7550</v>
      </c>
      <c r="F57" s="156">
        <v>14773</v>
      </c>
      <c r="G57" s="1147" t="s">
        <v>136</v>
      </c>
      <c r="H57" s="74" t="s">
        <v>175</v>
      </c>
      <c r="I57" s="157">
        <v>14022</v>
      </c>
      <c r="J57" s="156">
        <v>13365</v>
      </c>
      <c r="K57" s="157">
        <v>13093</v>
      </c>
      <c r="L57" s="277">
        <v>9481</v>
      </c>
      <c r="M57" s="277">
        <v>9585</v>
      </c>
      <c r="N57" s="277">
        <v>8055</v>
      </c>
      <c r="O57" s="277">
        <v>9059</v>
      </c>
    </row>
    <row r="58" spans="1:15">
      <c r="A58" s="16"/>
      <c r="B58" s="1142"/>
      <c r="C58" s="83" t="s">
        <v>176</v>
      </c>
      <c r="D58" s="276">
        <v>3757</v>
      </c>
      <c r="E58" s="156">
        <v>4876</v>
      </c>
      <c r="F58" s="156">
        <v>7071</v>
      </c>
      <c r="G58" s="1142"/>
      <c r="H58" s="83" t="s">
        <v>176</v>
      </c>
      <c r="I58" s="157">
        <v>7461</v>
      </c>
      <c r="J58" s="156">
        <v>7861</v>
      </c>
      <c r="K58" s="157">
        <v>7608</v>
      </c>
      <c r="L58" s="277">
        <v>10865</v>
      </c>
      <c r="M58" s="277">
        <v>9489</v>
      </c>
      <c r="N58" s="277">
        <v>12289</v>
      </c>
      <c r="O58" s="277">
        <v>15034</v>
      </c>
    </row>
    <row r="59" spans="1:15">
      <c r="A59" s="16"/>
      <c r="B59" s="1142"/>
      <c r="C59" s="25" t="s">
        <v>177</v>
      </c>
      <c r="D59" s="276">
        <v>61</v>
      </c>
      <c r="E59" s="156">
        <v>63</v>
      </c>
      <c r="F59" s="156">
        <v>54</v>
      </c>
      <c r="G59" s="1142"/>
      <c r="H59" s="25" t="s">
        <v>177</v>
      </c>
      <c r="I59" s="157">
        <v>48</v>
      </c>
      <c r="J59" s="156">
        <v>73</v>
      </c>
      <c r="K59" s="157">
        <v>142</v>
      </c>
      <c r="L59" s="277">
        <v>209</v>
      </c>
      <c r="M59" s="277">
        <v>238</v>
      </c>
      <c r="N59" s="277">
        <v>234</v>
      </c>
      <c r="O59" s="277">
        <v>64</v>
      </c>
    </row>
    <row r="60" spans="1:15" ht="13.8" thickBot="1">
      <c r="A60" s="16"/>
      <c r="B60" s="1143"/>
      <c r="C60" s="36" t="s">
        <v>178</v>
      </c>
      <c r="D60" s="276">
        <v>83</v>
      </c>
      <c r="E60" s="156">
        <v>74</v>
      </c>
      <c r="F60" s="156">
        <v>60</v>
      </c>
      <c r="G60" s="1143"/>
      <c r="H60" s="36" t="s">
        <v>178</v>
      </c>
      <c r="I60" s="157">
        <v>54</v>
      </c>
      <c r="J60" s="156">
        <v>54</v>
      </c>
      <c r="K60" s="157">
        <v>95</v>
      </c>
      <c r="L60" s="277">
        <v>175</v>
      </c>
      <c r="M60" s="277">
        <v>247</v>
      </c>
      <c r="N60" s="277">
        <v>222</v>
      </c>
      <c r="O60" s="277">
        <v>157</v>
      </c>
    </row>
    <row r="61" spans="1:15">
      <c r="A61" s="16"/>
      <c r="B61" s="1150" t="s">
        <v>179</v>
      </c>
      <c r="C61" s="280"/>
      <c r="D61" s="281" t="s">
        <v>180</v>
      </c>
      <c r="E61" s="204" t="s">
        <v>180</v>
      </c>
      <c r="F61" s="204" t="s">
        <v>180</v>
      </c>
      <c r="G61" s="1150" t="s">
        <v>179</v>
      </c>
      <c r="H61" s="280"/>
      <c r="I61" s="205" t="s">
        <v>180</v>
      </c>
      <c r="J61" s="204" t="s">
        <v>180</v>
      </c>
      <c r="K61" s="205" t="s">
        <v>180</v>
      </c>
      <c r="L61" s="282" t="s">
        <v>180</v>
      </c>
      <c r="M61" s="282" t="s">
        <v>180</v>
      </c>
      <c r="N61" s="282" t="s">
        <v>180</v>
      </c>
      <c r="O61" s="282" t="s">
        <v>180</v>
      </c>
    </row>
    <row r="62" spans="1:15">
      <c r="A62" s="16"/>
      <c r="B62" s="1142"/>
      <c r="C62" s="30"/>
      <c r="D62" s="283" t="s">
        <v>180</v>
      </c>
      <c r="E62" s="214" t="s">
        <v>180</v>
      </c>
      <c r="F62" s="214" t="s">
        <v>180</v>
      </c>
      <c r="G62" s="1142"/>
      <c r="H62" s="30"/>
      <c r="I62" s="216" t="s">
        <v>180</v>
      </c>
      <c r="J62" s="214" t="s">
        <v>180</v>
      </c>
      <c r="K62" s="216" t="s">
        <v>180</v>
      </c>
      <c r="L62" s="284" t="s">
        <v>180</v>
      </c>
      <c r="M62" s="284" t="s">
        <v>180</v>
      </c>
      <c r="N62" s="284" t="s">
        <v>180</v>
      </c>
      <c r="O62" s="284" t="s">
        <v>180</v>
      </c>
    </row>
    <row r="63" spans="1:15">
      <c r="A63" s="16"/>
      <c r="B63" s="1148"/>
      <c r="C63" s="285"/>
      <c r="D63" s="287" t="s">
        <v>180</v>
      </c>
      <c r="E63" s="279" t="s">
        <v>180</v>
      </c>
      <c r="F63" s="279" t="s">
        <v>180</v>
      </c>
      <c r="G63" s="1148"/>
      <c r="H63" s="285"/>
      <c r="I63" s="286" t="s">
        <v>180</v>
      </c>
      <c r="J63" s="279" t="s">
        <v>180</v>
      </c>
      <c r="K63" s="286" t="s">
        <v>180</v>
      </c>
      <c r="L63" s="288" t="s">
        <v>180</v>
      </c>
      <c r="M63" s="288" t="s">
        <v>180</v>
      </c>
      <c r="N63" s="288" t="s">
        <v>180</v>
      </c>
      <c r="O63" s="288" t="s">
        <v>180</v>
      </c>
    </row>
    <row r="64" spans="1:15">
      <c r="A64" s="31"/>
      <c r="B64" s="1142" t="s">
        <v>181</v>
      </c>
      <c r="C64" s="16" t="s">
        <v>182</v>
      </c>
      <c r="D64" s="163">
        <v>51</v>
      </c>
      <c r="E64" s="141">
        <v>79</v>
      </c>
      <c r="F64" s="141">
        <v>179</v>
      </c>
      <c r="G64" s="1142" t="s">
        <v>181</v>
      </c>
      <c r="H64" s="16" t="s">
        <v>182</v>
      </c>
      <c r="I64" s="142">
        <v>150</v>
      </c>
      <c r="J64" s="141">
        <v>136</v>
      </c>
      <c r="K64" s="142">
        <v>174</v>
      </c>
      <c r="L64" s="164">
        <v>176</v>
      </c>
      <c r="M64" s="164">
        <v>132</v>
      </c>
      <c r="N64" s="164">
        <v>374</v>
      </c>
      <c r="O64" s="164">
        <v>650</v>
      </c>
    </row>
    <row r="65" spans="1:15">
      <c r="A65" s="31"/>
      <c r="B65" s="1142"/>
      <c r="C65" s="23" t="s">
        <v>183</v>
      </c>
      <c r="D65" s="150">
        <v>58</v>
      </c>
      <c r="E65" s="148">
        <v>62</v>
      </c>
      <c r="F65" s="148">
        <v>73</v>
      </c>
      <c r="G65" s="1142"/>
      <c r="H65" s="23" t="s">
        <v>183</v>
      </c>
      <c r="I65" s="149">
        <v>150</v>
      </c>
      <c r="J65" s="148">
        <v>111</v>
      </c>
      <c r="K65" s="149">
        <v>157</v>
      </c>
      <c r="L65" s="151">
        <v>121</v>
      </c>
      <c r="M65" s="151">
        <v>254</v>
      </c>
      <c r="N65" s="151">
        <v>320</v>
      </c>
      <c r="O65" s="151">
        <v>451</v>
      </c>
    </row>
    <row r="66" spans="1:15" ht="13.8" thickBot="1">
      <c r="A66" s="58"/>
      <c r="B66" s="1143"/>
      <c r="C66" s="55" t="s">
        <v>184</v>
      </c>
      <c r="D66" s="290">
        <v>43</v>
      </c>
      <c r="E66" s="278">
        <v>60</v>
      </c>
      <c r="F66" s="278">
        <v>143</v>
      </c>
      <c r="G66" s="1143"/>
      <c r="H66" s="55" t="s">
        <v>184</v>
      </c>
      <c r="I66" s="289">
        <v>166</v>
      </c>
      <c r="J66" s="278">
        <v>197</v>
      </c>
      <c r="K66" s="289">
        <v>216</v>
      </c>
      <c r="L66" s="291">
        <v>267</v>
      </c>
      <c r="M66" s="291">
        <v>158</v>
      </c>
      <c r="N66" s="291">
        <v>373</v>
      </c>
      <c r="O66" s="291">
        <v>540</v>
      </c>
    </row>
    <row r="68" spans="1:15">
      <c r="A68" s="64"/>
    </row>
  </sheetData>
  <mergeCells count="32">
    <mergeCell ref="B64:B66"/>
    <mergeCell ref="G64:G66"/>
    <mergeCell ref="B57:B60"/>
    <mergeCell ref="G57:G60"/>
    <mergeCell ref="B61:B63"/>
    <mergeCell ref="G61:G63"/>
    <mergeCell ref="B48:B50"/>
    <mergeCell ref="G48:G50"/>
    <mergeCell ref="B51:B52"/>
    <mergeCell ref="G51:G52"/>
    <mergeCell ref="B53:B54"/>
    <mergeCell ref="G53:G54"/>
    <mergeCell ref="B29:B30"/>
    <mergeCell ref="G29:G30"/>
    <mergeCell ref="B43:B45"/>
    <mergeCell ref="G43:G45"/>
    <mergeCell ref="B46:B47"/>
    <mergeCell ref="G46:G47"/>
    <mergeCell ref="B21:B23"/>
    <mergeCell ref="G21:G23"/>
    <mergeCell ref="B24:B26"/>
    <mergeCell ref="G24:G26"/>
    <mergeCell ref="B27:B28"/>
    <mergeCell ref="G27:G28"/>
    <mergeCell ref="B14:B17"/>
    <mergeCell ref="G14:G17"/>
    <mergeCell ref="B18:B20"/>
    <mergeCell ref="G18:G20"/>
    <mergeCell ref="B6:B9"/>
    <mergeCell ref="G6:G9"/>
    <mergeCell ref="B10:B13"/>
    <mergeCell ref="G10:G13"/>
  </mergeCells>
  <pageMargins left="0.28999999999999998" right="0.25" top="1" bottom="1" header="0.51200000000000001" footer="0.51200000000000001"/>
  <pageSetup paperSize="9" scale="3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A19" zoomScale="85" zoomScaleNormal="85" workbookViewId="0">
      <selection activeCell="A47" sqref="A47"/>
    </sheetView>
  </sheetViews>
  <sheetFormatPr defaultRowHeight="14.4"/>
  <cols>
    <col min="3" max="11" width="9" bestFit="1" customWidth="1"/>
    <col min="12" max="12" width="9.88671875" bestFit="1" customWidth="1"/>
  </cols>
  <sheetData>
    <row r="1" spans="1:1" ht="15.6">
      <c r="A1" s="1" t="s">
        <v>2</v>
      </c>
    </row>
    <row r="2" spans="1:1" ht="15.6">
      <c r="A2" s="2" t="s">
        <v>3</v>
      </c>
    </row>
    <row r="3" spans="1:1" ht="15.6">
      <c r="A3" s="1" t="s">
        <v>186</v>
      </c>
    </row>
    <row r="70" spans="1:12" ht="15" thickBot="1"/>
    <row r="71" spans="1:12">
      <c r="A71" s="7" t="s">
        <v>355</v>
      </c>
      <c r="B71" s="441" t="s">
        <v>356</v>
      </c>
      <c r="C71" s="9">
        <v>2006</v>
      </c>
      <c r="D71" s="9">
        <v>2007</v>
      </c>
      <c r="E71" s="9">
        <v>2008</v>
      </c>
      <c r="F71" s="9">
        <v>2009</v>
      </c>
      <c r="G71" s="9">
        <v>2010</v>
      </c>
      <c r="H71" s="9">
        <v>2011</v>
      </c>
      <c r="I71" s="13">
        <v>2012</v>
      </c>
      <c r="J71" s="13">
        <v>2013</v>
      </c>
      <c r="K71" s="442">
        <v>2014</v>
      </c>
      <c r="L71" s="443">
        <v>2015</v>
      </c>
    </row>
    <row r="72" spans="1:12">
      <c r="A72" s="1151" t="s">
        <v>357</v>
      </c>
      <c r="B72" s="31" t="s">
        <v>358</v>
      </c>
      <c r="C72" s="29">
        <v>186599</v>
      </c>
      <c r="D72" s="24">
        <v>189326</v>
      </c>
      <c r="E72" s="24">
        <v>188514</v>
      </c>
      <c r="F72" s="24">
        <v>182361</v>
      </c>
      <c r="G72" s="24">
        <v>170493</v>
      </c>
      <c r="H72" s="24">
        <v>191377</v>
      </c>
      <c r="I72" s="1103">
        <v>196836</v>
      </c>
      <c r="J72" s="24">
        <v>197753</v>
      </c>
      <c r="K72" s="28">
        <v>198496</v>
      </c>
      <c r="L72" s="444">
        <v>193699</v>
      </c>
    </row>
    <row r="73" spans="1:12">
      <c r="A73" s="1152"/>
      <c r="B73" s="423" t="s">
        <v>359</v>
      </c>
      <c r="C73" s="24">
        <v>34438</v>
      </c>
      <c r="D73" s="24">
        <v>35789</v>
      </c>
      <c r="E73" s="24">
        <v>36652</v>
      </c>
      <c r="F73" s="24">
        <v>34032</v>
      </c>
      <c r="G73" s="24">
        <v>38913</v>
      </c>
      <c r="H73" s="24">
        <v>36378</v>
      </c>
      <c r="I73" s="1103">
        <v>37729</v>
      </c>
      <c r="J73" s="24">
        <v>37830</v>
      </c>
      <c r="K73" s="28">
        <v>38679</v>
      </c>
      <c r="L73" s="444">
        <v>39137</v>
      </c>
    </row>
    <row r="74" spans="1:12">
      <c r="A74" s="1152"/>
      <c r="B74" s="31" t="s">
        <v>360</v>
      </c>
      <c r="C74" s="29">
        <v>50848</v>
      </c>
      <c r="D74" s="24">
        <v>53936</v>
      </c>
      <c r="E74" s="24">
        <v>56848</v>
      </c>
      <c r="F74" s="24">
        <v>53515</v>
      </c>
      <c r="G74" s="24">
        <v>53940</v>
      </c>
      <c r="H74" s="24">
        <v>55656</v>
      </c>
      <c r="I74" s="24">
        <v>57500</v>
      </c>
      <c r="J74" s="24">
        <v>57403</v>
      </c>
      <c r="K74" s="28">
        <v>58416</v>
      </c>
      <c r="L74" s="444">
        <v>58653</v>
      </c>
    </row>
    <row r="75" spans="1:12">
      <c r="A75" s="1154"/>
      <c r="B75" s="445" t="s">
        <v>94</v>
      </c>
      <c r="C75" s="49">
        <f>SUM(C72:C74)</f>
        <v>271885</v>
      </c>
      <c r="D75" s="49">
        <v>279051</v>
      </c>
      <c r="E75" s="49">
        <v>282014</v>
      </c>
      <c r="F75" s="49">
        <f>SUM(F72:F74)</f>
        <v>269908</v>
      </c>
      <c r="G75" s="49">
        <f>SUM(G72:G74)</f>
        <v>263346</v>
      </c>
      <c r="H75" s="49">
        <f>SUM(H72:H74)</f>
        <v>283411</v>
      </c>
      <c r="I75" s="49">
        <v>292065</v>
      </c>
      <c r="J75" s="49">
        <f>SUM(J72:J74)</f>
        <v>292986</v>
      </c>
      <c r="K75" s="446">
        <f>SUM(K72:K74)</f>
        <v>295591</v>
      </c>
      <c r="L75" s="447">
        <f>SUM(L72:L74)</f>
        <v>291489</v>
      </c>
    </row>
    <row r="76" spans="1:12">
      <c r="A76" s="1151" t="s">
        <v>361</v>
      </c>
      <c r="B76" s="31" t="s">
        <v>358</v>
      </c>
      <c r="C76" s="29">
        <v>438310</v>
      </c>
      <c r="D76" s="24">
        <v>423268</v>
      </c>
      <c r="E76" s="24">
        <v>419043</v>
      </c>
      <c r="F76" s="24">
        <v>374216</v>
      </c>
      <c r="G76" s="24">
        <v>364531</v>
      </c>
      <c r="H76" s="24">
        <v>369055</v>
      </c>
      <c r="I76" s="24">
        <v>365967</v>
      </c>
      <c r="J76" s="24">
        <v>342331</v>
      </c>
      <c r="K76" s="28">
        <v>333709</v>
      </c>
      <c r="L76" s="444">
        <v>328351</v>
      </c>
    </row>
    <row r="77" spans="1:12">
      <c r="A77" s="1152"/>
      <c r="B77" s="423" t="s">
        <v>359</v>
      </c>
      <c r="C77" s="24">
        <v>10951</v>
      </c>
      <c r="D77" s="24">
        <v>10905</v>
      </c>
      <c r="E77" s="24">
        <v>11017</v>
      </c>
      <c r="F77" s="24">
        <v>8502</v>
      </c>
      <c r="G77" s="24">
        <v>9743</v>
      </c>
      <c r="H77" s="24">
        <v>8524</v>
      </c>
      <c r="I77" s="24">
        <v>8531</v>
      </c>
      <c r="J77" s="24">
        <v>7445</v>
      </c>
      <c r="K77" s="28">
        <v>6778</v>
      </c>
      <c r="L77" s="444">
        <v>6518</v>
      </c>
    </row>
    <row r="78" spans="1:12">
      <c r="A78" s="1152"/>
      <c r="B78" s="31" t="s">
        <v>360</v>
      </c>
      <c r="C78" s="29">
        <v>27024</v>
      </c>
      <c r="D78" s="24">
        <v>27748</v>
      </c>
      <c r="E78" s="24">
        <v>28785</v>
      </c>
      <c r="F78" s="24">
        <v>29802</v>
      </c>
      <c r="G78" s="1103">
        <v>32150</v>
      </c>
      <c r="H78" s="24">
        <v>38875</v>
      </c>
      <c r="I78" s="24">
        <v>43523</v>
      </c>
      <c r="J78" s="24">
        <v>43911</v>
      </c>
      <c r="K78" s="28">
        <v>42380</v>
      </c>
      <c r="L78" s="444">
        <v>44051</v>
      </c>
    </row>
    <row r="79" spans="1:12">
      <c r="A79" s="1154"/>
      <c r="B79" s="445" t="s">
        <v>94</v>
      </c>
      <c r="C79" s="49">
        <f>SUM(C76:C78)</f>
        <v>476285</v>
      </c>
      <c r="D79" s="49">
        <v>461921</v>
      </c>
      <c r="E79" s="49">
        <v>458845</v>
      </c>
      <c r="F79" s="49">
        <f>SUM(F76:F78)</f>
        <v>412520</v>
      </c>
      <c r="G79" s="49">
        <f>SUM(G76:G78)</f>
        <v>406424</v>
      </c>
      <c r="H79" s="49">
        <f>SUM(H76:H78)</f>
        <v>416454</v>
      </c>
      <c r="I79" s="49">
        <v>418021</v>
      </c>
      <c r="J79" s="49">
        <f>SUM(J76:J78)</f>
        <v>393687</v>
      </c>
      <c r="K79" s="446">
        <f>SUM(K76:K78)</f>
        <v>382867</v>
      </c>
      <c r="L79" s="447">
        <f>SUM(L76:L78)</f>
        <v>378920</v>
      </c>
    </row>
    <row r="80" spans="1:12">
      <c r="A80" s="1151" t="s">
        <v>362</v>
      </c>
      <c r="B80" s="31" t="s">
        <v>358</v>
      </c>
      <c r="C80" s="29">
        <v>161402</v>
      </c>
      <c r="D80" s="29">
        <v>162429</v>
      </c>
      <c r="E80" s="29">
        <v>158777</v>
      </c>
      <c r="F80" s="29">
        <v>155243</v>
      </c>
      <c r="G80" s="29">
        <v>162153</v>
      </c>
      <c r="H80" s="29">
        <v>170634</v>
      </c>
      <c r="I80" s="29">
        <v>183451</v>
      </c>
      <c r="J80" s="29">
        <v>200599</v>
      </c>
      <c r="K80" s="44">
        <v>205900</v>
      </c>
      <c r="L80" s="448">
        <v>211241</v>
      </c>
    </row>
    <row r="81" spans="1:12">
      <c r="A81" s="1152"/>
      <c r="B81" s="423" t="s">
        <v>359</v>
      </c>
      <c r="C81" s="24">
        <v>3374</v>
      </c>
      <c r="D81" s="24">
        <v>3262</v>
      </c>
      <c r="E81" s="24">
        <v>2368</v>
      </c>
      <c r="F81" s="24">
        <v>2184</v>
      </c>
      <c r="G81" s="24">
        <v>2675</v>
      </c>
      <c r="H81" s="24">
        <v>2807</v>
      </c>
      <c r="I81" s="24">
        <v>2954</v>
      </c>
      <c r="J81" s="24">
        <v>3626</v>
      </c>
      <c r="K81" s="28">
        <v>3413</v>
      </c>
      <c r="L81" s="444">
        <v>3568</v>
      </c>
    </row>
    <row r="82" spans="1:12">
      <c r="A82" s="1152"/>
      <c r="B82" s="31" t="s">
        <v>360</v>
      </c>
      <c r="C82" s="29">
        <v>5946</v>
      </c>
      <c r="D82" s="24">
        <v>7064</v>
      </c>
      <c r="E82" s="24">
        <v>7900</v>
      </c>
      <c r="F82" s="24">
        <v>8035</v>
      </c>
      <c r="G82" s="1103">
        <v>9669</v>
      </c>
      <c r="H82" s="24">
        <v>10447</v>
      </c>
      <c r="I82" s="24">
        <v>11787</v>
      </c>
      <c r="J82" s="24">
        <v>12383</v>
      </c>
      <c r="K82" s="28">
        <v>13118</v>
      </c>
      <c r="L82" s="444">
        <v>14565</v>
      </c>
    </row>
    <row r="83" spans="1:12">
      <c r="A83" s="1154"/>
      <c r="B83" s="445" t="s">
        <v>94</v>
      </c>
      <c r="C83" s="49">
        <f>SUM(C80:C82)</f>
        <v>170722</v>
      </c>
      <c r="D83" s="49">
        <v>172755</v>
      </c>
      <c r="E83" s="49">
        <v>169045</v>
      </c>
      <c r="F83" s="49">
        <f>SUM(F80:F82)</f>
        <v>165462</v>
      </c>
      <c r="G83" s="49">
        <f>SUM(G80:G82)</f>
        <v>174497</v>
      </c>
      <c r="H83" s="49">
        <f>SUM(H80:H82)</f>
        <v>183888</v>
      </c>
      <c r="I83" s="49">
        <v>198192</v>
      </c>
      <c r="J83" s="49">
        <f>SUM(J80:J82)</f>
        <v>216608</v>
      </c>
      <c r="K83" s="446">
        <f>SUM(K80:K82)</f>
        <v>222431</v>
      </c>
      <c r="L83" s="447">
        <f>SUM(L80:L82)</f>
        <v>229374</v>
      </c>
    </row>
    <row r="84" spans="1:12">
      <c r="A84" s="1151" t="s">
        <v>8</v>
      </c>
      <c r="B84" s="31" t="s">
        <v>358</v>
      </c>
      <c r="C84" s="29">
        <v>126243</v>
      </c>
      <c r="D84" s="29">
        <v>156739</v>
      </c>
      <c r="E84" s="29">
        <v>199092</v>
      </c>
      <c r="F84" s="29">
        <v>235708</v>
      </c>
      <c r="G84" s="29">
        <v>299743</v>
      </c>
      <c r="H84" s="29">
        <v>422348</v>
      </c>
      <c r="I84" s="29">
        <v>543464</v>
      </c>
      <c r="J84" s="29">
        <v>714309</v>
      </c>
      <c r="K84" s="44">
        <v>812614</v>
      </c>
      <c r="L84" s="448">
        <v>980963</v>
      </c>
    </row>
    <row r="85" spans="1:12">
      <c r="A85" s="1152"/>
      <c r="B85" s="423" t="s">
        <v>359</v>
      </c>
      <c r="C85" s="24">
        <v>284</v>
      </c>
      <c r="D85" s="24">
        <v>397</v>
      </c>
      <c r="E85" s="24">
        <v>383</v>
      </c>
      <c r="F85" s="24">
        <v>385</v>
      </c>
      <c r="G85" s="24">
        <v>468</v>
      </c>
      <c r="H85" s="24">
        <v>543</v>
      </c>
      <c r="I85" s="1103">
        <v>583</v>
      </c>
      <c r="J85" s="24">
        <v>886</v>
      </c>
      <c r="K85" s="28">
        <v>971</v>
      </c>
      <c r="L85" s="444">
        <v>1081</v>
      </c>
    </row>
    <row r="86" spans="1:12">
      <c r="A86" s="1152"/>
      <c r="B86" s="31" t="s">
        <v>360</v>
      </c>
      <c r="C86" s="29">
        <v>3927</v>
      </c>
      <c r="D86" s="29">
        <v>5438</v>
      </c>
      <c r="E86" s="24">
        <v>6126</v>
      </c>
      <c r="F86" s="24">
        <v>7900</v>
      </c>
      <c r="G86" s="1103">
        <v>12296</v>
      </c>
      <c r="H86" s="24">
        <v>16402</v>
      </c>
      <c r="I86" s="24">
        <v>18620</v>
      </c>
      <c r="J86" s="24">
        <v>21449</v>
      </c>
      <c r="K86" s="28">
        <v>25537</v>
      </c>
      <c r="L86" s="444">
        <v>29810</v>
      </c>
    </row>
    <row r="87" spans="1:12">
      <c r="A87" s="1154"/>
      <c r="B87" s="445" t="s">
        <v>94</v>
      </c>
      <c r="C87" s="49">
        <f t="shared" ref="C87:H87" si="0">SUM(C84:C86)</f>
        <v>130454</v>
      </c>
      <c r="D87" s="49">
        <f t="shared" si="0"/>
        <v>162574</v>
      </c>
      <c r="E87" s="49">
        <f t="shared" si="0"/>
        <v>205601</v>
      </c>
      <c r="F87" s="49">
        <f t="shared" si="0"/>
        <v>243993</v>
      </c>
      <c r="G87" s="49">
        <f t="shared" si="0"/>
        <v>312507</v>
      </c>
      <c r="H87" s="49">
        <f t="shared" si="0"/>
        <v>439293</v>
      </c>
      <c r="I87" s="49">
        <v>562667</v>
      </c>
      <c r="J87" s="49">
        <f>SUM(J84:J86)</f>
        <v>736644</v>
      </c>
      <c r="K87" s="446">
        <f>SUM(K84:K86)</f>
        <v>839122</v>
      </c>
      <c r="L87" s="447">
        <f>SUM(L84:L86)</f>
        <v>1011854</v>
      </c>
    </row>
    <row r="88" spans="1:12">
      <c r="A88" s="1151" t="s">
        <v>363</v>
      </c>
      <c r="B88" s="31" t="s">
        <v>358</v>
      </c>
      <c r="C88" s="29">
        <v>255357</v>
      </c>
      <c r="D88" s="29">
        <v>273606</v>
      </c>
      <c r="E88" s="29">
        <v>261732</v>
      </c>
      <c r="F88" s="29">
        <v>247532</v>
      </c>
      <c r="G88" s="29">
        <v>266278</v>
      </c>
      <c r="H88" s="29">
        <v>279253</v>
      </c>
      <c r="I88" s="29">
        <v>302888</v>
      </c>
      <c r="J88" s="29">
        <v>319524</v>
      </c>
      <c r="K88" s="44">
        <v>315553</v>
      </c>
      <c r="L88" s="448">
        <v>315819</v>
      </c>
    </row>
    <row r="89" spans="1:12">
      <c r="A89" s="1152"/>
      <c r="B89" s="423" t="s">
        <v>359</v>
      </c>
      <c r="C89" s="24">
        <v>9756</v>
      </c>
      <c r="D89" s="24">
        <v>9366</v>
      </c>
      <c r="E89" s="24">
        <v>9721</v>
      </c>
      <c r="F89" s="24">
        <v>8358</v>
      </c>
      <c r="G89" s="24">
        <v>15861</v>
      </c>
      <c r="H89" s="24">
        <v>11130</v>
      </c>
      <c r="I89" s="24">
        <v>12676</v>
      </c>
      <c r="J89" s="24">
        <v>10832</v>
      </c>
      <c r="K89" s="28">
        <v>10437</v>
      </c>
      <c r="L89" s="444">
        <v>10600</v>
      </c>
    </row>
    <row r="90" spans="1:12">
      <c r="A90" s="1152"/>
      <c r="B90" s="31" t="s">
        <v>360</v>
      </c>
      <c r="C90" s="29">
        <v>51248</v>
      </c>
      <c r="D90" s="29">
        <v>53994</v>
      </c>
      <c r="E90" s="24">
        <v>51673</v>
      </c>
      <c r="F90" s="24">
        <v>45620</v>
      </c>
      <c r="G90" s="1103">
        <v>45030</v>
      </c>
      <c r="H90" s="24">
        <v>49105</v>
      </c>
      <c r="I90" s="24">
        <v>51854</v>
      </c>
      <c r="J90" s="24">
        <v>56835</v>
      </c>
      <c r="K90" s="28">
        <v>61297</v>
      </c>
      <c r="L90" s="444">
        <v>56929</v>
      </c>
    </row>
    <row r="91" spans="1:12">
      <c r="A91" s="1154"/>
      <c r="B91" s="445" t="s">
        <v>94</v>
      </c>
      <c r="C91" s="49">
        <f>SUM(C88:C90)</f>
        <v>316361</v>
      </c>
      <c r="D91" s="49">
        <v>336966</v>
      </c>
      <c r="E91" s="49">
        <v>323126</v>
      </c>
      <c r="F91" s="49">
        <f>SUM(F88:F90)</f>
        <v>301510</v>
      </c>
      <c r="G91" s="49">
        <f>SUM(G88:G90)</f>
        <v>327169</v>
      </c>
      <c r="H91" s="49">
        <f>SUM(H88:H90)</f>
        <v>339488</v>
      </c>
      <c r="I91" s="49">
        <v>367418</v>
      </c>
      <c r="J91" s="49">
        <f>SUM(J88:J90)</f>
        <v>387191</v>
      </c>
      <c r="K91" s="446">
        <f>SUM(K88:K90)</f>
        <v>387287</v>
      </c>
      <c r="L91" s="447">
        <f>SUM(L88:L90)</f>
        <v>383348</v>
      </c>
    </row>
    <row r="92" spans="1:12">
      <c r="A92" s="1151" t="s">
        <v>10</v>
      </c>
      <c r="B92" s="31" t="s">
        <v>358</v>
      </c>
      <c r="C92" s="29">
        <v>114473</v>
      </c>
      <c r="D92" s="29">
        <v>102009</v>
      </c>
      <c r="E92" s="29">
        <v>155827</v>
      </c>
      <c r="F92" s="29">
        <v>136717</v>
      </c>
      <c r="G92" s="29">
        <v>126034</v>
      </c>
      <c r="H92" s="29">
        <v>123044</v>
      </c>
      <c r="I92" s="29">
        <v>135972</v>
      </c>
      <c r="J92" s="29">
        <v>146925</v>
      </c>
      <c r="K92" s="44">
        <v>142661</v>
      </c>
      <c r="L92" s="448">
        <v>158859</v>
      </c>
    </row>
    <row r="93" spans="1:12">
      <c r="A93" s="1152"/>
      <c r="B93" s="423" t="s">
        <v>359</v>
      </c>
      <c r="C93" s="24">
        <v>2631</v>
      </c>
      <c r="D93" s="24">
        <v>2887</v>
      </c>
      <c r="E93" s="24">
        <v>2954</v>
      </c>
      <c r="F93" s="24">
        <v>2987</v>
      </c>
      <c r="G93" s="24">
        <v>4285</v>
      </c>
      <c r="H93" s="24">
        <v>3801</v>
      </c>
      <c r="I93" s="24">
        <v>5624</v>
      </c>
      <c r="J93" s="24">
        <v>3812</v>
      </c>
      <c r="K93" s="28">
        <v>3455</v>
      </c>
      <c r="L93" s="444">
        <v>3644</v>
      </c>
    </row>
    <row r="94" spans="1:12">
      <c r="A94" s="1152"/>
      <c r="B94" s="427" t="s">
        <v>360</v>
      </c>
      <c r="C94" s="40">
        <v>10670</v>
      </c>
      <c r="D94" s="40">
        <v>11750</v>
      </c>
      <c r="E94" s="40">
        <v>11919</v>
      </c>
      <c r="F94" s="24">
        <v>10528</v>
      </c>
      <c r="G94" s="1103">
        <v>11254</v>
      </c>
      <c r="H94" s="24">
        <v>11940</v>
      </c>
      <c r="I94" s="24">
        <v>12047</v>
      </c>
      <c r="J94" s="24">
        <v>12461</v>
      </c>
      <c r="K94" s="28">
        <v>13315</v>
      </c>
      <c r="L94" s="444">
        <v>12847</v>
      </c>
    </row>
    <row r="95" spans="1:12" ht="15" thickBot="1">
      <c r="A95" s="1153"/>
      <c r="B95" s="58" t="s">
        <v>94</v>
      </c>
      <c r="C95" s="56">
        <f t="shared" ref="C95:H95" si="1">SUM(C92:C94)</f>
        <v>127774</v>
      </c>
      <c r="D95" s="56">
        <f t="shared" si="1"/>
        <v>116646</v>
      </c>
      <c r="E95" s="56">
        <f t="shared" si="1"/>
        <v>170700</v>
      </c>
      <c r="F95" s="56">
        <f t="shared" si="1"/>
        <v>150232</v>
      </c>
      <c r="G95" s="56">
        <f t="shared" si="1"/>
        <v>141573</v>
      </c>
      <c r="H95" s="56">
        <f t="shared" si="1"/>
        <v>138785</v>
      </c>
      <c r="I95" s="62">
        <v>153643</v>
      </c>
      <c r="J95" s="62">
        <f>SUM(J92:J94)</f>
        <v>163198</v>
      </c>
      <c r="K95" s="449">
        <f>SUM(K92:K94)</f>
        <v>159431</v>
      </c>
      <c r="L95" s="450">
        <f>SUM(L92:L94)</f>
        <v>175350</v>
      </c>
    </row>
  </sheetData>
  <mergeCells count="6">
    <mergeCell ref="A92:A95"/>
    <mergeCell ref="A72:A75"/>
    <mergeCell ref="A76:A79"/>
    <mergeCell ref="A80:A83"/>
    <mergeCell ref="A84:A87"/>
    <mergeCell ref="A88:A9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85" zoomScaleNormal="85" workbookViewId="0">
      <selection activeCell="A3" sqref="A3"/>
    </sheetView>
  </sheetViews>
  <sheetFormatPr defaultRowHeight="14.4"/>
  <cols>
    <col min="1" max="1" width="11" customWidth="1"/>
    <col min="2" max="5" width="9" bestFit="1" customWidth="1"/>
    <col min="6" max="14" width="9.21875" bestFit="1" customWidth="1"/>
  </cols>
  <sheetData>
    <row r="1" spans="1:1" ht="15.6">
      <c r="A1" s="1" t="s">
        <v>0</v>
      </c>
    </row>
    <row r="2" spans="1:1" ht="15.6">
      <c r="A2" s="292" t="s">
        <v>187</v>
      </c>
    </row>
    <row r="3" spans="1:1" ht="15.6">
      <c r="A3" s="293" t="s">
        <v>188</v>
      </c>
    </row>
    <row r="28" spans="1:11" ht="15" thickBot="1"/>
    <row r="29" spans="1:11" s="390" customFormat="1" ht="13.8">
      <c r="A29" s="451" t="s">
        <v>216</v>
      </c>
      <c r="B29" s="452">
        <v>2006</v>
      </c>
      <c r="C29" s="452">
        <v>2007</v>
      </c>
      <c r="D29" s="452">
        <v>2008</v>
      </c>
      <c r="E29" s="452">
        <v>2009</v>
      </c>
      <c r="F29" s="452">
        <v>2010</v>
      </c>
      <c r="G29" s="452">
        <v>2011</v>
      </c>
      <c r="H29" s="453">
        <v>2012</v>
      </c>
      <c r="I29" s="453">
        <v>2013</v>
      </c>
      <c r="J29" s="453">
        <v>2014</v>
      </c>
      <c r="K29" s="454">
        <v>2015</v>
      </c>
    </row>
    <row r="30" spans="1:11" s="390" customFormat="1" ht="13.8">
      <c r="A30" s="455" t="s">
        <v>357</v>
      </c>
      <c r="B30" s="456">
        <v>129229</v>
      </c>
      <c r="C30" s="456">
        <v>131364</v>
      </c>
      <c r="D30" s="456">
        <v>132401</v>
      </c>
      <c r="E30" s="456">
        <v>132568</v>
      </c>
      <c r="F30" s="456">
        <v>117916</v>
      </c>
      <c r="G30" s="456">
        <v>124435</v>
      </c>
      <c r="H30" s="457">
        <v>126222</v>
      </c>
      <c r="I30" s="457">
        <v>127188</v>
      </c>
      <c r="J30" s="457">
        <v>128438</v>
      </c>
      <c r="K30" s="458">
        <v>127357</v>
      </c>
    </row>
    <row r="31" spans="1:11" s="390" customFormat="1" ht="13.8">
      <c r="A31" s="459" t="s">
        <v>6</v>
      </c>
      <c r="B31" s="460">
        <v>336013</v>
      </c>
      <c r="C31" s="460">
        <v>321375</v>
      </c>
      <c r="D31" s="460">
        <v>317528</v>
      </c>
      <c r="E31" s="460">
        <v>282359</v>
      </c>
      <c r="F31" s="460">
        <v>276156</v>
      </c>
      <c r="G31" s="460">
        <v>271683</v>
      </c>
      <c r="H31" s="461">
        <v>269132</v>
      </c>
      <c r="I31" s="461">
        <v>252391</v>
      </c>
      <c r="J31" s="461">
        <v>245343</v>
      </c>
      <c r="K31" s="462">
        <v>237574</v>
      </c>
    </row>
    <row r="32" spans="1:11" s="395" customFormat="1" ht="13.8">
      <c r="A32" s="459" t="s">
        <v>364</v>
      </c>
      <c r="B32" s="460">
        <v>125249</v>
      </c>
      <c r="C32" s="460">
        <v>128438</v>
      </c>
      <c r="D32" s="460">
        <v>126691</v>
      </c>
      <c r="E32" s="460">
        <v>126988</v>
      </c>
      <c r="F32" s="460">
        <v>131461</v>
      </c>
      <c r="G32" s="460">
        <v>137671</v>
      </c>
      <c r="H32" s="461">
        <v>147694</v>
      </c>
      <c r="I32" s="461">
        <v>159248</v>
      </c>
      <c r="J32" s="461">
        <v>163185</v>
      </c>
      <c r="K32" s="462">
        <v>166376</v>
      </c>
    </row>
    <row r="33" spans="1:11" s="395" customFormat="1" ht="13.8">
      <c r="A33" s="459" t="s">
        <v>8</v>
      </c>
      <c r="B33" s="460">
        <v>121968</v>
      </c>
      <c r="C33" s="460">
        <v>152299</v>
      </c>
      <c r="D33" s="460">
        <v>194005</v>
      </c>
      <c r="E33" s="460">
        <v>228456</v>
      </c>
      <c r="F33" s="460">
        <v>291960</v>
      </c>
      <c r="G33" s="460">
        <v>413540</v>
      </c>
      <c r="H33" s="461">
        <v>533245</v>
      </c>
      <c r="I33" s="461">
        <v>702013</v>
      </c>
      <c r="J33" s="461">
        <v>798074</v>
      </c>
      <c r="K33" s="462">
        <v>965137</v>
      </c>
    </row>
    <row r="34" spans="1:11" s="390" customFormat="1" ht="13.8">
      <c r="A34" s="459" t="s">
        <v>9</v>
      </c>
      <c r="B34" s="460">
        <v>215904</v>
      </c>
      <c r="C34" s="460">
        <v>234043</v>
      </c>
      <c r="D34" s="460">
        <v>223045</v>
      </c>
      <c r="E34" s="460">
        <v>213093</v>
      </c>
      <c r="F34" s="460">
        <v>227907</v>
      </c>
      <c r="G34" s="460">
        <v>231630</v>
      </c>
      <c r="H34" s="461">
        <v>250617</v>
      </c>
      <c r="I34" s="461">
        <v>264923</v>
      </c>
      <c r="J34" s="461">
        <v>260984</v>
      </c>
      <c r="K34" s="462">
        <v>260274</v>
      </c>
    </row>
    <row r="35" spans="1:11" s="390" customFormat="1" ht="13.8">
      <c r="A35" s="463" t="s">
        <v>10</v>
      </c>
      <c r="B35" s="464">
        <v>67018</v>
      </c>
      <c r="C35" s="464">
        <v>54347</v>
      </c>
      <c r="D35" s="464">
        <v>108544</v>
      </c>
      <c r="E35" s="464">
        <v>90607</v>
      </c>
      <c r="F35" s="464">
        <v>75585</v>
      </c>
      <c r="G35" s="464">
        <v>71808</v>
      </c>
      <c r="H35" s="464">
        <v>80343</v>
      </c>
      <c r="I35" s="464">
        <v>88645</v>
      </c>
      <c r="J35" s="464">
        <v>84315</v>
      </c>
      <c r="K35" s="465">
        <v>88691</v>
      </c>
    </row>
    <row r="36" spans="1:11" s="390" customFormat="1" ht="16.2" customHeight="1">
      <c r="A36" s="455" t="s">
        <v>425</v>
      </c>
      <c r="B36" s="456">
        <f t="shared" ref="B36:K36" si="0">SUM(B30:B35)</f>
        <v>995381</v>
      </c>
      <c r="C36" s="456">
        <f t="shared" si="0"/>
        <v>1021866</v>
      </c>
      <c r="D36" s="456">
        <f t="shared" si="0"/>
        <v>1102214</v>
      </c>
      <c r="E36" s="456">
        <f t="shared" si="0"/>
        <v>1074071</v>
      </c>
      <c r="F36" s="456">
        <f t="shared" si="0"/>
        <v>1120985</v>
      </c>
      <c r="G36" s="456">
        <f t="shared" si="0"/>
        <v>1250767</v>
      </c>
      <c r="H36" s="456">
        <f t="shared" si="0"/>
        <v>1407253</v>
      </c>
      <c r="I36" s="456">
        <f t="shared" si="0"/>
        <v>1594408</v>
      </c>
      <c r="J36" s="456">
        <f t="shared" si="0"/>
        <v>1680339</v>
      </c>
      <c r="K36" s="466">
        <f t="shared" si="0"/>
        <v>1845409</v>
      </c>
    </row>
    <row r="37" spans="1:11" s="390" customFormat="1" ht="17.399999999999999" customHeight="1" thickBot="1">
      <c r="A37" s="467"/>
      <c r="B37" s="468">
        <v>4.3099999999999999E-2</v>
      </c>
      <c r="C37" s="468">
        <f t="shared" ref="C37:K37" si="1">(C36-B36)/B36</f>
        <v>2.6607901898870884E-2</v>
      </c>
      <c r="D37" s="468">
        <f t="shared" si="1"/>
        <v>7.8628704742109048E-2</v>
      </c>
      <c r="E37" s="468">
        <f t="shared" si="1"/>
        <v>-2.5533154178771091E-2</v>
      </c>
      <c r="F37" s="468">
        <f t="shared" si="1"/>
        <v>4.3678676735523073E-2</v>
      </c>
      <c r="G37" s="468">
        <f t="shared" si="1"/>
        <v>0.11577496576671409</v>
      </c>
      <c r="H37" s="468">
        <f t="shared" si="1"/>
        <v>0.12511203125762033</v>
      </c>
      <c r="I37" s="468">
        <f t="shared" si="1"/>
        <v>0.13299314337933549</v>
      </c>
      <c r="J37" s="468">
        <f t="shared" si="1"/>
        <v>5.3895238859815051E-2</v>
      </c>
      <c r="K37" s="469">
        <f t="shared" si="1"/>
        <v>9.8236129733345473E-2</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3"/>
  <sheetViews>
    <sheetView zoomScale="85" zoomScaleNormal="85" workbookViewId="0">
      <selection activeCell="A25" sqref="A25"/>
    </sheetView>
  </sheetViews>
  <sheetFormatPr defaultRowHeight="14.4"/>
  <cols>
    <col min="13" max="13" width="9.77734375" customWidth="1"/>
    <col min="16" max="16" width="9.21875" bestFit="1" customWidth="1"/>
  </cols>
  <sheetData>
    <row r="1" spans="1:1" ht="15.6">
      <c r="A1" s="1" t="s">
        <v>0</v>
      </c>
    </row>
    <row r="2" spans="1:1" ht="15.6">
      <c r="A2" s="292" t="s">
        <v>187</v>
      </c>
    </row>
    <row r="3" spans="1:1" ht="15.6">
      <c r="A3" s="293" t="s">
        <v>189</v>
      </c>
    </row>
    <row r="44" spans="1:28" ht="15" thickBot="1"/>
    <row r="45" spans="1:28" s="397" customFormat="1" ht="13.2">
      <c r="A45" s="451" t="s">
        <v>216</v>
      </c>
      <c r="B45" s="453" t="s">
        <v>356</v>
      </c>
      <c r="C45" s="452" t="s">
        <v>365</v>
      </c>
      <c r="D45" s="470">
        <v>2006</v>
      </c>
      <c r="E45" s="470">
        <v>2007</v>
      </c>
      <c r="F45" s="470">
        <v>2008</v>
      </c>
      <c r="G45" s="470">
        <v>2009</v>
      </c>
      <c r="H45" s="470">
        <v>2010</v>
      </c>
      <c r="I45" s="453">
        <v>2011</v>
      </c>
      <c r="J45" s="471">
        <v>2012</v>
      </c>
      <c r="K45" s="471">
        <v>2013</v>
      </c>
      <c r="L45" s="472">
        <v>2014</v>
      </c>
      <c r="M45" s="473">
        <v>2015</v>
      </c>
      <c r="R45" s="474"/>
      <c r="S45" s="475"/>
      <c r="T45" s="475"/>
      <c r="U45" s="475"/>
      <c r="V45" s="475"/>
      <c r="W45" s="475"/>
      <c r="X45" s="475"/>
      <c r="Y45" s="475"/>
      <c r="Z45" s="475"/>
      <c r="AA45" s="475"/>
      <c r="AB45" s="475"/>
    </row>
    <row r="46" spans="1:28" s="397" customFormat="1" ht="13.2">
      <c r="A46" s="476" t="s">
        <v>5</v>
      </c>
      <c r="B46" s="477" t="s">
        <v>358</v>
      </c>
      <c r="C46" s="478" t="s">
        <v>5</v>
      </c>
      <c r="D46" s="480">
        <v>122736</v>
      </c>
      <c r="E46" s="480">
        <v>123780</v>
      </c>
      <c r="F46" s="480">
        <v>122431</v>
      </c>
      <c r="G46" s="480">
        <v>121982</v>
      </c>
      <c r="H46" s="480">
        <v>107632</v>
      </c>
      <c r="I46" s="479">
        <v>122642</v>
      </c>
      <c r="J46" s="479">
        <v>123570</v>
      </c>
      <c r="K46" s="479">
        <v>122572</v>
      </c>
      <c r="L46" s="480">
        <v>123283</v>
      </c>
      <c r="M46" s="481">
        <v>114506</v>
      </c>
      <c r="R46" s="475"/>
      <c r="S46" s="405"/>
      <c r="T46" s="405"/>
      <c r="U46" s="405"/>
      <c r="V46" s="405"/>
      <c r="W46" s="405"/>
      <c r="X46" s="405"/>
      <c r="Y46" s="405"/>
      <c r="Z46" s="405"/>
      <c r="AA46" s="405"/>
      <c r="AB46" s="405"/>
    </row>
    <row r="47" spans="1:28" s="397" customFormat="1" ht="13.2">
      <c r="A47" s="482"/>
      <c r="B47" s="483"/>
      <c r="C47" s="484" t="s">
        <v>6</v>
      </c>
      <c r="D47" s="485">
        <v>5623</v>
      </c>
      <c r="E47" s="485">
        <v>5912</v>
      </c>
      <c r="F47" s="485">
        <v>5464</v>
      </c>
      <c r="G47" s="485">
        <v>5033</v>
      </c>
      <c r="H47" s="485">
        <v>5224</v>
      </c>
      <c r="I47" s="461">
        <v>5083</v>
      </c>
      <c r="J47" s="461">
        <v>5477</v>
      </c>
      <c r="K47" s="461">
        <v>5528</v>
      </c>
      <c r="L47" s="485">
        <v>5557</v>
      </c>
      <c r="M47" s="486">
        <v>5574</v>
      </c>
      <c r="R47" s="475"/>
      <c r="S47" s="405"/>
      <c r="T47" s="405"/>
      <c r="U47" s="405"/>
      <c r="V47" s="405"/>
      <c r="W47" s="405"/>
      <c r="X47" s="405"/>
      <c r="Y47" s="405"/>
      <c r="Z47" s="405"/>
      <c r="AA47" s="405"/>
      <c r="AB47" s="405"/>
    </row>
    <row r="48" spans="1:28" s="397" customFormat="1" ht="13.2">
      <c r="A48" s="482"/>
      <c r="B48" s="483"/>
      <c r="C48" s="484" t="s">
        <v>366</v>
      </c>
      <c r="D48" s="485">
        <v>1654</v>
      </c>
      <c r="E48" s="485">
        <v>1754</v>
      </c>
      <c r="F48" s="485">
        <v>1398</v>
      </c>
      <c r="G48" s="485">
        <v>1274</v>
      </c>
      <c r="H48" s="485">
        <v>1200</v>
      </c>
      <c r="I48" s="461">
        <v>1292</v>
      </c>
      <c r="J48" s="461">
        <v>1380</v>
      </c>
      <c r="K48" s="461">
        <v>1626</v>
      </c>
      <c r="L48" s="485">
        <v>1602</v>
      </c>
      <c r="M48" s="486">
        <v>1773</v>
      </c>
      <c r="R48" s="475"/>
      <c r="S48" s="405"/>
      <c r="T48" s="405"/>
      <c r="U48" s="405"/>
      <c r="V48" s="405"/>
      <c r="W48" s="405"/>
      <c r="X48" s="405"/>
      <c r="Y48" s="405"/>
      <c r="Z48" s="405"/>
      <c r="AA48" s="405"/>
      <c r="AB48" s="405"/>
    </row>
    <row r="49" spans="1:31" s="397" customFormat="1" ht="13.2">
      <c r="A49" s="482"/>
      <c r="B49" s="483"/>
      <c r="C49" s="484" t="s">
        <v>227</v>
      </c>
      <c r="D49" s="485">
        <v>5421</v>
      </c>
      <c r="E49" s="485">
        <v>6203</v>
      </c>
      <c r="F49" s="485">
        <v>5217</v>
      </c>
      <c r="G49" s="485">
        <v>5205</v>
      </c>
      <c r="H49" s="485">
        <v>6042</v>
      </c>
      <c r="I49" s="461">
        <v>8067</v>
      </c>
      <c r="J49" s="461">
        <v>8683</v>
      </c>
      <c r="K49" s="461">
        <v>9379</v>
      </c>
      <c r="L49" s="485">
        <v>9709</v>
      </c>
      <c r="M49" s="486">
        <v>10915</v>
      </c>
      <c r="R49" s="475"/>
      <c r="S49" s="405"/>
      <c r="T49" s="405"/>
      <c r="U49" s="405"/>
      <c r="V49" s="405"/>
      <c r="W49" s="405"/>
      <c r="X49" s="405"/>
      <c r="Y49" s="405"/>
      <c r="Z49" s="405"/>
      <c r="AA49" s="405"/>
      <c r="AB49" s="405"/>
    </row>
    <row r="50" spans="1:31" s="397" customFormat="1" ht="13.2">
      <c r="A50" s="482"/>
      <c r="B50" s="483"/>
      <c r="C50" s="484" t="s">
        <v>9</v>
      </c>
      <c r="D50" s="485">
        <v>38352</v>
      </c>
      <c r="E50" s="485">
        <v>41054</v>
      </c>
      <c r="F50" s="485">
        <v>40739</v>
      </c>
      <c r="G50" s="485">
        <v>38176</v>
      </c>
      <c r="H50" s="485">
        <v>40266</v>
      </c>
      <c r="I50" s="461">
        <v>40491</v>
      </c>
      <c r="J50" s="461">
        <v>42727</v>
      </c>
      <c r="K50" s="461">
        <v>43669</v>
      </c>
      <c r="L50" s="485">
        <v>43554</v>
      </c>
      <c r="M50" s="486">
        <v>43899</v>
      </c>
      <c r="R50" s="475"/>
      <c r="S50" s="405"/>
      <c r="T50" s="405"/>
      <c r="U50" s="405"/>
      <c r="V50" s="405"/>
      <c r="W50" s="405"/>
      <c r="X50" s="405"/>
      <c r="Y50" s="405"/>
      <c r="Z50" s="405"/>
      <c r="AA50" s="487"/>
      <c r="AB50" s="487"/>
      <c r="AC50" s="488"/>
      <c r="AD50" s="488"/>
      <c r="AE50" s="488"/>
    </row>
    <row r="51" spans="1:31" s="397" customFormat="1" ht="13.2">
      <c r="A51" s="482"/>
      <c r="B51" s="483"/>
      <c r="C51" s="484" t="s">
        <v>10</v>
      </c>
      <c r="D51" s="485">
        <v>12813</v>
      </c>
      <c r="E51" s="485">
        <v>10623</v>
      </c>
      <c r="F51" s="485">
        <v>13265</v>
      </c>
      <c r="G51" s="485">
        <v>10691</v>
      </c>
      <c r="H51" s="485">
        <v>10129</v>
      </c>
      <c r="I51" s="461">
        <v>13802</v>
      </c>
      <c r="J51" s="461">
        <v>14999</v>
      </c>
      <c r="K51" s="461">
        <v>14979</v>
      </c>
      <c r="L51" s="485">
        <v>14791</v>
      </c>
      <c r="M51" s="486">
        <v>17032</v>
      </c>
      <c r="R51" s="489"/>
    </row>
    <row r="52" spans="1:31" s="397" customFormat="1" ht="13.2">
      <c r="A52" s="482"/>
      <c r="B52" s="483"/>
      <c r="C52" s="478" t="s">
        <v>163</v>
      </c>
      <c r="D52" s="491">
        <f t="shared" ref="D52:M52" si="0">SUM(D46:D51)</f>
        <v>186599</v>
      </c>
      <c r="E52" s="491">
        <f t="shared" si="0"/>
        <v>189326</v>
      </c>
      <c r="F52" s="491">
        <f t="shared" si="0"/>
        <v>188514</v>
      </c>
      <c r="G52" s="491">
        <f t="shared" si="0"/>
        <v>182361</v>
      </c>
      <c r="H52" s="491">
        <f t="shared" si="0"/>
        <v>170493</v>
      </c>
      <c r="I52" s="490">
        <f t="shared" si="0"/>
        <v>191377</v>
      </c>
      <c r="J52" s="490">
        <f t="shared" si="0"/>
        <v>196836</v>
      </c>
      <c r="K52" s="490">
        <f t="shared" si="0"/>
        <v>197753</v>
      </c>
      <c r="L52" s="491">
        <f t="shared" si="0"/>
        <v>198496</v>
      </c>
      <c r="M52" s="492">
        <f t="shared" si="0"/>
        <v>193699</v>
      </c>
      <c r="R52" s="6"/>
      <c r="S52" s="488"/>
      <c r="AA52" s="488"/>
      <c r="AB52" s="488"/>
      <c r="AC52" s="488"/>
      <c r="AD52" s="488"/>
      <c r="AE52" s="488"/>
    </row>
    <row r="53" spans="1:31" s="397" customFormat="1" ht="13.2">
      <c r="A53" s="482"/>
      <c r="B53" s="493" t="s">
        <v>359</v>
      </c>
      <c r="C53" s="494" t="s">
        <v>5</v>
      </c>
      <c r="D53" s="496">
        <v>34339</v>
      </c>
      <c r="E53" s="496">
        <v>35698</v>
      </c>
      <c r="F53" s="496">
        <v>36535</v>
      </c>
      <c r="G53" s="496">
        <v>33923</v>
      </c>
      <c r="H53" s="496">
        <v>38783</v>
      </c>
      <c r="I53" s="495">
        <v>36255</v>
      </c>
      <c r="J53" s="495">
        <v>36464</v>
      </c>
      <c r="K53" s="495">
        <v>36468</v>
      </c>
      <c r="L53" s="496">
        <v>37484</v>
      </c>
      <c r="M53" s="497">
        <v>38103</v>
      </c>
      <c r="R53" s="6"/>
    </row>
    <row r="54" spans="1:31" s="397" customFormat="1" ht="13.2">
      <c r="A54" s="482"/>
      <c r="B54" s="498"/>
      <c r="C54" s="499" t="s">
        <v>10</v>
      </c>
      <c r="D54" s="501">
        <v>99</v>
      </c>
      <c r="E54" s="501">
        <v>91</v>
      </c>
      <c r="F54" s="501">
        <v>117</v>
      </c>
      <c r="G54" s="501">
        <v>109</v>
      </c>
      <c r="H54" s="501">
        <v>130</v>
      </c>
      <c r="I54" s="500">
        <v>123</v>
      </c>
      <c r="J54" s="500">
        <v>1265</v>
      </c>
      <c r="K54" s="500">
        <v>1362</v>
      </c>
      <c r="L54" s="501">
        <v>1195</v>
      </c>
      <c r="M54" s="502">
        <v>1034</v>
      </c>
      <c r="R54" s="6"/>
    </row>
    <row r="55" spans="1:31" s="397" customFormat="1" ht="13.2">
      <c r="A55" s="482"/>
      <c r="B55" s="503"/>
      <c r="C55" s="504" t="s">
        <v>163</v>
      </c>
      <c r="D55" s="506">
        <f t="shared" ref="D55:I55" si="1">SUM(D53:D54)</f>
        <v>34438</v>
      </c>
      <c r="E55" s="506">
        <f t="shared" si="1"/>
        <v>35789</v>
      </c>
      <c r="F55" s="506">
        <f t="shared" si="1"/>
        <v>36652</v>
      </c>
      <c r="G55" s="506">
        <f t="shared" si="1"/>
        <v>34032</v>
      </c>
      <c r="H55" s="506">
        <f t="shared" si="1"/>
        <v>38913</v>
      </c>
      <c r="I55" s="505">
        <f t="shared" si="1"/>
        <v>36378</v>
      </c>
      <c r="J55" s="505">
        <v>36583</v>
      </c>
      <c r="K55" s="505">
        <f>SUM(K53:K54)</f>
        <v>37830</v>
      </c>
      <c r="L55" s="506">
        <f>SUM(L53:L54)</f>
        <v>38679</v>
      </c>
      <c r="M55" s="507">
        <f>SUM(M53:M54)</f>
        <v>39137</v>
      </c>
      <c r="R55" s="6"/>
    </row>
    <row r="56" spans="1:31" s="397" customFormat="1" ht="52.8">
      <c r="A56" s="508"/>
      <c r="B56" s="509" t="s">
        <v>367</v>
      </c>
      <c r="C56" s="483" t="s">
        <v>5</v>
      </c>
      <c r="D56" s="480">
        <v>35767</v>
      </c>
      <c r="E56" s="480">
        <v>41799</v>
      </c>
      <c r="F56" s="480">
        <v>39307</v>
      </c>
      <c r="G56" s="480">
        <v>39699</v>
      </c>
      <c r="H56" s="480">
        <v>38429</v>
      </c>
      <c r="I56" s="479">
        <v>37790</v>
      </c>
      <c r="J56" s="479">
        <v>39377</v>
      </c>
      <c r="K56" s="479">
        <v>40126</v>
      </c>
      <c r="L56" s="480">
        <v>40894</v>
      </c>
      <c r="M56" s="481">
        <v>40997</v>
      </c>
      <c r="R56" s="6"/>
    </row>
    <row r="57" spans="1:31" s="397" customFormat="1" ht="13.2">
      <c r="A57" s="482"/>
      <c r="B57" s="510"/>
      <c r="C57" s="484" t="s">
        <v>6</v>
      </c>
      <c r="D57" s="485">
        <v>18332</v>
      </c>
      <c r="E57" s="485">
        <v>18903</v>
      </c>
      <c r="F57" s="485">
        <v>19323</v>
      </c>
      <c r="G57" s="485">
        <v>16218</v>
      </c>
      <c r="H57" s="485">
        <v>15898</v>
      </c>
      <c r="I57" s="461">
        <v>15940</v>
      </c>
      <c r="J57" s="461">
        <v>15422</v>
      </c>
      <c r="K57" s="461">
        <v>15076</v>
      </c>
      <c r="L57" s="485">
        <v>15593</v>
      </c>
      <c r="M57" s="486">
        <v>15210</v>
      </c>
      <c r="R57" s="6"/>
    </row>
    <row r="58" spans="1:31" s="397" customFormat="1" ht="13.2">
      <c r="A58" s="508"/>
      <c r="B58" s="483"/>
      <c r="C58" s="511" t="s">
        <v>366</v>
      </c>
      <c r="D58" s="485">
        <v>9030</v>
      </c>
      <c r="E58" s="485">
        <v>9412</v>
      </c>
      <c r="F58" s="485">
        <v>9634</v>
      </c>
      <c r="G58" s="485">
        <v>7998</v>
      </c>
      <c r="H58" s="485">
        <v>8651</v>
      </c>
      <c r="I58" s="461">
        <v>9277</v>
      </c>
      <c r="J58" s="461">
        <v>8814</v>
      </c>
      <c r="K58" s="461">
        <v>10112</v>
      </c>
      <c r="L58" s="485">
        <v>10697</v>
      </c>
      <c r="M58" s="486">
        <v>10254</v>
      </c>
      <c r="R58" s="6"/>
      <c r="S58" s="439"/>
      <c r="T58" s="439"/>
      <c r="U58" s="439"/>
    </row>
    <row r="59" spans="1:31" s="397" customFormat="1" ht="13.2">
      <c r="A59" s="508"/>
      <c r="B59" s="483"/>
      <c r="C59" s="511" t="s">
        <v>227</v>
      </c>
      <c r="D59" s="485">
        <v>17200</v>
      </c>
      <c r="E59" s="485">
        <v>18452</v>
      </c>
      <c r="F59" s="485">
        <v>20634</v>
      </c>
      <c r="G59" s="485">
        <v>19042</v>
      </c>
      <c r="H59" s="485">
        <v>21697</v>
      </c>
      <c r="I59" s="461">
        <v>22132</v>
      </c>
      <c r="J59" s="461">
        <v>23137</v>
      </c>
      <c r="K59" s="461">
        <v>23908</v>
      </c>
      <c r="L59" s="485">
        <v>25285</v>
      </c>
      <c r="M59" s="486">
        <v>24738</v>
      </c>
      <c r="R59" s="6"/>
    </row>
    <row r="60" spans="1:31" s="397" customFormat="1" ht="13.2">
      <c r="A60" s="508"/>
      <c r="B60" s="510"/>
      <c r="C60" s="511" t="s">
        <v>9</v>
      </c>
      <c r="D60" s="485">
        <v>21211</v>
      </c>
      <c r="E60" s="485">
        <v>23679</v>
      </c>
      <c r="F60" s="485">
        <v>28255</v>
      </c>
      <c r="G60" s="485">
        <v>34041</v>
      </c>
      <c r="H60" s="485">
        <v>38558</v>
      </c>
      <c r="I60" s="461">
        <v>39823</v>
      </c>
      <c r="J60" s="461">
        <v>42468</v>
      </c>
      <c r="K60" s="461">
        <v>45235</v>
      </c>
      <c r="L60" s="485">
        <v>48125</v>
      </c>
      <c r="M60" s="486">
        <v>49304</v>
      </c>
      <c r="R60" s="6"/>
    </row>
    <row r="61" spans="1:31" s="397" customFormat="1" ht="13.2">
      <c r="A61" s="508"/>
      <c r="B61" s="510"/>
      <c r="C61" s="512" t="s">
        <v>10</v>
      </c>
      <c r="D61" s="501">
        <v>39646</v>
      </c>
      <c r="E61" s="501">
        <v>33210</v>
      </c>
      <c r="F61" s="501">
        <v>38054</v>
      </c>
      <c r="G61" s="485">
        <v>26814</v>
      </c>
      <c r="H61" s="485">
        <v>49916</v>
      </c>
      <c r="I61" s="461">
        <v>66301</v>
      </c>
      <c r="J61" s="500">
        <v>66744</v>
      </c>
      <c r="K61" s="500">
        <v>68320</v>
      </c>
      <c r="L61" s="501">
        <v>67380</v>
      </c>
      <c r="M61" s="502">
        <v>63665</v>
      </c>
      <c r="R61" s="6"/>
    </row>
    <row r="62" spans="1:31" s="397" customFormat="1" ht="13.2">
      <c r="A62" s="482"/>
      <c r="B62" s="513"/>
      <c r="C62" s="504" t="s">
        <v>163</v>
      </c>
      <c r="D62" s="505">
        <f t="shared" ref="D62:M62" si="2">SUM(D56:D61)</f>
        <v>141186</v>
      </c>
      <c r="E62" s="505">
        <f t="shared" si="2"/>
        <v>145455</v>
      </c>
      <c r="F62" s="505">
        <f t="shared" si="2"/>
        <v>155207</v>
      </c>
      <c r="G62" s="505">
        <f t="shared" si="2"/>
        <v>143812</v>
      </c>
      <c r="H62" s="505">
        <f t="shared" si="2"/>
        <v>173149</v>
      </c>
      <c r="I62" s="505">
        <f t="shared" si="2"/>
        <v>191263</v>
      </c>
      <c r="J62" s="505">
        <f t="shared" si="2"/>
        <v>195962</v>
      </c>
      <c r="K62" s="505">
        <f t="shared" si="2"/>
        <v>202777</v>
      </c>
      <c r="L62" s="506">
        <f t="shared" si="2"/>
        <v>207974</v>
      </c>
      <c r="M62" s="507">
        <f t="shared" si="2"/>
        <v>204168</v>
      </c>
      <c r="R62" s="6"/>
    </row>
    <row r="63" spans="1:31" s="397" customFormat="1" ht="19.95" customHeight="1">
      <c r="A63" s="514"/>
      <c r="B63" s="513" t="s">
        <v>163</v>
      </c>
      <c r="C63" s="515"/>
      <c r="D63" s="505">
        <f t="shared" ref="D63:M63" si="3">D52+D55+D62</f>
        <v>362223</v>
      </c>
      <c r="E63" s="505">
        <f t="shared" si="3"/>
        <v>370570</v>
      </c>
      <c r="F63" s="505">
        <f t="shared" si="3"/>
        <v>380373</v>
      </c>
      <c r="G63" s="505">
        <f t="shared" si="3"/>
        <v>360205</v>
      </c>
      <c r="H63" s="505">
        <f t="shared" si="3"/>
        <v>382555</v>
      </c>
      <c r="I63" s="505">
        <f t="shared" si="3"/>
        <v>419018</v>
      </c>
      <c r="J63" s="505">
        <f t="shared" si="3"/>
        <v>429381</v>
      </c>
      <c r="K63" s="505">
        <f t="shared" si="3"/>
        <v>438360</v>
      </c>
      <c r="L63" s="506">
        <f t="shared" si="3"/>
        <v>445149</v>
      </c>
      <c r="M63" s="507">
        <f t="shared" si="3"/>
        <v>437004</v>
      </c>
      <c r="R63" s="6"/>
    </row>
    <row r="64" spans="1:31" s="397" customFormat="1" ht="13.2">
      <c r="A64" s="476" t="s">
        <v>6</v>
      </c>
      <c r="B64" s="477" t="s">
        <v>358</v>
      </c>
      <c r="C64" s="478" t="s">
        <v>5</v>
      </c>
      <c r="D64" s="480">
        <v>4141</v>
      </c>
      <c r="E64" s="480">
        <v>4021</v>
      </c>
      <c r="F64" s="480">
        <v>3438</v>
      </c>
      <c r="G64" s="480">
        <v>2661</v>
      </c>
      <c r="H64" s="480">
        <v>2282</v>
      </c>
      <c r="I64" s="479">
        <v>2811</v>
      </c>
      <c r="J64" s="479">
        <v>3057</v>
      </c>
      <c r="K64" s="479">
        <v>3288</v>
      </c>
      <c r="L64" s="480">
        <v>3542</v>
      </c>
      <c r="M64" s="481">
        <v>4190</v>
      </c>
      <c r="R64" s="6"/>
    </row>
    <row r="65" spans="1:18" s="397" customFormat="1" ht="13.2">
      <c r="A65" s="482"/>
      <c r="B65" s="483"/>
      <c r="C65" s="484" t="s">
        <v>6</v>
      </c>
      <c r="D65" s="485">
        <v>336013</v>
      </c>
      <c r="E65" s="485">
        <v>321375</v>
      </c>
      <c r="F65" s="485">
        <v>317528</v>
      </c>
      <c r="G65" s="485">
        <v>282359</v>
      </c>
      <c r="H65" s="485">
        <v>276156</v>
      </c>
      <c r="I65" s="461">
        <v>271683</v>
      </c>
      <c r="J65" s="461">
        <v>269132</v>
      </c>
      <c r="K65" s="461">
        <v>252391</v>
      </c>
      <c r="L65" s="485">
        <v>245343</v>
      </c>
      <c r="M65" s="486">
        <v>237574</v>
      </c>
      <c r="R65" s="6"/>
    </row>
    <row r="66" spans="1:18" s="397" customFormat="1" ht="13.2">
      <c r="A66" s="482"/>
      <c r="B66" s="483"/>
      <c r="C66" s="484" t="s">
        <v>366</v>
      </c>
      <c r="D66" s="485">
        <v>9222</v>
      </c>
      <c r="E66" s="485">
        <v>8853</v>
      </c>
      <c r="F66" s="485">
        <v>8039</v>
      </c>
      <c r="G66" s="485">
        <v>5857</v>
      </c>
      <c r="H66" s="485">
        <v>5471</v>
      </c>
      <c r="I66" s="461">
        <v>6242</v>
      </c>
      <c r="J66" s="461">
        <v>6203</v>
      </c>
      <c r="K66" s="461">
        <v>5502</v>
      </c>
      <c r="L66" s="485">
        <v>5101</v>
      </c>
      <c r="M66" s="486">
        <v>5117</v>
      </c>
      <c r="R66" s="6"/>
    </row>
    <row r="67" spans="1:18" s="397" customFormat="1" ht="13.2">
      <c r="A67" s="482"/>
      <c r="B67" s="483"/>
      <c r="C67" s="484" t="s">
        <v>227</v>
      </c>
      <c r="D67" s="485">
        <v>20471</v>
      </c>
      <c r="E67" s="485">
        <v>20183</v>
      </c>
      <c r="F67" s="485">
        <v>19498</v>
      </c>
      <c r="G67" s="485">
        <v>16783</v>
      </c>
      <c r="H67" s="485">
        <v>17691</v>
      </c>
      <c r="I67" s="461">
        <v>22640</v>
      </c>
      <c r="J67" s="461">
        <v>21792</v>
      </c>
      <c r="K67" s="461">
        <v>19734</v>
      </c>
      <c r="L67" s="485">
        <v>18161</v>
      </c>
      <c r="M67" s="486">
        <v>18466</v>
      </c>
      <c r="R67" s="6"/>
    </row>
    <row r="68" spans="1:18" s="397" customFormat="1" ht="13.2">
      <c r="A68" s="482"/>
      <c r="B68" s="483"/>
      <c r="C68" s="484" t="s">
        <v>9</v>
      </c>
      <c r="D68" s="485">
        <v>64140</v>
      </c>
      <c r="E68" s="485">
        <v>65057</v>
      </c>
      <c r="F68" s="485">
        <v>66408</v>
      </c>
      <c r="G68" s="485">
        <v>60409</v>
      </c>
      <c r="H68" s="485">
        <v>58948</v>
      </c>
      <c r="I68" s="461">
        <v>59246</v>
      </c>
      <c r="J68" s="461">
        <v>58833</v>
      </c>
      <c r="K68" s="461">
        <v>54996</v>
      </c>
      <c r="L68" s="485">
        <v>55350</v>
      </c>
      <c r="M68" s="486">
        <v>55271</v>
      </c>
      <c r="R68" s="6"/>
    </row>
    <row r="69" spans="1:18" s="397" customFormat="1" ht="13.2">
      <c r="A69" s="482"/>
      <c r="B69" s="483"/>
      <c r="C69" s="484" t="s">
        <v>10</v>
      </c>
      <c r="D69" s="485">
        <v>4323</v>
      </c>
      <c r="E69" s="485">
        <v>3779</v>
      </c>
      <c r="F69" s="485">
        <v>4132</v>
      </c>
      <c r="G69" s="485">
        <v>6147</v>
      </c>
      <c r="H69" s="485">
        <v>3983</v>
      </c>
      <c r="I69" s="461">
        <v>6433</v>
      </c>
      <c r="J69" s="461">
        <v>6950</v>
      </c>
      <c r="K69" s="461">
        <v>6420</v>
      </c>
      <c r="L69" s="485">
        <v>6212</v>
      </c>
      <c r="M69" s="486">
        <v>7733</v>
      </c>
      <c r="R69" s="6"/>
    </row>
    <row r="70" spans="1:18" s="397" customFormat="1" ht="13.2">
      <c r="A70" s="482"/>
      <c r="B70" s="483"/>
      <c r="C70" s="478" t="s">
        <v>163</v>
      </c>
      <c r="D70" s="480">
        <f t="shared" ref="D70:M70" si="4">SUM(D64:D69)</f>
        <v>438310</v>
      </c>
      <c r="E70" s="480">
        <f t="shared" si="4"/>
        <v>423268</v>
      </c>
      <c r="F70" s="480">
        <f t="shared" si="4"/>
        <v>419043</v>
      </c>
      <c r="G70" s="480">
        <f t="shared" si="4"/>
        <v>374216</v>
      </c>
      <c r="H70" s="480">
        <f t="shared" si="4"/>
        <v>364531</v>
      </c>
      <c r="I70" s="479">
        <f t="shared" si="4"/>
        <v>369055</v>
      </c>
      <c r="J70" s="490">
        <f t="shared" si="4"/>
        <v>365967</v>
      </c>
      <c r="K70" s="490">
        <f t="shared" si="4"/>
        <v>342331</v>
      </c>
      <c r="L70" s="491">
        <f t="shared" si="4"/>
        <v>333709</v>
      </c>
      <c r="M70" s="492">
        <f t="shared" si="4"/>
        <v>328351</v>
      </c>
      <c r="R70" s="6"/>
    </row>
    <row r="71" spans="1:18" s="397" customFormat="1" ht="13.2">
      <c r="A71" s="482"/>
      <c r="B71" s="493" t="s">
        <v>359</v>
      </c>
      <c r="C71" s="494" t="s">
        <v>5</v>
      </c>
      <c r="D71" s="496">
        <v>10903</v>
      </c>
      <c r="E71" s="496">
        <v>10888</v>
      </c>
      <c r="F71" s="496">
        <v>11001</v>
      </c>
      <c r="G71" s="496">
        <v>8483</v>
      </c>
      <c r="H71" s="496">
        <v>9737</v>
      </c>
      <c r="I71" s="495">
        <v>8516</v>
      </c>
      <c r="J71" s="495">
        <v>8171</v>
      </c>
      <c r="K71" s="495">
        <v>7144</v>
      </c>
      <c r="L71" s="496">
        <v>6611</v>
      </c>
      <c r="M71" s="497">
        <v>6390</v>
      </c>
      <c r="R71" s="6"/>
    </row>
    <row r="72" spans="1:18" s="397" customFormat="1" ht="13.2">
      <c r="A72" s="482"/>
      <c r="B72" s="498"/>
      <c r="C72" s="499" t="s">
        <v>10</v>
      </c>
      <c r="D72" s="501">
        <v>48</v>
      </c>
      <c r="E72" s="501">
        <v>17</v>
      </c>
      <c r="F72" s="501">
        <v>16</v>
      </c>
      <c r="G72" s="501">
        <v>19</v>
      </c>
      <c r="H72" s="501">
        <v>6</v>
      </c>
      <c r="I72" s="500">
        <v>8</v>
      </c>
      <c r="J72" s="500">
        <v>360</v>
      </c>
      <c r="K72" s="500">
        <v>301</v>
      </c>
      <c r="L72" s="501">
        <v>167</v>
      </c>
      <c r="M72" s="502">
        <v>128</v>
      </c>
      <c r="R72" s="6"/>
    </row>
    <row r="73" spans="1:18" s="397" customFormat="1" ht="13.2">
      <c r="A73" s="482"/>
      <c r="B73" s="503"/>
      <c r="C73" s="504" t="s">
        <v>163</v>
      </c>
      <c r="D73" s="505">
        <f t="shared" ref="D73:I73" si="5">SUM(D71:D72)</f>
        <v>10951</v>
      </c>
      <c r="E73" s="505">
        <f t="shared" si="5"/>
        <v>10905</v>
      </c>
      <c r="F73" s="505">
        <f t="shared" si="5"/>
        <v>11017</v>
      </c>
      <c r="G73" s="505">
        <f t="shared" si="5"/>
        <v>8502</v>
      </c>
      <c r="H73" s="505">
        <f t="shared" si="5"/>
        <v>9743</v>
      </c>
      <c r="I73" s="505">
        <f t="shared" si="5"/>
        <v>8524</v>
      </c>
      <c r="J73" s="505">
        <v>8191</v>
      </c>
      <c r="K73" s="505">
        <f>SUM(K71:K72)</f>
        <v>7445</v>
      </c>
      <c r="L73" s="506">
        <f>SUM(L71:L72)</f>
        <v>6778</v>
      </c>
      <c r="M73" s="507">
        <f>SUM(M71:M72)</f>
        <v>6518</v>
      </c>
      <c r="R73" s="6"/>
    </row>
    <row r="74" spans="1:18" s="397" customFormat="1" ht="52.8">
      <c r="A74" s="482"/>
      <c r="B74" s="509" t="s">
        <v>367</v>
      </c>
      <c r="C74" s="478" t="s">
        <v>5</v>
      </c>
      <c r="D74" s="480">
        <v>12348</v>
      </c>
      <c r="E74" s="480">
        <v>13706</v>
      </c>
      <c r="F74" s="480">
        <v>13472</v>
      </c>
      <c r="G74" s="480">
        <v>13004</v>
      </c>
      <c r="H74" s="480">
        <v>13487</v>
      </c>
      <c r="I74" s="479">
        <v>13250</v>
      </c>
      <c r="J74" s="479">
        <v>16294</v>
      </c>
      <c r="K74" s="479">
        <v>17673</v>
      </c>
      <c r="L74" s="480">
        <v>18302</v>
      </c>
      <c r="M74" s="481">
        <v>18243</v>
      </c>
      <c r="R74" s="6"/>
    </row>
    <row r="75" spans="1:18" s="6" customFormat="1" ht="13.2">
      <c r="A75" s="508"/>
      <c r="B75" s="510"/>
      <c r="C75" s="511" t="s">
        <v>6</v>
      </c>
      <c r="D75" s="485">
        <v>11047</v>
      </c>
      <c r="E75" s="485">
        <v>12123</v>
      </c>
      <c r="F75" s="485">
        <v>12582</v>
      </c>
      <c r="G75" s="485">
        <v>12956</v>
      </c>
      <c r="H75" s="485">
        <v>13925</v>
      </c>
      <c r="I75" s="461">
        <v>15897</v>
      </c>
      <c r="J75" s="461">
        <v>17881</v>
      </c>
      <c r="K75" s="461">
        <v>19340</v>
      </c>
      <c r="L75" s="485">
        <v>20616</v>
      </c>
      <c r="M75" s="486">
        <v>21265</v>
      </c>
    </row>
    <row r="76" spans="1:18" s="6" customFormat="1" ht="13.2">
      <c r="A76" s="508"/>
      <c r="B76" s="510"/>
      <c r="C76" s="511" t="s">
        <v>366</v>
      </c>
      <c r="D76" s="485">
        <v>8382</v>
      </c>
      <c r="E76" s="485">
        <v>9247</v>
      </c>
      <c r="F76" s="485">
        <v>9513</v>
      </c>
      <c r="G76" s="485">
        <v>8311</v>
      </c>
      <c r="H76" s="485">
        <v>8875</v>
      </c>
      <c r="I76" s="461">
        <v>8992</v>
      </c>
      <c r="J76" s="461">
        <v>9801</v>
      </c>
      <c r="K76" s="461">
        <v>10797</v>
      </c>
      <c r="L76" s="485">
        <v>10552</v>
      </c>
      <c r="M76" s="486">
        <v>10166</v>
      </c>
    </row>
    <row r="77" spans="1:18" s="6" customFormat="1" ht="13.2">
      <c r="A77" s="508"/>
      <c r="B77" s="510"/>
      <c r="C77" s="511" t="s">
        <v>227</v>
      </c>
      <c r="D77" s="485">
        <v>12330</v>
      </c>
      <c r="E77" s="485">
        <v>12687</v>
      </c>
      <c r="F77" s="485">
        <v>13766</v>
      </c>
      <c r="G77" s="485">
        <v>13519</v>
      </c>
      <c r="H77" s="485">
        <v>16191</v>
      </c>
      <c r="I77" s="461">
        <v>16591</v>
      </c>
      <c r="J77" s="461">
        <v>20486</v>
      </c>
      <c r="K77" s="461">
        <v>21459</v>
      </c>
      <c r="L77" s="485">
        <v>22299</v>
      </c>
      <c r="M77" s="486">
        <v>21612</v>
      </c>
    </row>
    <row r="78" spans="1:18" s="6" customFormat="1" ht="13.2">
      <c r="A78" s="508"/>
      <c r="B78" s="510"/>
      <c r="C78" s="511" t="s">
        <v>9</v>
      </c>
      <c r="D78" s="485">
        <v>12699</v>
      </c>
      <c r="E78" s="485">
        <v>13737</v>
      </c>
      <c r="F78" s="485">
        <v>15988</v>
      </c>
      <c r="G78" s="485">
        <v>21573</v>
      </c>
      <c r="H78" s="485">
        <v>25069</v>
      </c>
      <c r="I78" s="461">
        <v>25938</v>
      </c>
      <c r="J78" s="461">
        <v>29853</v>
      </c>
      <c r="K78" s="461">
        <v>29971</v>
      </c>
      <c r="L78" s="485">
        <v>31341</v>
      </c>
      <c r="M78" s="486">
        <v>31088</v>
      </c>
    </row>
    <row r="79" spans="1:18" s="6" customFormat="1" ht="13.2">
      <c r="A79" s="508"/>
      <c r="B79" s="510"/>
      <c r="C79" s="512" t="s">
        <v>10</v>
      </c>
      <c r="D79" s="501">
        <v>6557</v>
      </c>
      <c r="E79" s="501">
        <v>5609</v>
      </c>
      <c r="F79" s="501">
        <v>6700</v>
      </c>
      <c r="G79" s="501">
        <v>4909</v>
      </c>
      <c r="H79" s="485">
        <v>10067</v>
      </c>
      <c r="I79" s="461">
        <v>15401</v>
      </c>
      <c r="J79" s="500">
        <v>18547</v>
      </c>
      <c r="K79" s="500">
        <v>21599</v>
      </c>
      <c r="L79" s="501">
        <v>20677</v>
      </c>
      <c r="M79" s="502">
        <v>16115</v>
      </c>
    </row>
    <row r="80" spans="1:18" s="397" customFormat="1" ht="13.2">
      <c r="A80" s="482"/>
      <c r="B80" s="513"/>
      <c r="C80" s="504" t="s">
        <v>163</v>
      </c>
      <c r="D80" s="505">
        <f t="shared" ref="D80:M80" si="6">SUM(D74:D79)</f>
        <v>63363</v>
      </c>
      <c r="E80" s="505">
        <f t="shared" si="6"/>
        <v>67109</v>
      </c>
      <c r="F80" s="505">
        <f t="shared" si="6"/>
        <v>72021</v>
      </c>
      <c r="G80" s="505">
        <f t="shared" si="6"/>
        <v>74272</v>
      </c>
      <c r="H80" s="505">
        <f t="shared" si="6"/>
        <v>87614</v>
      </c>
      <c r="I80" s="505">
        <f t="shared" si="6"/>
        <v>96069</v>
      </c>
      <c r="J80" s="505">
        <f t="shared" si="6"/>
        <v>112862</v>
      </c>
      <c r="K80" s="505">
        <f t="shared" si="6"/>
        <v>120839</v>
      </c>
      <c r="L80" s="506">
        <f t="shared" si="6"/>
        <v>123787</v>
      </c>
      <c r="M80" s="507">
        <f t="shared" si="6"/>
        <v>118489</v>
      </c>
      <c r="R80" s="6"/>
    </row>
    <row r="81" spans="1:19" s="397" customFormat="1" ht="19.95" customHeight="1">
      <c r="A81" s="514"/>
      <c r="B81" s="513" t="s">
        <v>163</v>
      </c>
      <c r="C81" s="515"/>
      <c r="D81" s="505">
        <f t="shared" ref="D81:M81" si="7">D70+D73+D80</f>
        <v>512624</v>
      </c>
      <c r="E81" s="505">
        <f t="shared" si="7"/>
        <v>501282</v>
      </c>
      <c r="F81" s="505">
        <f t="shared" si="7"/>
        <v>502081</v>
      </c>
      <c r="G81" s="505">
        <f t="shared" si="7"/>
        <v>456990</v>
      </c>
      <c r="H81" s="505">
        <f t="shared" si="7"/>
        <v>461888</v>
      </c>
      <c r="I81" s="505">
        <f t="shared" si="7"/>
        <v>473648</v>
      </c>
      <c r="J81" s="505">
        <f t="shared" si="7"/>
        <v>487020</v>
      </c>
      <c r="K81" s="505">
        <f t="shared" si="7"/>
        <v>470615</v>
      </c>
      <c r="L81" s="506">
        <f t="shared" si="7"/>
        <v>464274</v>
      </c>
      <c r="M81" s="507">
        <f t="shared" si="7"/>
        <v>453358</v>
      </c>
      <c r="R81" s="6"/>
    </row>
    <row r="82" spans="1:19" s="516" customFormat="1" ht="13.2">
      <c r="A82" s="476" t="s">
        <v>364</v>
      </c>
      <c r="B82" s="477" t="s">
        <v>358</v>
      </c>
      <c r="C82" s="478" t="s">
        <v>5</v>
      </c>
      <c r="D82" s="480">
        <v>1291</v>
      </c>
      <c r="E82" s="480">
        <v>916</v>
      </c>
      <c r="F82" s="480">
        <v>1098</v>
      </c>
      <c r="G82" s="480">
        <v>703</v>
      </c>
      <c r="H82" s="480">
        <v>759</v>
      </c>
      <c r="I82" s="479">
        <v>1091</v>
      </c>
      <c r="J82" s="479">
        <v>1556</v>
      </c>
      <c r="K82" s="479">
        <v>1450</v>
      </c>
      <c r="L82" s="480">
        <v>1388</v>
      </c>
      <c r="M82" s="481">
        <v>1379</v>
      </c>
      <c r="Q82" s="397"/>
      <c r="R82" s="46"/>
    </row>
    <row r="83" spans="1:19" s="516" customFormat="1" ht="13.2">
      <c r="A83" s="482"/>
      <c r="B83" s="483"/>
      <c r="C83" s="484" t="s">
        <v>6</v>
      </c>
      <c r="D83" s="485">
        <v>5706</v>
      </c>
      <c r="E83" s="485">
        <v>4476</v>
      </c>
      <c r="F83" s="485">
        <v>3478</v>
      </c>
      <c r="G83" s="485">
        <v>2747</v>
      </c>
      <c r="H83" s="485">
        <v>2988</v>
      </c>
      <c r="I83" s="461">
        <v>3035</v>
      </c>
      <c r="J83" s="461">
        <v>3422</v>
      </c>
      <c r="K83" s="461">
        <v>3770</v>
      </c>
      <c r="L83" s="485">
        <v>3096</v>
      </c>
      <c r="M83" s="486">
        <v>2658</v>
      </c>
      <c r="Q83" s="397"/>
      <c r="R83" s="46"/>
    </row>
    <row r="84" spans="1:19" s="516" customFormat="1" ht="13.2">
      <c r="A84" s="482"/>
      <c r="B84" s="483"/>
      <c r="C84" s="484" t="s">
        <v>366</v>
      </c>
      <c r="D84" s="485">
        <v>125249</v>
      </c>
      <c r="E84" s="485">
        <v>128438</v>
      </c>
      <c r="F84" s="485">
        <v>126691</v>
      </c>
      <c r="G84" s="485">
        <v>126988</v>
      </c>
      <c r="H84" s="485">
        <v>131461</v>
      </c>
      <c r="I84" s="461">
        <v>137671</v>
      </c>
      <c r="J84" s="461">
        <v>147694</v>
      </c>
      <c r="K84" s="461">
        <v>159248</v>
      </c>
      <c r="L84" s="485">
        <v>163185</v>
      </c>
      <c r="M84" s="486">
        <v>166376</v>
      </c>
      <c r="Q84" s="397"/>
      <c r="R84" s="46"/>
    </row>
    <row r="85" spans="1:19" s="516" customFormat="1" ht="13.2">
      <c r="A85" s="482"/>
      <c r="B85" s="483"/>
      <c r="C85" s="484" t="s">
        <v>227</v>
      </c>
      <c r="D85" s="485">
        <v>7538</v>
      </c>
      <c r="E85" s="485">
        <v>6471</v>
      </c>
      <c r="F85" s="485">
        <v>5500</v>
      </c>
      <c r="G85" s="485">
        <v>3478</v>
      </c>
      <c r="H85" s="485">
        <v>4340</v>
      </c>
      <c r="I85" s="461">
        <v>5279</v>
      </c>
      <c r="J85" s="461">
        <v>5813</v>
      </c>
      <c r="K85" s="461">
        <v>7418</v>
      </c>
      <c r="L85" s="485">
        <v>7525</v>
      </c>
      <c r="M85" s="486">
        <v>8414</v>
      </c>
      <c r="Q85" s="397"/>
      <c r="R85" s="46"/>
    </row>
    <row r="86" spans="1:19" s="516" customFormat="1" ht="13.2">
      <c r="A86" s="482"/>
      <c r="B86" s="483"/>
      <c r="C86" s="484" t="s">
        <v>9</v>
      </c>
      <c r="D86" s="485">
        <v>20627</v>
      </c>
      <c r="E86" s="485">
        <v>21408</v>
      </c>
      <c r="F86" s="485">
        <v>21174</v>
      </c>
      <c r="G86" s="485">
        <v>20602</v>
      </c>
      <c r="H86" s="485">
        <v>22134</v>
      </c>
      <c r="I86" s="461">
        <v>22985</v>
      </c>
      <c r="J86" s="461">
        <v>24189</v>
      </c>
      <c r="K86" s="461">
        <v>27387</v>
      </c>
      <c r="L86" s="485">
        <v>29379</v>
      </c>
      <c r="M86" s="486">
        <v>30426</v>
      </c>
      <c r="Q86" s="397"/>
      <c r="R86" s="46"/>
    </row>
    <row r="87" spans="1:19" s="516" customFormat="1" ht="13.2">
      <c r="A87" s="482"/>
      <c r="B87" s="483"/>
      <c r="C87" s="484" t="s">
        <v>10</v>
      </c>
      <c r="D87" s="485">
        <v>991</v>
      </c>
      <c r="E87" s="485">
        <v>720</v>
      </c>
      <c r="F87" s="485">
        <v>836</v>
      </c>
      <c r="G87" s="485">
        <v>725</v>
      </c>
      <c r="H87" s="485">
        <v>471</v>
      </c>
      <c r="I87" s="461">
        <v>573</v>
      </c>
      <c r="J87" s="461">
        <v>777</v>
      </c>
      <c r="K87" s="461">
        <v>1326</v>
      </c>
      <c r="L87" s="485">
        <v>1327</v>
      </c>
      <c r="M87" s="486">
        <v>1988</v>
      </c>
      <c r="Q87" s="397"/>
      <c r="R87" s="46"/>
    </row>
    <row r="88" spans="1:19" s="516" customFormat="1" ht="13.2">
      <c r="A88" s="482"/>
      <c r="B88" s="483"/>
      <c r="C88" s="478" t="s">
        <v>163</v>
      </c>
      <c r="D88" s="480">
        <f t="shared" ref="D88:M88" si="8">SUM(D82:D87)</f>
        <v>161402</v>
      </c>
      <c r="E88" s="480">
        <f t="shared" si="8"/>
        <v>162429</v>
      </c>
      <c r="F88" s="480">
        <f t="shared" si="8"/>
        <v>158777</v>
      </c>
      <c r="G88" s="480">
        <f t="shared" si="8"/>
        <v>155243</v>
      </c>
      <c r="H88" s="480">
        <f t="shared" si="8"/>
        <v>162153</v>
      </c>
      <c r="I88" s="479">
        <f t="shared" si="8"/>
        <v>170634</v>
      </c>
      <c r="J88" s="490">
        <f t="shared" si="8"/>
        <v>183451</v>
      </c>
      <c r="K88" s="490">
        <f t="shared" si="8"/>
        <v>200599</v>
      </c>
      <c r="L88" s="491">
        <f t="shared" si="8"/>
        <v>205900</v>
      </c>
      <c r="M88" s="492">
        <f t="shared" si="8"/>
        <v>211241</v>
      </c>
      <c r="Q88" s="397"/>
      <c r="R88" s="46"/>
    </row>
    <row r="89" spans="1:19" s="46" customFormat="1" ht="13.2">
      <c r="A89" s="508"/>
      <c r="B89" s="493" t="s">
        <v>359</v>
      </c>
      <c r="C89" s="477" t="s">
        <v>5</v>
      </c>
      <c r="D89" s="496">
        <v>3374</v>
      </c>
      <c r="E89" s="496">
        <v>3262</v>
      </c>
      <c r="F89" s="496">
        <v>2368</v>
      </c>
      <c r="G89" s="496">
        <v>2182</v>
      </c>
      <c r="H89" s="496">
        <v>2674</v>
      </c>
      <c r="I89" s="495">
        <v>2807</v>
      </c>
      <c r="J89" s="495">
        <v>2942</v>
      </c>
      <c r="K89" s="495">
        <v>3615</v>
      </c>
      <c r="L89" s="496">
        <v>3405</v>
      </c>
      <c r="M89" s="497">
        <v>3560</v>
      </c>
      <c r="Q89" s="6"/>
    </row>
    <row r="90" spans="1:19" s="46" customFormat="1" ht="13.2">
      <c r="A90" s="508"/>
      <c r="B90" s="498"/>
      <c r="C90" s="512" t="s">
        <v>10</v>
      </c>
      <c r="D90" s="501">
        <v>0</v>
      </c>
      <c r="E90" s="501">
        <v>0</v>
      </c>
      <c r="F90" s="501">
        <v>0</v>
      </c>
      <c r="G90" s="501">
        <v>2</v>
      </c>
      <c r="H90" s="501">
        <v>1</v>
      </c>
      <c r="I90" s="500">
        <v>0</v>
      </c>
      <c r="J90" s="500">
        <v>12</v>
      </c>
      <c r="K90" s="500">
        <v>11</v>
      </c>
      <c r="L90" s="501">
        <v>8</v>
      </c>
      <c r="M90" s="502">
        <v>8</v>
      </c>
      <c r="Q90" s="6"/>
    </row>
    <row r="91" spans="1:19" s="516" customFormat="1" ht="13.2">
      <c r="A91" s="482"/>
      <c r="B91" s="503"/>
      <c r="C91" s="504" t="s">
        <v>163</v>
      </c>
      <c r="D91" s="505">
        <f t="shared" ref="D91:I91" si="9">SUM(D89:D90)</f>
        <v>3374</v>
      </c>
      <c r="E91" s="505">
        <f t="shared" si="9"/>
        <v>3262</v>
      </c>
      <c r="F91" s="505">
        <f t="shared" si="9"/>
        <v>2368</v>
      </c>
      <c r="G91" s="505">
        <f t="shared" si="9"/>
        <v>2184</v>
      </c>
      <c r="H91" s="505">
        <f t="shared" si="9"/>
        <v>2675</v>
      </c>
      <c r="I91" s="505">
        <f t="shared" si="9"/>
        <v>2807</v>
      </c>
      <c r="J91" s="505">
        <v>2942</v>
      </c>
      <c r="K91" s="505">
        <f>SUM(K89:K90)</f>
        <v>3626</v>
      </c>
      <c r="L91" s="506">
        <f>SUM(L89:L90)</f>
        <v>3413</v>
      </c>
      <c r="M91" s="507">
        <f>SUM(M89:M90)</f>
        <v>3568</v>
      </c>
      <c r="Q91" s="397"/>
      <c r="R91" s="46"/>
    </row>
    <row r="92" spans="1:19" s="516" customFormat="1" ht="52.8">
      <c r="A92" s="482"/>
      <c r="B92" s="517" t="s">
        <v>367</v>
      </c>
      <c r="C92" s="478" t="s">
        <v>5</v>
      </c>
      <c r="D92" s="480">
        <v>1392</v>
      </c>
      <c r="E92" s="480">
        <v>1891</v>
      </c>
      <c r="F92" s="480">
        <v>2193</v>
      </c>
      <c r="G92" s="480">
        <v>2225</v>
      </c>
      <c r="H92" s="480">
        <v>2198</v>
      </c>
      <c r="I92" s="479">
        <v>2212</v>
      </c>
      <c r="J92" s="479">
        <v>2977</v>
      </c>
      <c r="K92" s="479">
        <v>2930</v>
      </c>
      <c r="L92" s="480">
        <v>2963</v>
      </c>
      <c r="M92" s="481">
        <v>3071</v>
      </c>
      <c r="Q92" s="397"/>
      <c r="R92" s="46"/>
      <c r="S92" s="397"/>
    </row>
    <row r="93" spans="1:19" s="46" customFormat="1" ht="13.2">
      <c r="A93" s="508"/>
      <c r="B93" s="510"/>
      <c r="C93" s="511" t="s">
        <v>6</v>
      </c>
      <c r="D93" s="485">
        <v>1514</v>
      </c>
      <c r="E93" s="485">
        <v>1871</v>
      </c>
      <c r="F93" s="485">
        <v>2121</v>
      </c>
      <c r="G93" s="485">
        <v>2035</v>
      </c>
      <c r="H93" s="485">
        <v>1884</v>
      </c>
      <c r="I93" s="461">
        <v>1972</v>
      </c>
      <c r="J93" s="461">
        <v>2286</v>
      </c>
      <c r="K93" s="461">
        <v>2364</v>
      </c>
      <c r="L93" s="485">
        <v>2586</v>
      </c>
      <c r="M93" s="486">
        <v>2564</v>
      </c>
      <c r="Q93" s="6"/>
      <c r="S93" s="6"/>
    </row>
    <row r="94" spans="1:19" s="46" customFormat="1" ht="13.2">
      <c r="A94" s="508"/>
      <c r="B94" s="510"/>
      <c r="C94" s="511" t="s">
        <v>366</v>
      </c>
      <c r="D94" s="485">
        <v>227</v>
      </c>
      <c r="E94" s="485">
        <v>263</v>
      </c>
      <c r="F94" s="485">
        <v>423</v>
      </c>
      <c r="G94" s="485">
        <v>328</v>
      </c>
      <c r="H94" s="485">
        <v>344</v>
      </c>
      <c r="I94" s="461">
        <v>363</v>
      </c>
      <c r="J94" s="461">
        <v>442</v>
      </c>
      <c r="K94" s="461">
        <v>730</v>
      </c>
      <c r="L94" s="485">
        <v>888</v>
      </c>
      <c r="M94" s="486">
        <v>899</v>
      </c>
      <c r="Q94" s="6"/>
      <c r="S94" s="6"/>
    </row>
    <row r="95" spans="1:19" s="46" customFormat="1" ht="13.2">
      <c r="A95" s="508"/>
      <c r="B95" s="510"/>
      <c r="C95" s="511" t="s">
        <v>227</v>
      </c>
      <c r="D95" s="485">
        <v>1649</v>
      </c>
      <c r="E95" s="485">
        <v>1996</v>
      </c>
      <c r="F95" s="485">
        <v>2522</v>
      </c>
      <c r="G95" s="485">
        <v>2431</v>
      </c>
      <c r="H95" s="485">
        <v>2838</v>
      </c>
      <c r="I95" s="461">
        <v>2850</v>
      </c>
      <c r="J95" s="461">
        <v>3172</v>
      </c>
      <c r="K95" s="461">
        <v>3448</v>
      </c>
      <c r="L95" s="485">
        <v>4003</v>
      </c>
      <c r="M95" s="486">
        <v>4493</v>
      </c>
      <c r="Q95" s="6"/>
    </row>
    <row r="96" spans="1:19" s="46" customFormat="1" ht="13.2">
      <c r="A96" s="508"/>
      <c r="B96" s="510"/>
      <c r="C96" s="511" t="s">
        <v>9</v>
      </c>
      <c r="D96" s="485">
        <v>1058</v>
      </c>
      <c r="E96" s="485">
        <v>1568</v>
      </c>
      <c r="F96" s="485">
        <v>2410</v>
      </c>
      <c r="G96" s="485">
        <v>3348</v>
      </c>
      <c r="H96" s="485">
        <v>3906</v>
      </c>
      <c r="I96" s="461">
        <v>4304</v>
      </c>
      <c r="J96" s="461">
        <v>5292</v>
      </c>
      <c r="K96" s="461">
        <v>6112</v>
      </c>
      <c r="L96" s="485">
        <v>7365</v>
      </c>
      <c r="M96" s="486">
        <v>7779</v>
      </c>
      <c r="Q96" s="6"/>
    </row>
    <row r="97" spans="1:19" s="46" customFormat="1" ht="13.2">
      <c r="A97" s="508"/>
      <c r="B97" s="510"/>
      <c r="C97" s="512" t="s">
        <v>10</v>
      </c>
      <c r="D97" s="501">
        <v>2034</v>
      </c>
      <c r="E97" s="501">
        <v>1616</v>
      </c>
      <c r="F97" s="501">
        <v>1538</v>
      </c>
      <c r="G97" s="501">
        <v>1011</v>
      </c>
      <c r="H97" s="485">
        <v>1697</v>
      </c>
      <c r="I97" s="461">
        <v>2509</v>
      </c>
      <c r="J97" s="500">
        <v>3069</v>
      </c>
      <c r="K97" s="500">
        <v>3502</v>
      </c>
      <c r="L97" s="501">
        <v>3285</v>
      </c>
      <c r="M97" s="502">
        <v>4229</v>
      </c>
      <c r="Q97" s="6"/>
    </row>
    <row r="98" spans="1:19" s="46" customFormat="1" ht="13.2">
      <c r="A98" s="508"/>
      <c r="B98" s="513"/>
      <c r="C98" s="518" t="s">
        <v>163</v>
      </c>
      <c r="D98" s="506">
        <f t="shared" ref="D98:I98" si="10">SUM(D92:D97)</f>
        <v>7874</v>
      </c>
      <c r="E98" s="506">
        <f t="shared" si="10"/>
        <v>9205</v>
      </c>
      <c r="F98" s="506">
        <f t="shared" si="10"/>
        <v>11207</v>
      </c>
      <c r="G98" s="506">
        <f t="shared" si="10"/>
        <v>11378</v>
      </c>
      <c r="H98" s="506">
        <f t="shared" si="10"/>
        <v>12867</v>
      </c>
      <c r="I98" s="505">
        <f t="shared" si="10"/>
        <v>14210</v>
      </c>
      <c r="J98" s="505">
        <v>17238</v>
      </c>
      <c r="K98" s="505">
        <f>SUM(K92:K97)</f>
        <v>19086</v>
      </c>
      <c r="L98" s="506">
        <f>SUM(L92:L97)</f>
        <v>21090</v>
      </c>
      <c r="M98" s="507">
        <f>SUM(M92:M97)</f>
        <v>23035</v>
      </c>
      <c r="Q98" s="6"/>
    </row>
    <row r="99" spans="1:19" s="516" customFormat="1" ht="19.95" customHeight="1">
      <c r="A99" s="514"/>
      <c r="B99" s="513" t="s">
        <v>163</v>
      </c>
      <c r="C99" s="515"/>
      <c r="D99" s="505">
        <f t="shared" ref="D99:I99" si="11">D88+D91+D98</f>
        <v>172650</v>
      </c>
      <c r="E99" s="505">
        <f t="shared" si="11"/>
        <v>174896</v>
      </c>
      <c r="F99" s="505">
        <f t="shared" si="11"/>
        <v>172352</v>
      </c>
      <c r="G99" s="505">
        <f t="shared" si="11"/>
        <v>168805</v>
      </c>
      <c r="H99" s="505">
        <f t="shared" si="11"/>
        <v>177695</v>
      </c>
      <c r="I99" s="505">
        <f t="shared" si="11"/>
        <v>187651</v>
      </c>
      <c r="J99" s="505">
        <v>203643</v>
      </c>
      <c r="K99" s="505">
        <f>K88+K91+K98</f>
        <v>223311</v>
      </c>
      <c r="L99" s="506">
        <f>L88+L91+L98</f>
        <v>230403</v>
      </c>
      <c r="M99" s="507">
        <f>M88+M91+M98</f>
        <v>237844</v>
      </c>
      <c r="Q99" s="519"/>
      <c r="R99" s="46"/>
      <c r="S99" s="397"/>
    </row>
    <row r="100" spans="1:19" s="397" customFormat="1" ht="13.2">
      <c r="A100" s="476" t="s">
        <v>368</v>
      </c>
      <c r="B100" s="477" t="s">
        <v>358</v>
      </c>
      <c r="C100" s="478" t="s">
        <v>5</v>
      </c>
      <c r="D100" s="480">
        <v>219</v>
      </c>
      <c r="E100" s="480">
        <v>245</v>
      </c>
      <c r="F100" s="480">
        <v>271</v>
      </c>
      <c r="G100" s="480">
        <v>237</v>
      </c>
      <c r="H100" s="480">
        <v>208</v>
      </c>
      <c r="I100" s="479">
        <v>206</v>
      </c>
      <c r="J100" s="479">
        <v>249</v>
      </c>
      <c r="K100" s="479">
        <v>400</v>
      </c>
      <c r="L100" s="480">
        <v>733</v>
      </c>
      <c r="M100" s="481">
        <v>1044</v>
      </c>
      <c r="R100" s="6"/>
    </row>
    <row r="101" spans="1:19" s="397" customFormat="1" ht="13.2">
      <c r="A101" s="482"/>
      <c r="B101" s="483"/>
      <c r="C101" s="484" t="s">
        <v>6</v>
      </c>
      <c r="D101" s="485">
        <v>221</v>
      </c>
      <c r="E101" s="485">
        <v>269</v>
      </c>
      <c r="F101" s="485">
        <v>311</v>
      </c>
      <c r="G101" s="485">
        <v>393</v>
      </c>
      <c r="H101" s="485">
        <v>424</v>
      </c>
      <c r="I101" s="461">
        <v>447</v>
      </c>
      <c r="J101" s="461">
        <v>561</v>
      </c>
      <c r="K101" s="461">
        <v>630</v>
      </c>
      <c r="L101" s="485">
        <v>752</v>
      </c>
      <c r="M101" s="486">
        <v>635</v>
      </c>
      <c r="R101" s="6"/>
    </row>
    <row r="102" spans="1:19" s="397" customFormat="1" ht="13.2">
      <c r="A102" s="482"/>
      <c r="B102" s="483"/>
      <c r="C102" s="484" t="s">
        <v>366</v>
      </c>
      <c r="D102" s="485">
        <v>50</v>
      </c>
      <c r="E102" s="485">
        <v>82</v>
      </c>
      <c r="F102" s="485">
        <v>161</v>
      </c>
      <c r="G102" s="485">
        <v>128</v>
      </c>
      <c r="H102" s="485">
        <v>116</v>
      </c>
      <c r="I102" s="461">
        <v>167</v>
      </c>
      <c r="J102" s="461">
        <v>196</v>
      </c>
      <c r="K102" s="461">
        <v>224</v>
      </c>
      <c r="L102" s="485">
        <v>354</v>
      </c>
      <c r="M102" s="486">
        <v>378</v>
      </c>
      <c r="R102" s="6"/>
    </row>
    <row r="103" spans="1:19" s="397" customFormat="1" ht="13.2">
      <c r="A103" s="482"/>
      <c r="B103" s="483"/>
      <c r="C103" s="484" t="s">
        <v>227</v>
      </c>
      <c r="D103" s="485">
        <v>121968</v>
      </c>
      <c r="E103" s="485">
        <v>152299</v>
      </c>
      <c r="F103" s="485">
        <v>194005</v>
      </c>
      <c r="G103" s="485">
        <v>228456</v>
      </c>
      <c r="H103" s="485">
        <v>291960</v>
      </c>
      <c r="I103" s="461">
        <v>413540</v>
      </c>
      <c r="J103" s="461">
        <v>533245</v>
      </c>
      <c r="K103" s="461">
        <v>702013</v>
      </c>
      <c r="L103" s="485">
        <v>798074</v>
      </c>
      <c r="M103" s="486">
        <v>965137</v>
      </c>
      <c r="R103" s="6"/>
    </row>
    <row r="104" spans="1:19" s="397" customFormat="1" ht="13.2">
      <c r="A104" s="482"/>
      <c r="B104" s="483"/>
      <c r="C104" s="484" t="s">
        <v>9</v>
      </c>
      <c r="D104" s="485">
        <v>3346</v>
      </c>
      <c r="E104" s="485">
        <v>3333</v>
      </c>
      <c r="F104" s="485">
        <v>3732</v>
      </c>
      <c r="G104" s="485">
        <v>5830</v>
      </c>
      <c r="H104" s="485">
        <v>6321</v>
      </c>
      <c r="I104" s="461">
        <v>7090</v>
      </c>
      <c r="J104" s="461">
        <v>8179</v>
      </c>
      <c r="K104" s="461">
        <v>9689</v>
      </c>
      <c r="L104" s="485">
        <v>10827</v>
      </c>
      <c r="M104" s="486">
        <v>11852</v>
      </c>
      <c r="R104" s="6"/>
    </row>
    <row r="105" spans="1:19" s="397" customFormat="1" ht="13.2">
      <c r="A105" s="482"/>
      <c r="B105" s="483"/>
      <c r="C105" s="484" t="s">
        <v>10</v>
      </c>
      <c r="D105" s="485">
        <v>439</v>
      </c>
      <c r="E105" s="485">
        <v>511</v>
      </c>
      <c r="F105" s="485">
        <v>612</v>
      </c>
      <c r="G105" s="485">
        <v>664</v>
      </c>
      <c r="H105" s="485">
        <v>714</v>
      </c>
      <c r="I105" s="461">
        <v>898</v>
      </c>
      <c r="J105" s="461">
        <v>1034</v>
      </c>
      <c r="K105" s="461">
        <v>1353</v>
      </c>
      <c r="L105" s="485">
        <v>1874</v>
      </c>
      <c r="M105" s="486">
        <v>1917</v>
      </c>
      <c r="R105" s="6"/>
    </row>
    <row r="106" spans="1:19" s="397" customFormat="1" ht="13.2">
      <c r="A106" s="482"/>
      <c r="B106" s="483"/>
      <c r="C106" s="478" t="s">
        <v>163</v>
      </c>
      <c r="D106" s="480">
        <f t="shared" ref="D106:M106" si="12">SUM(D100:D105)</f>
        <v>126243</v>
      </c>
      <c r="E106" s="480">
        <f t="shared" si="12"/>
        <v>156739</v>
      </c>
      <c r="F106" s="480">
        <f t="shared" si="12"/>
        <v>199092</v>
      </c>
      <c r="G106" s="480">
        <f t="shared" si="12"/>
        <v>235708</v>
      </c>
      <c r="H106" s="480">
        <f t="shared" si="12"/>
        <v>299743</v>
      </c>
      <c r="I106" s="479">
        <f t="shared" si="12"/>
        <v>422348</v>
      </c>
      <c r="J106" s="490">
        <f t="shared" si="12"/>
        <v>543464</v>
      </c>
      <c r="K106" s="490">
        <f t="shared" si="12"/>
        <v>714309</v>
      </c>
      <c r="L106" s="491">
        <f t="shared" si="12"/>
        <v>812614</v>
      </c>
      <c r="M106" s="492">
        <f t="shared" si="12"/>
        <v>980963</v>
      </c>
      <c r="R106" s="6"/>
    </row>
    <row r="107" spans="1:19" s="6" customFormat="1" ht="13.2">
      <c r="A107" s="508"/>
      <c r="B107" s="493" t="s">
        <v>359</v>
      </c>
      <c r="C107" s="477" t="s">
        <v>5</v>
      </c>
      <c r="D107" s="496">
        <v>284</v>
      </c>
      <c r="E107" s="496">
        <v>397</v>
      </c>
      <c r="F107" s="496">
        <v>383</v>
      </c>
      <c r="G107" s="496">
        <v>385</v>
      </c>
      <c r="H107" s="496">
        <v>466</v>
      </c>
      <c r="I107" s="495">
        <v>540</v>
      </c>
      <c r="J107" s="495">
        <v>566</v>
      </c>
      <c r="K107" s="495">
        <v>871</v>
      </c>
      <c r="L107" s="496">
        <v>880</v>
      </c>
      <c r="M107" s="497">
        <v>1064</v>
      </c>
    </row>
    <row r="108" spans="1:19" s="6" customFormat="1" ht="13.2">
      <c r="A108" s="508"/>
      <c r="B108" s="498"/>
      <c r="C108" s="512" t="s">
        <v>10</v>
      </c>
      <c r="D108" s="501">
        <v>0</v>
      </c>
      <c r="E108" s="501">
        <v>0</v>
      </c>
      <c r="F108" s="501">
        <v>0</v>
      </c>
      <c r="G108" s="501">
        <v>0</v>
      </c>
      <c r="H108" s="501">
        <v>2</v>
      </c>
      <c r="I108" s="500">
        <v>3</v>
      </c>
      <c r="J108" s="500">
        <v>17</v>
      </c>
      <c r="K108" s="500">
        <v>15</v>
      </c>
      <c r="L108" s="501">
        <v>91</v>
      </c>
      <c r="M108" s="502">
        <v>17</v>
      </c>
    </row>
    <row r="109" spans="1:19" s="397" customFormat="1" ht="13.2">
      <c r="A109" s="482"/>
      <c r="B109" s="503"/>
      <c r="C109" s="504" t="s">
        <v>163</v>
      </c>
      <c r="D109" s="505">
        <f t="shared" ref="D109:I109" si="13">SUM(D107:D108)</f>
        <v>284</v>
      </c>
      <c r="E109" s="505">
        <f t="shared" si="13"/>
        <v>397</v>
      </c>
      <c r="F109" s="505">
        <f t="shared" si="13"/>
        <v>383</v>
      </c>
      <c r="G109" s="505">
        <f t="shared" si="13"/>
        <v>385</v>
      </c>
      <c r="H109" s="505">
        <f t="shared" si="13"/>
        <v>468</v>
      </c>
      <c r="I109" s="505">
        <f t="shared" si="13"/>
        <v>543</v>
      </c>
      <c r="J109" s="505">
        <v>568</v>
      </c>
      <c r="K109" s="505">
        <f>SUM(K107:K108)</f>
        <v>886</v>
      </c>
      <c r="L109" s="506">
        <f>SUM(L107:L108)</f>
        <v>971</v>
      </c>
      <c r="M109" s="507">
        <f>SUM(M107:M108)</f>
        <v>1081</v>
      </c>
      <c r="R109" s="6"/>
    </row>
    <row r="110" spans="1:19" s="397" customFormat="1" ht="52.8">
      <c r="A110" s="482"/>
      <c r="B110" s="509" t="s">
        <v>367</v>
      </c>
      <c r="C110" s="478" t="s">
        <v>5</v>
      </c>
      <c r="D110" s="480">
        <v>511</v>
      </c>
      <c r="E110" s="480">
        <v>886</v>
      </c>
      <c r="F110" s="480">
        <v>1231</v>
      </c>
      <c r="G110" s="480">
        <v>1342</v>
      </c>
      <c r="H110" s="480">
        <v>1692</v>
      </c>
      <c r="I110" s="479">
        <v>2147</v>
      </c>
      <c r="J110" s="479">
        <v>3393</v>
      </c>
      <c r="K110" s="479">
        <v>3566</v>
      </c>
      <c r="L110" s="480">
        <v>4179</v>
      </c>
      <c r="M110" s="481">
        <v>5086</v>
      </c>
      <c r="R110" s="6"/>
    </row>
    <row r="111" spans="1:19" s="6" customFormat="1" ht="13.2">
      <c r="A111" s="508"/>
      <c r="B111" s="510"/>
      <c r="C111" s="511" t="s">
        <v>6</v>
      </c>
      <c r="D111" s="485">
        <v>284</v>
      </c>
      <c r="E111" s="485">
        <v>397</v>
      </c>
      <c r="F111" s="485">
        <v>461</v>
      </c>
      <c r="G111" s="485">
        <v>498</v>
      </c>
      <c r="H111" s="485">
        <v>639</v>
      </c>
      <c r="I111" s="461">
        <v>954</v>
      </c>
      <c r="J111" s="461">
        <v>1461</v>
      </c>
      <c r="K111" s="461">
        <v>1434</v>
      </c>
      <c r="L111" s="485">
        <v>1779</v>
      </c>
      <c r="M111" s="486">
        <v>2205</v>
      </c>
    </row>
    <row r="112" spans="1:19" s="6" customFormat="1" ht="13.2">
      <c r="A112" s="508"/>
      <c r="B112" s="510"/>
      <c r="C112" s="511" t="s">
        <v>366</v>
      </c>
      <c r="D112" s="485">
        <v>147</v>
      </c>
      <c r="E112" s="485">
        <v>214</v>
      </c>
      <c r="F112" s="485">
        <v>320</v>
      </c>
      <c r="G112" s="485">
        <v>298</v>
      </c>
      <c r="H112" s="485">
        <v>401</v>
      </c>
      <c r="I112" s="461">
        <v>585</v>
      </c>
      <c r="J112" s="461">
        <v>786</v>
      </c>
      <c r="K112" s="461">
        <v>923</v>
      </c>
      <c r="L112" s="485">
        <v>1218</v>
      </c>
      <c r="M112" s="486">
        <v>1569</v>
      </c>
    </row>
    <row r="113" spans="1:18" s="6" customFormat="1" ht="13.2">
      <c r="A113" s="508"/>
      <c r="B113" s="510"/>
      <c r="C113" s="511" t="s">
        <v>227</v>
      </c>
      <c r="D113" s="485">
        <v>350</v>
      </c>
      <c r="E113" s="485">
        <v>761</v>
      </c>
      <c r="F113" s="485">
        <v>574</v>
      </c>
      <c r="G113" s="485">
        <v>640</v>
      </c>
      <c r="H113" s="485">
        <v>1107</v>
      </c>
      <c r="I113" s="461">
        <v>2289</v>
      </c>
      <c r="J113" s="461">
        <v>2068</v>
      </c>
      <c r="K113" s="461">
        <v>2923</v>
      </c>
      <c r="L113" s="485">
        <v>3061</v>
      </c>
      <c r="M113" s="486">
        <v>3115</v>
      </c>
    </row>
    <row r="114" spans="1:18" s="6" customFormat="1" ht="13.2">
      <c r="A114" s="508"/>
      <c r="B114" s="510"/>
      <c r="C114" s="511" t="s">
        <v>9</v>
      </c>
      <c r="D114" s="485">
        <v>422</v>
      </c>
      <c r="E114" s="485">
        <v>570</v>
      </c>
      <c r="F114" s="485">
        <v>723</v>
      </c>
      <c r="G114" s="485">
        <v>1049</v>
      </c>
      <c r="H114" s="485">
        <v>1841</v>
      </c>
      <c r="I114" s="461">
        <v>3455</v>
      </c>
      <c r="J114" s="461">
        <v>5094</v>
      </c>
      <c r="K114" s="461">
        <v>5404</v>
      </c>
      <c r="L114" s="485">
        <v>7213</v>
      </c>
      <c r="M114" s="486">
        <v>9534</v>
      </c>
    </row>
    <row r="115" spans="1:18" s="6" customFormat="1" ht="13.2">
      <c r="A115" s="508"/>
      <c r="B115" s="510"/>
      <c r="C115" s="512" t="s">
        <v>10</v>
      </c>
      <c r="D115" s="501">
        <v>546</v>
      </c>
      <c r="E115" s="501">
        <v>559</v>
      </c>
      <c r="F115" s="501">
        <v>699</v>
      </c>
      <c r="G115" s="501">
        <v>507</v>
      </c>
      <c r="H115" s="501">
        <v>1369</v>
      </c>
      <c r="I115" s="500">
        <v>3430</v>
      </c>
      <c r="J115" s="500">
        <v>4134</v>
      </c>
      <c r="K115" s="500">
        <v>3746</v>
      </c>
      <c r="L115" s="501">
        <v>4853</v>
      </c>
      <c r="M115" s="502">
        <v>5933</v>
      </c>
    </row>
    <row r="116" spans="1:18" s="397" customFormat="1" ht="13.2">
      <c r="A116" s="482"/>
      <c r="B116" s="513"/>
      <c r="C116" s="504" t="s">
        <v>163</v>
      </c>
      <c r="D116" s="505">
        <f t="shared" ref="D116:M116" si="14">SUM(D110:D115)</f>
        <v>2260</v>
      </c>
      <c r="E116" s="505">
        <f t="shared" si="14"/>
        <v>3387</v>
      </c>
      <c r="F116" s="505">
        <f t="shared" si="14"/>
        <v>4008</v>
      </c>
      <c r="G116" s="505">
        <f t="shared" si="14"/>
        <v>4334</v>
      </c>
      <c r="H116" s="505">
        <f t="shared" si="14"/>
        <v>7049</v>
      </c>
      <c r="I116" s="505">
        <f t="shared" si="14"/>
        <v>12860</v>
      </c>
      <c r="J116" s="505">
        <f t="shared" si="14"/>
        <v>16936</v>
      </c>
      <c r="K116" s="505">
        <f t="shared" si="14"/>
        <v>17996</v>
      </c>
      <c r="L116" s="506">
        <f t="shared" si="14"/>
        <v>22303</v>
      </c>
      <c r="M116" s="507">
        <f t="shared" si="14"/>
        <v>27442</v>
      </c>
      <c r="R116" s="6"/>
    </row>
    <row r="117" spans="1:18" s="397" customFormat="1" ht="19.95" customHeight="1">
      <c r="A117" s="514"/>
      <c r="B117" s="513" t="s">
        <v>163</v>
      </c>
      <c r="C117" s="515"/>
      <c r="D117" s="505">
        <f t="shared" ref="D117:M117" si="15">D106+D109+D116</f>
        <v>128787</v>
      </c>
      <c r="E117" s="505">
        <f t="shared" si="15"/>
        <v>160523</v>
      </c>
      <c r="F117" s="505">
        <f t="shared" si="15"/>
        <v>203483</v>
      </c>
      <c r="G117" s="505">
        <f t="shared" si="15"/>
        <v>240427</v>
      </c>
      <c r="H117" s="505">
        <f t="shared" si="15"/>
        <v>307260</v>
      </c>
      <c r="I117" s="505">
        <f t="shared" si="15"/>
        <v>435751</v>
      </c>
      <c r="J117" s="505">
        <f t="shared" si="15"/>
        <v>560968</v>
      </c>
      <c r="K117" s="505">
        <f t="shared" si="15"/>
        <v>733191</v>
      </c>
      <c r="L117" s="506">
        <f t="shared" si="15"/>
        <v>835888</v>
      </c>
      <c r="M117" s="507">
        <f t="shared" si="15"/>
        <v>1009486</v>
      </c>
      <c r="R117" s="6"/>
    </row>
    <row r="118" spans="1:18" s="397" customFormat="1" ht="13.2">
      <c r="A118" s="476" t="s">
        <v>9</v>
      </c>
      <c r="B118" s="477" t="s">
        <v>358</v>
      </c>
      <c r="C118" s="478" t="s">
        <v>5</v>
      </c>
      <c r="D118" s="480">
        <v>5663</v>
      </c>
      <c r="E118" s="480">
        <v>5495</v>
      </c>
      <c r="F118" s="480">
        <v>5623</v>
      </c>
      <c r="G118" s="480">
        <v>4919</v>
      </c>
      <c r="H118" s="480">
        <v>5323</v>
      </c>
      <c r="I118" s="479">
        <v>6422</v>
      </c>
      <c r="J118" s="479">
        <v>6956</v>
      </c>
      <c r="K118" s="479">
        <v>6897</v>
      </c>
      <c r="L118" s="480">
        <v>6783</v>
      </c>
      <c r="M118" s="481">
        <v>6905</v>
      </c>
      <c r="R118" s="6"/>
    </row>
    <row r="119" spans="1:18" s="397" customFormat="1" ht="13.2">
      <c r="A119" s="482"/>
      <c r="B119" s="483"/>
      <c r="C119" s="484" t="s">
        <v>6</v>
      </c>
      <c r="D119" s="485">
        <v>7482</v>
      </c>
      <c r="E119" s="485">
        <v>7689</v>
      </c>
      <c r="F119" s="485">
        <v>7394</v>
      </c>
      <c r="G119" s="485">
        <v>7285</v>
      </c>
      <c r="H119" s="485">
        <v>8143</v>
      </c>
      <c r="I119" s="461">
        <v>8787</v>
      </c>
      <c r="J119" s="461">
        <v>9019</v>
      </c>
      <c r="K119" s="461">
        <v>9753</v>
      </c>
      <c r="L119" s="485">
        <v>10577</v>
      </c>
      <c r="M119" s="486">
        <v>9598</v>
      </c>
      <c r="R119" s="6"/>
    </row>
    <row r="120" spans="1:18" s="516" customFormat="1" ht="13.2">
      <c r="A120" s="482"/>
      <c r="B120" s="483"/>
      <c r="C120" s="484" t="s">
        <v>366</v>
      </c>
      <c r="D120" s="485">
        <v>1922</v>
      </c>
      <c r="E120" s="485">
        <v>1871</v>
      </c>
      <c r="F120" s="485">
        <v>1665</v>
      </c>
      <c r="G120" s="485">
        <v>1438</v>
      </c>
      <c r="H120" s="485">
        <v>1556</v>
      </c>
      <c r="I120" s="461">
        <v>1613</v>
      </c>
      <c r="J120" s="461">
        <v>1729</v>
      </c>
      <c r="K120" s="461">
        <v>1931</v>
      </c>
      <c r="L120" s="485">
        <v>1853</v>
      </c>
      <c r="M120" s="486">
        <v>1846</v>
      </c>
      <c r="Q120" s="397"/>
      <c r="R120" s="6"/>
    </row>
    <row r="121" spans="1:18" s="516" customFormat="1" ht="13.2">
      <c r="A121" s="482"/>
      <c r="B121" s="483"/>
      <c r="C121" s="484" t="s">
        <v>227</v>
      </c>
      <c r="D121" s="485">
        <v>6077</v>
      </c>
      <c r="E121" s="485">
        <v>8280</v>
      </c>
      <c r="F121" s="485">
        <v>6754</v>
      </c>
      <c r="G121" s="485">
        <v>6125</v>
      </c>
      <c r="H121" s="485">
        <v>7731</v>
      </c>
      <c r="I121" s="461">
        <v>11133</v>
      </c>
      <c r="J121" s="461">
        <v>11678</v>
      </c>
      <c r="K121" s="461">
        <v>11973</v>
      </c>
      <c r="L121" s="485">
        <v>12340</v>
      </c>
      <c r="M121" s="486">
        <v>12628</v>
      </c>
      <c r="Q121" s="397"/>
      <c r="R121" s="46"/>
    </row>
    <row r="122" spans="1:18" s="397" customFormat="1" ht="13.2">
      <c r="A122" s="482"/>
      <c r="B122" s="483"/>
      <c r="C122" s="484" t="s">
        <v>9</v>
      </c>
      <c r="D122" s="485">
        <v>215904</v>
      </c>
      <c r="E122" s="485">
        <v>234043</v>
      </c>
      <c r="F122" s="485">
        <v>223045</v>
      </c>
      <c r="G122" s="485">
        <v>213093</v>
      </c>
      <c r="H122" s="485">
        <v>227907</v>
      </c>
      <c r="I122" s="461">
        <v>231630</v>
      </c>
      <c r="J122" s="461">
        <v>250617</v>
      </c>
      <c r="K122" s="461">
        <v>264923</v>
      </c>
      <c r="L122" s="485">
        <v>260984</v>
      </c>
      <c r="M122" s="486">
        <v>260274</v>
      </c>
      <c r="R122" s="6"/>
    </row>
    <row r="123" spans="1:18" s="397" customFormat="1" ht="13.2">
      <c r="A123" s="482"/>
      <c r="B123" s="483"/>
      <c r="C123" s="484" t="s">
        <v>10</v>
      </c>
      <c r="D123" s="485">
        <v>18309</v>
      </c>
      <c r="E123" s="485">
        <v>16228</v>
      </c>
      <c r="F123" s="485">
        <v>17251</v>
      </c>
      <c r="G123" s="485">
        <v>14672</v>
      </c>
      <c r="H123" s="485">
        <v>15618</v>
      </c>
      <c r="I123" s="461">
        <v>19668</v>
      </c>
      <c r="J123" s="461">
        <v>22889</v>
      </c>
      <c r="K123" s="461">
        <v>24047</v>
      </c>
      <c r="L123" s="485">
        <v>23016</v>
      </c>
      <c r="M123" s="486">
        <v>24568</v>
      </c>
      <c r="R123" s="6"/>
    </row>
    <row r="124" spans="1:18" s="397" customFormat="1" ht="13.2">
      <c r="A124" s="482"/>
      <c r="B124" s="483"/>
      <c r="C124" s="478" t="s">
        <v>163</v>
      </c>
      <c r="D124" s="479">
        <f t="shared" ref="D124:M124" si="16">SUM(D118:D123)</f>
        <v>255357</v>
      </c>
      <c r="E124" s="479">
        <f t="shared" si="16"/>
        <v>273606</v>
      </c>
      <c r="F124" s="479">
        <f t="shared" si="16"/>
        <v>261732</v>
      </c>
      <c r="G124" s="479">
        <f t="shared" si="16"/>
        <v>247532</v>
      </c>
      <c r="H124" s="479">
        <f t="shared" si="16"/>
        <v>266278</v>
      </c>
      <c r="I124" s="479">
        <f t="shared" si="16"/>
        <v>279253</v>
      </c>
      <c r="J124" s="490">
        <f t="shared" si="16"/>
        <v>302888</v>
      </c>
      <c r="K124" s="490">
        <f t="shared" si="16"/>
        <v>319524</v>
      </c>
      <c r="L124" s="491">
        <f t="shared" si="16"/>
        <v>315553</v>
      </c>
      <c r="M124" s="492">
        <f t="shared" si="16"/>
        <v>315819</v>
      </c>
      <c r="R124" s="6"/>
    </row>
    <row r="125" spans="1:18" s="6" customFormat="1" ht="13.2">
      <c r="A125" s="508"/>
      <c r="B125" s="493" t="s">
        <v>359</v>
      </c>
      <c r="C125" s="477" t="s">
        <v>5</v>
      </c>
      <c r="D125" s="496">
        <v>9726</v>
      </c>
      <c r="E125" s="496">
        <v>9327</v>
      </c>
      <c r="F125" s="496">
        <v>9678</v>
      </c>
      <c r="G125" s="496">
        <v>8296</v>
      </c>
      <c r="H125" s="496">
        <v>15811</v>
      </c>
      <c r="I125" s="495">
        <v>11084</v>
      </c>
      <c r="J125" s="495">
        <v>11550</v>
      </c>
      <c r="K125" s="495">
        <v>9655</v>
      </c>
      <c r="L125" s="496">
        <v>9231</v>
      </c>
      <c r="M125" s="497">
        <v>9963</v>
      </c>
    </row>
    <row r="126" spans="1:18" s="6" customFormat="1" ht="13.2">
      <c r="A126" s="508"/>
      <c r="B126" s="498"/>
      <c r="C126" s="512" t="s">
        <v>10</v>
      </c>
      <c r="D126" s="501">
        <v>30</v>
      </c>
      <c r="E126" s="501">
        <v>39</v>
      </c>
      <c r="F126" s="501">
        <v>43</v>
      </c>
      <c r="G126" s="501">
        <v>62</v>
      </c>
      <c r="H126" s="501">
        <v>50</v>
      </c>
      <c r="I126" s="500">
        <v>46</v>
      </c>
      <c r="J126" s="500">
        <v>1126</v>
      </c>
      <c r="K126" s="500">
        <v>1177</v>
      </c>
      <c r="L126" s="501">
        <v>1206</v>
      </c>
      <c r="M126" s="502">
        <v>637</v>
      </c>
    </row>
    <row r="127" spans="1:18" s="397" customFormat="1" ht="13.2">
      <c r="A127" s="482"/>
      <c r="B127" s="503"/>
      <c r="C127" s="504" t="s">
        <v>163</v>
      </c>
      <c r="D127" s="505">
        <f t="shared" ref="D127:I127" si="17">SUM(D125:D126)</f>
        <v>9756</v>
      </c>
      <c r="E127" s="505">
        <f t="shared" si="17"/>
        <v>9366</v>
      </c>
      <c r="F127" s="505">
        <f t="shared" si="17"/>
        <v>9721</v>
      </c>
      <c r="G127" s="505">
        <f t="shared" si="17"/>
        <v>8358</v>
      </c>
      <c r="H127" s="505">
        <f t="shared" si="17"/>
        <v>15861</v>
      </c>
      <c r="I127" s="505">
        <f t="shared" si="17"/>
        <v>11130</v>
      </c>
      <c r="J127" s="505">
        <v>11610</v>
      </c>
      <c r="K127" s="505">
        <f>SUM(K125:K126)</f>
        <v>10832</v>
      </c>
      <c r="L127" s="506">
        <f>SUM(L125:L126)</f>
        <v>10437</v>
      </c>
      <c r="M127" s="507">
        <f>SUM(M125:M126)</f>
        <v>10600</v>
      </c>
      <c r="R127" s="6"/>
    </row>
    <row r="128" spans="1:18" s="397" customFormat="1" ht="52.8">
      <c r="A128" s="482"/>
      <c r="B128" s="509" t="s">
        <v>367</v>
      </c>
      <c r="C128" s="478" t="s">
        <v>5</v>
      </c>
      <c r="D128" s="480">
        <v>27859</v>
      </c>
      <c r="E128" s="480">
        <v>32009</v>
      </c>
      <c r="F128" s="480">
        <v>30427</v>
      </c>
      <c r="G128" s="480">
        <v>27851</v>
      </c>
      <c r="H128" s="480">
        <v>26093</v>
      </c>
      <c r="I128" s="479">
        <v>25975</v>
      </c>
      <c r="J128" s="479">
        <v>26358</v>
      </c>
      <c r="K128" s="479">
        <v>27161</v>
      </c>
      <c r="L128" s="480">
        <v>30773</v>
      </c>
      <c r="M128" s="481">
        <v>36023</v>
      </c>
      <c r="R128" s="6"/>
    </row>
    <row r="129" spans="1:18" s="6" customFormat="1" ht="13.2">
      <c r="A129" s="508"/>
      <c r="B129" s="510"/>
      <c r="C129" s="511" t="s">
        <v>6</v>
      </c>
      <c r="D129" s="485">
        <v>17479</v>
      </c>
      <c r="E129" s="485">
        <v>18337</v>
      </c>
      <c r="F129" s="485">
        <v>17718</v>
      </c>
      <c r="G129" s="485">
        <v>15082</v>
      </c>
      <c r="H129" s="485">
        <v>15040</v>
      </c>
      <c r="I129" s="461">
        <v>14627</v>
      </c>
      <c r="J129" s="461">
        <v>13903</v>
      </c>
      <c r="K129" s="461">
        <v>13728</v>
      </c>
      <c r="L129" s="485">
        <v>15421</v>
      </c>
      <c r="M129" s="486">
        <v>16903</v>
      </c>
    </row>
    <row r="130" spans="1:18" s="6" customFormat="1" ht="13.2">
      <c r="A130" s="508"/>
      <c r="B130" s="510"/>
      <c r="C130" s="511" t="s">
        <v>366</v>
      </c>
      <c r="D130" s="485">
        <v>8446</v>
      </c>
      <c r="E130" s="485">
        <v>10232</v>
      </c>
      <c r="F130" s="485">
        <v>10724</v>
      </c>
      <c r="G130" s="485">
        <v>9290</v>
      </c>
      <c r="H130" s="485">
        <v>9960</v>
      </c>
      <c r="I130" s="461">
        <v>10526</v>
      </c>
      <c r="J130" s="461">
        <v>9617</v>
      </c>
      <c r="K130" s="461">
        <v>11060</v>
      </c>
      <c r="L130" s="485">
        <v>12129</v>
      </c>
      <c r="M130" s="486">
        <v>12809</v>
      </c>
    </row>
    <row r="131" spans="1:18" s="6" customFormat="1" ht="13.2">
      <c r="A131" s="508"/>
      <c r="B131" s="510"/>
      <c r="C131" s="511" t="s">
        <v>227</v>
      </c>
      <c r="D131" s="485">
        <v>14459</v>
      </c>
      <c r="E131" s="485">
        <v>14607</v>
      </c>
      <c r="F131" s="485">
        <v>17773</v>
      </c>
      <c r="G131" s="485">
        <v>15687</v>
      </c>
      <c r="H131" s="485">
        <v>17649</v>
      </c>
      <c r="I131" s="461">
        <v>17324</v>
      </c>
      <c r="J131" s="461">
        <v>17832</v>
      </c>
      <c r="K131" s="461">
        <v>18019</v>
      </c>
      <c r="L131" s="485">
        <v>21623</v>
      </c>
      <c r="M131" s="486">
        <v>24588</v>
      </c>
    </row>
    <row r="132" spans="1:18" s="6" customFormat="1" ht="13.2">
      <c r="A132" s="508"/>
      <c r="B132" s="510"/>
      <c r="C132" s="511" t="s">
        <v>9</v>
      </c>
      <c r="D132" s="485">
        <v>5880</v>
      </c>
      <c r="E132" s="485">
        <v>7304</v>
      </c>
      <c r="F132" s="485">
        <v>8543</v>
      </c>
      <c r="G132" s="485">
        <v>11819</v>
      </c>
      <c r="H132" s="485">
        <v>14070</v>
      </c>
      <c r="I132" s="461">
        <v>16120</v>
      </c>
      <c r="J132" s="461">
        <v>18165</v>
      </c>
      <c r="K132" s="461">
        <v>22908</v>
      </c>
      <c r="L132" s="485">
        <v>24112</v>
      </c>
      <c r="M132" s="486">
        <v>28061</v>
      </c>
    </row>
    <row r="133" spans="1:18" s="6" customFormat="1" ht="13.2">
      <c r="A133" s="508"/>
      <c r="B133" s="510"/>
      <c r="C133" s="512" t="s">
        <v>10</v>
      </c>
      <c r="D133" s="501">
        <v>49701</v>
      </c>
      <c r="E133" s="501">
        <v>44499</v>
      </c>
      <c r="F133" s="501">
        <v>44148</v>
      </c>
      <c r="G133" s="501">
        <v>29910</v>
      </c>
      <c r="H133" s="485">
        <v>50135</v>
      </c>
      <c r="I133" s="461">
        <v>59242</v>
      </c>
      <c r="J133" s="500">
        <v>60372</v>
      </c>
      <c r="K133" s="500">
        <v>64098</v>
      </c>
      <c r="L133" s="501">
        <v>65908</v>
      </c>
      <c r="M133" s="502">
        <v>72353</v>
      </c>
    </row>
    <row r="134" spans="1:18" s="6" customFormat="1" ht="13.2">
      <c r="A134" s="508"/>
      <c r="B134" s="513"/>
      <c r="C134" s="518" t="s">
        <v>163</v>
      </c>
      <c r="D134" s="505">
        <f t="shared" ref="D134:M134" si="18">SUM(D128:D133)</f>
        <v>123824</v>
      </c>
      <c r="E134" s="505">
        <f t="shared" si="18"/>
        <v>126988</v>
      </c>
      <c r="F134" s="505">
        <f t="shared" si="18"/>
        <v>129333</v>
      </c>
      <c r="G134" s="505">
        <f t="shared" si="18"/>
        <v>109639</v>
      </c>
      <c r="H134" s="505">
        <f t="shared" si="18"/>
        <v>132947</v>
      </c>
      <c r="I134" s="505">
        <f t="shared" si="18"/>
        <v>143814</v>
      </c>
      <c r="J134" s="505">
        <f t="shared" si="18"/>
        <v>146247</v>
      </c>
      <c r="K134" s="505">
        <f t="shared" si="18"/>
        <v>156974</v>
      </c>
      <c r="L134" s="506">
        <f t="shared" si="18"/>
        <v>169966</v>
      </c>
      <c r="M134" s="507">
        <f t="shared" si="18"/>
        <v>190737</v>
      </c>
    </row>
    <row r="135" spans="1:18" s="397" customFormat="1" ht="19.95" customHeight="1">
      <c r="A135" s="514"/>
      <c r="B135" s="513" t="s">
        <v>163</v>
      </c>
      <c r="C135" s="515"/>
      <c r="D135" s="505">
        <f t="shared" ref="D135:M135" si="19">D124+D127+D134</f>
        <v>388937</v>
      </c>
      <c r="E135" s="505">
        <f t="shared" si="19"/>
        <v>409960</v>
      </c>
      <c r="F135" s="505">
        <f t="shared" si="19"/>
        <v>400786</v>
      </c>
      <c r="G135" s="505">
        <f t="shared" si="19"/>
        <v>365529</v>
      </c>
      <c r="H135" s="505">
        <f t="shared" si="19"/>
        <v>415086</v>
      </c>
      <c r="I135" s="505">
        <f t="shared" si="19"/>
        <v>434197</v>
      </c>
      <c r="J135" s="505">
        <f t="shared" si="19"/>
        <v>460745</v>
      </c>
      <c r="K135" s="505">
        <f t="shared" si="19"/>
        <v>487330</v>
      </c>
      <c r="L135" s="506">
        <f t="shared" si="19"/>
        <v>495956</v>
      </c>
      <c r="M135" s="507">
        <f t="shared" si="19"/>
        <v>517156</v>
      </c>
      <c r="R135" s="6"/>
    </row>
    <row r="136" spans="1:18" s="397" customFormat="1" ht="13.2">
      <c r="A136" s="476" t="s">
        <v>10</v>
      </c>
      <c r="B136" s="477" t="s">
        <v>358</v>
      </c>
      <c r="C136" s="478" t="s">
        <v>5</v>
      </c>
      <c r="D136" s="480">
        <v>4335</v>
      </c>
      <c r="E136" s="480">
        <v>3255</v>
      </c>
      <c r="F136" s="480">
        <v>2909</v>
      </c>
      <c r="G136" s="480">
        <v>2807</v>
      </c>
      <c r="H136" s="480">
        <v>2663</v>
      </c>
      <c r="I136" s="479">
        <v>2434</v>
      </c>
      <c r="J136" s="479">
        <v>2374</v>
      </c>
      <c r="K136" s="479">
        <v>2382</v>
      </c>
      <c r="L136" s="480">
        <v>2416</v>
      </c>
      <c r="M136" s="481">
        <v>12088</v>
      </c>
      <c r="R136" s="6"/>
    </row>
    <row r="137" spans="1:18" s="397" customFormat="1" ht="13.2">
      <c r="A137" s="508"/>
      <c r="B137" s="483"/>
      <c r="C137" s="484" t="s">
        <v>6</v>
      </c>
      <c r="D137" s="485">
        <v>2658</v>
      </c>
      <c r="E137" s="485">
        <v>2514</v>
      </c>
      <c r="F137" s="485">
        <v>2281</v>
      </c>
      <c r="G137" s="485">
        <v>2006</v>
      </c>
      <c r="H137" s="485">
        <v>2189</v>
      </c>
      <c r="I137" s="461">
        <v>2056</v>
      </c>
      <c r="J137" s="461">
        <v>2127</v>
      </c>
      <c r="K137" s="461">
        <v>2207</v>
      </c>
      <c r="L137" s="485">
        <v>2327</v>
      </c>
      <c r="M137" s="486">
        <v>2251</v>
      </c>
      <c r="R137" s="6"/>
    </row>
    <row r="138" spans="1:18" s="397" customFormat="1" ht="13.2">
      <c r="A138" s="482"/>
      <c r="B138" s="483"/>
      <c r="C138" s="484" t="s">
        <v>366</v>
      </c>
      <c r="D138" s="485">
        <v>880</v>
      </c>
      <c r="E138" s="485">
        <v>821</v>
      </c>
      <c r="F138" s="485">
        <v>769</v>
      </c>
      <c r="G138" s="485">
        <v>515</v>
      </c>
      <c r="H138" s="485">
        <v>781</v>
      </c>
      <c r="I138" s="461">
        <v>900</v>
      </c>
      <c r="J138" s="461">
        <v>961</v>
      </c>
      <c r="K138" s="461">
        <v>890</v>
      </c>
      <c r="L138" s="485">
        <v>1085</v>
      </c>
      <c r="M138" s="486">
        <v>1034</v>
      </c>
      <c r="R138" s="6"/>
    </row>
    <row r="139" spans="1:18" s="397" customFormat="1" ht="13.2">
      <c r="A139" s="482"/>
      <c r="B139" s="483"/>
      <c r="C139" s="484" t="s">
        <v>227</v>
      </c>
      <c r="D139" s="485">
        <v>826</v>
      </c>
      <c r="E139" s="485">
        <v>986</v>
      </c>
      <c r="F139" s="485">
        <v>1223</v>
      </c>
      <c r="G139" s="485">
        <v>946</v>
      </c>
      <c r="H139" s="485">
        <v>1097</v>
      </c>
      <c r="I139" s="461">
        <v>1267</v>
      </c>
      <c r="J139" s="461">
        <v>1873</v>
      </c>
      <c r="K139" s="461">
        <v>1752</v>
      </c>
      <c r="L139" s="485">
        <v>2756</v>
      </c>
      <c r="M139" s="486">
        <v>4438</v>
      </c>
      <c r="R139" s="6"/>
    </row>
    <row r="140" spans="1:18" s="397" customFormat="1" ht="13.2">
      <c r="A140" s="508"/>
      <c r="B140" s="483"/>
      <c r="C140" s="484" t="s">
        <v>9</v>
      </c>
      <c r="D140" s="485">
        <v>38756</v>
      </c>
      <c r="E140" s="485">
        <v>40086</v>
      </c>
      <c r="F140" s="485">
        <v>40101</v>
      </c>
      <c r="G140" s="485">
        <v>39836</v>
      </c>
      <c r="H140" s="485">
        <v>43719</v>
      </c>
      <c r="I140" s="461">
        <v>44579</v>
      </c>
      <c r="J140" s="461">
        <v>48294</v>
      </c>
      <c r="K140" s="461">
        <v>51049</v>
      </c>
      <c r="L140" s="485">
        <v>49762</v>
      </c>
      <c r="M140" s="486">
        <v>50357</v>
      </c>
      <c r="R140" s="6"/>
    </row>
    <row r="141" spans="1:18" s="397" customFormat="1" ht="13.2">
      <c r="A141" s="508"/>
      <c r="B141" s="483"/>
      <c r="C141" s="484" t="s">
        <v>10</v>
      </c>
      <c r="D141" s="485">
        <v>67018</v>
      </c>
      <c r="E141" s="485">
        <v>54347</v>
      </c>
      <c r="F141" s="485">
        <v>108544</v>
      </c>
      <c r="G141" s="485">
        <v>90607</v>
      </c>
      <c r="H141" s="485">
        <v>75585</v>
      </c>
      <c r="I141" s="461">
        <v>71808</v>
      </c>
      <c r="J141" s="461">
        <v>80343</v>
      </c>
      <c r="K141" s="461">
        <v>88645</v>
      </c>
      <c r="L141" s="485">
        <v>84315</v>
      </c>
      <c r="M141" s="486">
        <v>88691</v>
      </c>
      <c r="R141" s="6"/>
    </row>
    <row r="142" spans="1:18" s="397" customFormat="1" ht="13.2">
      <c r="A142" s="482"/>
      <c r="B142" s="483"/>
      <c r="C142" s="478" t="s">
        <v>163</v>
      </c>
      <c r="D142" s="479">
        <f t="shared" ref="D142:M142" si="20">SUM(D136:D141)</f>
        <v>114473</v>
      </c>
      <c r="E142" s="479">
        <f t="shared" si="20"/>
        <v>102009</v>
      </c>
      <c r="F142" s="479">
        <f t="shared" si="20"/>
        <v>155827</v>
      </c>
      <c r="G142" s="479">
        <f t="shared" si="20"/>
        <v>136717</v>
      </c>
      <c r="H142" s="479">
        <f t="shared" si="20"/>
        <v>126034</v>
      </c>
      <c r="I142" s="479">
        <f t="shared" si="20"/>
        <v>123044</v>
      </c>
      <c r="J142" s="490">
        <f t="shared" si="20"/>
        <v>135972</v>
      </c>
      <c r="K142" s="490">
        <f t="shared" si="20"/>
        <v>146925</v>
      </c>
      <c r="L142" s="491">
        <f t="shared" si="20"/>
        <v>142661</v>
      </c>
      <c r="M142" s="492">
        <f t="shared" si="20"/>
        <v>158859</v>
      </c>
      <c r="R142" s="6"/>
    </row>
    <row r="143" spans="1:18" s="397" customFormat="1" ht="13.2">
      <c r="A143" s="482"/>
      <c r="B143" s="493" t="s">
        <v>359</v>
      </c>
      <c r="C143" s="494" t="s">
        <v>5</v>
      </c>
      <c r="D143" s="496">
        <v>2382</v>
      </c>
      <c r="E143" s="496">
        <v>2555</v>
      </c>
      <c r="F143" s="496">
        <v>2609</v>
      </c>
      <c r="G143" s="496">
        <v>2627</v>
      </c>
      <c r="H143" s="496">
        <v>3896</v>
      </c>
      <c r="I143" s="495">
        <v>3316</v>
      </c>
      <c r="J143" s="495">
        <v>3446</v>
      </c>
      <c r="K143" s="495">
        <v>2867</v>
      </c>
      <c r="L143" s="496">
        <v>2424</v>
      </c>
      <c r="M143" s="497">
        <v>2670</v>
      </c>
      <c r="R143" s="6"/>
    </row>
    <row r="144" spans="1:18" s="397" customFormat="1" ht="13.2">
      <c r="A144" s="482"/>
      <c r="B144" s="498"/>
      <c r="C144" s="499" t="s">
        <v>10</v>
      </c>
      <c r="D144" s="501">
        <v>249</v>
      </c>
      <c r="E144" s="501">
        <v>332</v>
      </c>
      <c r="F144" s="501">
        <v>345</v>
      </c>
      <c r="G144" s="501">
        <v>360</v>
      </c>
      <c r="H144" s="501">
        <v>389</v>
      </c>
      <c r="I144" s="500">
        <v>485</v>
      </c>
      <c r="J144" s="500">
        <v>2178</v>
      </c>
      <c r="K144" s="500">
        <v>945</v>
      </c>
      <c r="L144" s="501">
        <v>1031</v>
      </c>
      <c r="M144" s="502">
        <v>974</v>
      </c>
      <c r="R144" s="6"/>
    </row>
    <row r="145" spans="1:18" s="397" customFormat="1" ht="13.2">
      <c r="A145" s="482"/>
      <c r="B145" s="503"/>
      <c r="C145" s="504" t="s">
        <v>163</v>
      </c>
      <c r="D145" s="505">
        <f t="shared" ref="D145:I145" si="21">SUM(D143:D144)</f>
        <v>2631</v>
      </c>
      <c r="E145" s="505">
        <f t="shared" si="21"/>
        <v>2887</v>
      </c>
      <c r="F145" s="505">
        <f t="shared" si="21"/>
        <v>2954</v>
      </c>
      <c r="G145" s="505">
        <f t="shared" si="21"/>
        <v>2987</v>
      </c>
      <c r="H145" s="505">
        <f t="shared" si="21"/>
        <v>4285</v>
      </c>
      <c r="I145" s="505">
        <f t="shared" si="21"/>
        <v>3801</v>
      </c>
      <c r="J145" s="505">
        <v>4645</v>
      </c>
      <c r="K145" s="505">
        <f>SUM(K143:K144)</f>
        <v>3812</v>
      </c>
      <c r="L145" s="506">
        <f>SUM(L143:L144)</f>
        <v>3455</v>
      </c>
      <c r="M145" s="507">
        <f>SUM(M143:M144)</f>
        <v>3644</v>
      </c>
      <c r="R145" s="6"/>
    </row>
    <row r="146" spans="1:18" s="397" customFormat="1" ht="52.8">
      <c r="A146" s="482"/>
      <c r="B146" s="509" t="s">
        <v>367</v>
      </c>
      <c r="C146" s="494" t="s">
        <v>5</v>
      </c>
      <c r="D146" s="496">
        <v>9744</v>
      </c>
      <c r="E146" s="496">
        <v>6108</v>
      </c>
      <c r="F146" s="496">
        <v>5816</v>
      </c>
      <c r="G146" s="496">
        <v>5464</v>
      </c>
      <c r="H146" s="496">
        <v>5072</v>
      </c>
      <c r="I146" s="495">
        <v>5110</v>
      </c>
      <c r="J146" s="495">
        <v>5299</v>
      </c>
      <c r="K146" s="495">
        <v>5452</v>
      </c>
      <c r="L146" s="496">
        <v>5679</v>
      </c>
      <c r="M146" s="497">
        <v>5587</v>
      </c>
      <c r="R146" s="6"/>
    </row>
    <row r="147" spans="1:18" s="397" customFormat="1" ht="13.2">
      <c r="A147" s="508"/>
      <c r="B147" s="510"/>
      <c r="C147" s="511" t="s">
        <v>6</v>
      </c>
      <c r="D147" s="485">
        <v>2315</v>
      </c>
      <c r="E147" s="485">
        <v>2425</v>
      </c>
      <c r="F147" s="485">
        <v>2341</v>
      </c>
      <c r="G147" s="485">
        <v>1984</v>
      </c>
      <c r="H147" s="485">
        <v>2088</v>
      </c>
      <c r="I147" s="461">
        <v>2129</v>
      </c>
      <c r="J147" s="461">
        <v>2105</v>
      </c>
      <c r="K147" s="461">
        <v>2215</v>
      </c>
      <c r="L147" s="485">
        <v>2342</v>
      </c>
      <c r="M147" s="486">
        <v>2284</v>
      </c>
      <c r="R147" s="6"/>
    </row>
    <row r="148" spans="1:18" s="397" customFormat="1" ht="13.2">
      <c r="A148" s="508"/>
      <c r="B148" s="510"/>
      <c r="C148" s="511" t="s">
        <v>366</v>
      </c>
      <c r="D148" s="485">
        <v>980</v>
      </c>
      <c r="E148" s="485">
        <v>1282</v>
      </c>
      <c r="F148" s="485">
        <v>1295</v>
      </c>
      <c r="G148" s="485">
        <v>1098</v>
      </c>
      <c r="H148" s="485">
        <v>1285</v>
      </c>
      <c r="I148" s="461">
        <v>1296</v>
      </c>
      <c r="J148" s="461">
        <v>1292</v>
      </c>
      <c r="K148" s="461">
        <v>1546</v>
      </c>
      <c r="L148" s="485">
        <v>1628</v>
      </c>
      <c r="M148" s="486">
        <v>1473</v>
      </c>
      <c r="R148" s="6"/>
    </row>
    <row r="149" spans="1:18" s="397" customFormat="1" ht="13.2">
      <c r="A149" s="508"/>
      <c r="B149" s="510"/>
      <c r="C149" s="511" t="s">
        <v>227</v>
      </c>
      <c r="D149" s="485">
        <v>2212</v>
      </c>
      <c r="E149" s="485">
        <v>2236</v>
      </c>
      <c r="F149" s="485">
        <v>2372</v>
      </c>
      <c r="G149" s="485">
        <v>2292</v>
      </c>
      <c r="H149" s="485">
        <v>2835</v>
      </c>
      <c r="I149" s="461">
        <v>3300</v>
      </c>
      <c r="J149" s="461">
        <v>2998</v>
      </c>
      <c r="K149" s="461">
        <v>3110</v>
      </c>
      <c r="L149" s="485">
        <v>3341</v>
      </c>
      <c r="M149" s="486">
        <v>3320</v>
      </c>
      <c r="R149" s="6"/>
    </row>
    <row r="150" spans="1:18" s="397" customFormat="1" ht="13.2">
      <c r="A150" s="508"/>
      <c r="B150" s="510"/>
      <c r="C150" s="511" t="s">
        <v>9</v>
      </c>
      <c r="D150" s="485">
        <v>3572</v>
      </c>
      <c r="E150" s="485">
        <v>4315</v>
      </c>
      <c r="F150" s="485">
        <v>5203</v>
      </c>
      <c r="G150" s="485">
        <v>6330</v>
      </c>
      <c r="H150" s="485">
        <v>7487</v>
      </c>
      <c r="I150" s="461">
        <v>7921</v>
      </c>
      <c r="J150" s="461">
        <v>9104</v>
      </c>
      <c r="K150" s="461">
        <v>10269</v>
      </c>
      <c r="L150" s="485">
        <v>10790</v>
      </c>
      <c r="M150" s="486">
        <v>11565</v>
      </c>
      <c r="R150" s="6"/>
    </row>
    <row r="151" spans="1:18" s="397" customFormat="1" ht="13.2">
      <c r="A151" s="508"/>
      <c r="B151" s="510"/>
      <c r="C151" s="512" t="s">
        <v>10</v>
      </c>
      <c r="D151" s="501">
        <v>24467</v>
      </c>
      <c r="E151" s="501">
        <v>12338</v>
      </c>
      <c r="F151" s="501">
        <v>12696</v>
      </c>
      <c r="G151" s="501">
        <v>13686</v>
      </c>
      <c r="H151" s="485">
        <v>14027</v>
      </c>
      <c r="I151" s="461">
        <v>21836</v>
      </c>
      <c r="J151" s="500">
        <v>18158</v>
      </c>
      <c r="K151" s="500">
        <v>21715</v>
      </c>
      <c r="L151" s="501">
        <v>22149</v>
      </c>
      <c r="M151" s="502">
        <v>18376</v>
      </c>
      <c r="R151" s="6"/>
    </row>
    <row r="152" spans="1:18" s="397" customFormat="1" ht="13.2">
      <c r="A152" s="482"/>
      <c r="B152" s="513"/>
      <c r="C152" s="504" t="s">
        <v>163</v>
      </c>
      <c r="D152" s="520">
        <f t="shared" ref="D152:M152" si="22">SUM(D146:D151)</f>
        <v>43290</v>
      </c>
      <c r="E152" s="520">
        <f t="shared" si="22"/>
        <v>28704</v>
      </c>
      <c r="F152" s="520">
        <f t="shared" si="22"/>
        <v>29723</v>
      </c>
      <c r="G152" s="520">
        <f t="shared" si="22"/>
        <v>30854</v>
      </c>
      <c r="H152" s="520">
        <f t="shared" si="22"/>
        <v>32794</v>
      </c>
      <c r="I152" s="520">
        <f t="shared" si="22"/>
        <v>41592</v>
      </c>
      <c r="J152" s="505">
        <f t="shared" si="22"/>
        <v>38956</v>
      </c>
      <c r="K152" s="505">
        <f t="shared" si="22"/>
        <v>44307</v>
      </c>
      <c r="L152" s="506">
        <f t="shared" si="22"/>
        <v>45929</v>
      </c>
      <c r="M152" s="507">
        <f t="shared" si="22"/>
        <v>42605</v>
      </c>
      <c r="R152" s="6"/>
    </row>
    <row r="153" spans="1:18" s="397" customFormat="1" ht="19.95" customHeight="1" thickBot="1">
      <c r="A153" s="521"/>
      <c r="B153" s="522" t="s">
        <v>163</v>
      </c>
      <c r="C153" s="523"/>
      <c r="D153" s="524">
        <f t="shared" ref="D153:M153" si="23">D142+D145+D152</f>
        <v>160394</v>
      </c>
      <c r="E153" s="524">
        <f t="shared" si="23"/>
        <v>133600</v>
      </c>
      <c r="F153" s="524">
        <f t="shared" si="23"/>
        <v>188504</v>
      </c>
      <c r="G153" s="524">
        <f t="shared" si="23"/>
        <v>170558</v>
      </c>
      <c r="H153" s="524">
        <f t="shared" si="23"/>
        <v>163113</v>
      </c>
      <c r="I153" s="524">
        <f t="shared" si="23"/>
        <v>168437</v>
      </c>
      <c r="J153" s="525">
        <f t="shared" si="23"/>
        <v>179573</v>
      </c>
      <c r="K153" s="525">
        <f t="shared" si="23"/>
        <v>195044</v>
      </c>
      <c r="L153" s="526">
        <f t="shared" si="23"/>
        <v>192045</v>
      </c>
      <c r="M153" s="527">
        <f t="shared" si="23"/>
        <v>205108</v>
      </c>
      <c r="R153" s="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83"/>
  <sheetViews>
    <sheetView zoomScale="85" zoomScaleNormal="85" workbookViewId="0">
      <selection activeCell="A49" sqref="A49"/>
    </sheetView>
  </sheetViews>
  <sheetFormatPr defaultRowHeight="14.4"/>
  <cols>
    <col min="4" max="12" width="10.44140625" bestFit="1" customWidth="1"/>
    <col min="13" max="16" width="11.109375" bestFit="1" customWidth="1"/>
  </cols>
  <sheetData>
    <row r="1" spans="1:1" ht="15.6">
      <c r="A1" s="1" t="s">
        <v>0</v>
      </c>
    </row>
    <row r="2" spans="1:1" ht="15.6">
      <c r="A2" s="292" t="s">
        <v>187</v>
      </c>
    </row>
    <row r="3" spans="1:1" ht="15.6">
      <c r="A3" s="1" t="s">
        <v>190</v>
      </c>
    </row>
    <row r="72" spans="1:13" ht="15" thickBot="1"/>
    <row r="73" spans="1:13" s="6" customFormat="1" ht="13.2">
      <c r="A73" s="578" t="s">
        <v>216</v>
      </c>
      <c r="B73" s="453" t="s">
        <v>356</v>
      </c>
      <c r="C73" s="453" t="s">
        <v>365</v>
      </c>
      <c r="D73" s="529">
        <v>2006</v>
      </c>
      <c r="E73" s="530">
        <v>2007</v>
      </c>
      <c r="F73" s="528">
        <v>2008</v>
      </c>
      <c r="G73" s="530">
        <v>2009</v>
      </c>
      <c r="H73" s="530">
        <v>2010</v>
      </c>
      <c r="I73" s="528">
        <v>2011</v>
      </c>
      <c r="J73" s="531">
        <v>2012</v>
      </c>
      <c r="K73" s="531">
        <v>2013</v>
      </c>
      <c r="L73" s="884">
        <v>2014</v>
      </c>
      <c r="M73" s="532">
        <v>2015</v>
      </c>
    </row>
    <row r="74" spans="1:13" s="6" customFormat="1" ht="13.2">
      <c r="A74" s="579" t="s">
        <v>5</v>
      </c>
      <c r="B74" s="477" t="s">
        <v>358</v>
      </c>
      <c r="C74" s="483" t="s">
        <v>5</v>
      </c>
      <c r="D74" s="533">
        <v>122736</v>
      </c>
      <c r="E74" s="480">
        <v>123780</v>
      </c>
      <c r="F74" s="479">
        <v>122431</v>
      </c>
      <c r="G74" s="480">
        <v>121982</v>
      </c>
      <c r="H74" s="480">
        <v>107632</v>
      </c>
      <c r="I74" s="479">
        <v>122642</v>
      </c>
      <c r="J74" s="479">
        <v>123570</v>
      </c>
      <c r="K74" s="479">
        <v>122572</v>
      </c>
      <c r="L74" s="480">
        <v>123283</v>
      </c>
      <c r="M74" s="481">
        <v>114506</v>
      </c>
    </row>
    <row r="75" spans="1:13" s="6" customFormat="1" ht="13.2">
      <c r="A75" s="508"/>
      <c r="B75" s="483"/>
      <c r="C75" s="511" t="s">
        <v>6</v>
      </c>
      <c r="D75" s="535">
        <v>5623</v>
      </c>
      <c r="E75" s="485">
        <v>5912</v>
      </c>
      <c r="F75" s="461">
        <v>5464</v>
      </c>
      <c r="G75" s="485">
        <v>5033</v>
      </c>
      <c r="H75" s="485">
        <v>5224</v>
      </c>
      <c r="I75" s="461">
        <v>5083</v>
      </c>
      <c r="J75" s="24">
        <v>5477</v>
      </c>
      <c r="K75" s="24">
        <v>5528</v>
      </c>
      <c r="L75" s="28">
        <v>5557</v>
      </c>
      <c r="M75" s="444">
        <v>5574</v>
      </c>
    </row>
    <row r="76" spans="1:13" s="6" customFormat="1" ht="13.2">
      <c r="A76" s="508"/>
      <c r="B76" s="483"/>
      <c r="C76" s="511" t="s">
        <v>366</v>
      </c>
      <c r="D76" s="535">
        <v>1654</v>
      </c>
      <c r="E76" s="485">
        <v>1754</v>
      </c>
      <c r="F76" s="461">
        <v>1398</v>
      </c>
      <c r="G76" s="485">
        <v>1274</v>
      </c>
      <c r="H76" s="485">
        <v>1200</v>
      </c>
      <c r="I76" s="461">
        <v>1292</v>
      </c>
      <c r="J76" s="24">
        <v>1380</v>
      </c>
      <c r="K76" s="24">
        <v>1626</v>
      </c>
      <c r="L76" s="28">
        <v>1602</v>
      </c>
      <c r="M76" s="444">
        <v>1773</v>
      </c>
    </row>
    <row r="77" spans="1:13" s="6" customFormat="1" ht="13.2">
      <c r="A77" s="508"/>
      <c r="B77" s="483"/>
      <c r="C77" s="511" t="s">
        <v>227</v>
      </c>
      <c r="D77" s="535">
        <v>5421</v>
      </c>
      <c r="E77" s="485">
        <v>6203</v>
      </c>
      <c r="F77" s="461">
        <v>5217</v>
      </c>
      <c r="G77" s="485">
        <v>5205</v>
      </c>
      <c r="H77" s="485">
        <v>6042</v>
      </c>
      <c r="I77" s="461">
        <v>8067</v>
      </c>
      <c r="J77" s="24">
        <v>8683</v>
      </c>
      <c r="K77" s="24">
        <v>9379</v>
      </c>
      <c r="L77" s="28">
        <v>9709</v>
      </c>
      <c r="M77" s="444">
        <v>10915</v>
      </c>
    </row>
    <row r="78" spans="1:13" s="6" customFormat="1" ht="13.2">
      <c r="A78" s="508"/>
      <c r="B78" s="483"/>
      <c r="C78" s="511" t="s">
        <v>9</v>
      </c>
      <c r="D78" s="535">
        <v>38352</v>
      </c>
      <c r="E78" s="485">
        <v>41054</v>
      </c>
      <c r="F78" s="461">
        <v>40739</v>
      </c>
      <c r="G78" s="485">
        <v>38176</v>
      </c>
      <c r="H78" s="485">
        <v>40266</v>
      </c>
      <c r="I78" s="461">
        <v>40491</v>
      </c>
      <c r="J78" s="24">
        <v>42727</v>
      </c>
      <c r="K78" s="24">
        <v>43669</v>
      </c>
      <c r="L78" s="28">
        <v>43554</v>
      </c>
      <c r="M78" s="444">
        <v>43899</v>
      </c>
    </row>
    <row r="79" spans="1:13" s="6" customFormat="1" ht="13.2">
      <c r="A79" s="508"/>
      <c r="B79" s="483"/>
      <c r="C79" s="511" t="s">
        <v>10</v>
      </c>
      <c r="D79" s="535">
        <v>12813</v>
      </c>
      <c r="E79" s="485">
        <v>10623</v>
      </c>
      <c r="F79" s="461">
        <v>13265</v>
      </c>
      <c r="G79" s="485">
        <v>10691</v>
      </c>
      <c r="H79" s="485">
        <v>10129</v>
      </c>
      <c r="I79" s="461">
        <v>13802</v>
      </c>
      <c r="J79" s="24">
        <v>14999</v>
      </c>
      <c r="K79" s="24">
        <v>14979</v>
      </c>
      <c r="L79" s="28">
        <v>14791</v>
      </c>
      <c r="M79" s="444">
        <v>17032</v>
      </c>
    </row>
    <row r="80" spans="1:13" s="6" customFormat="1" ht="13.2">
      <c r="A80" s="508"/>
      <c r="B80" s="483"/>
      <c r="C80" s="483" t="s">
        <v>163</v>
      </c>
      <c r="D80" s="548">
        <f t="shared" ref="D80:M80" si="0">SUM(D74:D79)</f>
        <v>186599</v>
      </c>
      <c r="E80" s="491">
        <f t="shared" si="0"/>
        <v>189326</v>
      </c>
      <c r="F80" s="490">
        <f t="shared" si="0"/>
        <v>188514</v>
      </c>
      <c r="G80" s="491">
        <f t="shared" si="0"/>
        <v>182361</v>
      </c>
      <c r="H80" s="491">
        <f t="shared" si="0"/>
        <v>170493</v>
      </c>
      <c r="I80" s="490">
        <f t="shared" si="0"/>
        <v>191377</v>
      </c>
      <c r="J80" s="490">
        <f t="shared" si="0"/>
        <v>196836</v>
      </c>
      <c r="K80" s="490">
        <f t="shared" si="0"/>
        <v>197753</v>
      </c>
      <c r="L80" s="491">
        <f t="shared" si="0"/>
        <v>198496</v>
      </c>
      <c r="M80" s="492">
        <f t="shared" si="0"/>
        <v>193699</v>
      </c>
    </row>
    <row r="81" spans="1:25" s="6" customFormat="1" ht="13.2">
      <c r="A81" s="508"/>
      <c r="B81" s="493" t="s">
        <v>359</v>
      </c>
      <c r="C81" s="477" t="s">
        <v>5</v>
      </c>
      <c r="D81" s="581">
        <v>1078285</v>
      </c>
      <c r="E81" s="582">
        <v>1153079</v>
      </c>
      <c r="F81" s="457">
        <v>1219771</v>
      </c>
      <c r="G81" s="582">
        <v>1171570</v>
      </c>
      <c r="H81" s="582">
        <v>1393571</v>
      </c>
      <c r="I81" s="583">
        <v>1359510</v>
      </c>
      <c r="J81" s="584">
        <v>1336003</v>
      </c>
      <c r="K81" s="584">
        <v>1341784</v>
      </c>
      <c r="L81" s="885">
        <v>1378585</v>
      </c>
      <c r="M81" s="585">
        <v>1403873</v>
      </c>
      <c r="Q81" s="559"/>
      <c r="R81" s="560"/>
      <c r="S81" s="561"/>
      <c r="T81" s="561"/>
      <c r="U81" s="562"/>
      <c r="V81" s="562"/>
      <c r="W81" s="562"/>
    </row>
    <row r="82" spans="1:25" s="6" customFormat="1" ht="13.2">
      <c r="A82" s="508"/>
      <c r="B82" s="498"/>
      <c r="C82" s="511" t="s">
        <v>10</v>
      </c>
      <c r="D82" s="535">
        <v>99323</v>
      </c>
      <c r="E82" s="485">
        <v>102649</v>
      </c>
      <c r="F82" s="461">
        <v>74457</v>
      </c>
      <c r="G82" s="485">
        <v>68063</v>
      </c>
      <c r="H82" s="485">
        <v>50668</v>
      </c>
      <c r="I82" s="461">
        <v>56387</v>
      </c>
      <c r="J82" s="461">
        <v>53048</v>
      </c>
      <c r="K82" s="461">
        <v>64414</v>
      </c>
      <c r="L82" s="485">
        <v>58823</v>
      </c>
      <c r="M82" s="486">
        <v>56463</v>
      </c>
      <c r="Q82" s="563"/>
      <c r="R82" s="560"/>
      <c r="S82" s="561"/>
      <c r="T82" s="561"/>
      <c r="U82" s="562"/>
      <c r="V82" s="562"/>
      <c r="W82" s="562"/>
    </row>
    <row r="83" spans="1:25" s="6" customFormat="1" ht="13.2">
      <c r="A83" s="508"/>
      <c r="B83" s="503"/>
      <c r="C83" s="518" t="s">
        <v>163</v>
      </c>
      <c r="D83" s="538">
        <f t="shared" ref="D83:J83" si="1">SUM(D81:D82)</f>
        <v>1177608</v>
      </c>
      <c r="E83" s="506">
        <f t="shared" si="1"/>
        <v>1255728</v>
      </c>
      <c r="F83" s="505">
        <f t="shared" si="1"/>
        <v>1294228</v>
      </c>
      <c r="G83" s="505">
        <f t="shared" si="1"/>
        <v>1239633</v>
      </c>
      <c r="H83" s="505">
        <f t="shared" si="1"/>
        <v>1444239</v>
      </c>
      <c r="I83" s="505">
        <f t="shared" si="1"/>
        <v>1415897</v>
      </c>
      <c r="J83" s="35">
        <f t="shared" si="1"/>
        <v>1389051</v>
      </c>
      <c r="K83" s="35">
        <v>1406198</v>
      </c>
      <c r="L83" s="43">
        <f>SUM(L81:L82)</f>
        <v>1437408</v>
      </c>
      <c r="M83" s="539">
        <f>SUM(M81:M82)</f>
        <v>1460336</v>
      </c>
      <c r="R83" s="561"/>
      <c r="S83" s="564"/>
      <c r="T83" s="564"/>
      <c r="U83" s="565"/>
      <c r="V83" s="565"/>
      <c r="W83" s="562"/>
    </row>
    <row r="84" spans="1:25" s="6" customFormat="1" ht="52.8">
      <c r="A84" s="508"/>
      <c r="B84" s="509" t="s">
        <v>367</v>
      </c>
      <c r="C84" s="483" t="s">
        <v>5</v>
      </c>
      <c r="D84" s="533">
        <v>910566</v>
      </c>
      <c r="E84" s="480">
        <v>1011882</v>
      </c>
      <c r="F84" s="479">
        <v>1138645</v>
      </c>
      <c r="G84" s="480">
        <v>1159153</v>
      </c>
      <c r="H84" s="480">
        <v>1254313</v>
      </c>
      <c r="I84" s="479">
        <v>1282053</v>
      </c>
      <c r="J84" s="29">
        <v>1338248</v>
      </c>
      <c r="K84" s="29">
        <v>1374793</v>
      </c>
      <c r="L84" s="44">
        <v>1412593</v>
      </c>
      <c r="M84" s="448">
        <v>1411259</v>
      </c>
      <c r="X84" s="566"/>
      <c r="Y84" s="566"/>
    </row>
    <row r="85" spans="1:25" s="6" customFormat="1" ht="13.2">
      <c r="A85" s="508"/>
      <c r="B85" s="510"/>
      <c r="C85" s="511" t="s">
        <v>6</v>
      </c>
      <c r="D85" s="535">
        <v>18332</v>
      </c>
      <c r="E85" s="485">
        <v>18903</v>
      </c>
      <c r="F85" s="461">
        <v>19323</v>
      </c>
      <c r="G85" s="485">
        <v>16218</v>
      </c>
      <c r="H85" s="485">
        <v>15898</v>
      </c>
      <c r="I85" s="461">
        <v>15940</v>
      </c>
      <c r="J85" s="24">
        <v>15422</v>
      </c>
      <c r="K85" s="24">
        <v>15076</v>
      </c>
      <c r="L85" s="28">
        <v>15593</v>
      </c>
      <c r="M85" s="444">
        <v>15210</v>
      </c>
    </row>
    <row r="86" spans="1:25" s="6" customFormat="1" ht="13.2">
      <c r="A86" s="508"/>
      <c r="B86" s="510"/>
      <c r="C86" s="511" t="s">
        <v>366</v>
      </c>
      <c r="D86" s="535">
        <v>9030</v>
      </c>
      <c r="E86" s="485">
        <v>9412</v>
      </c>
      <c r="F86" s="461">
        <v>9634</v>
      </c>
      <c r="G86" s="485">
        <v>7998</v>
      </c>
      <c r="H86" s="485">
        <v>8651</v>
      </c>
      <c r="I86" s="461">
        <v>9277</v>
      </c>
      <c r="J86" s="24">
        <v>8814</v>
      </c>
      <c r="K86" s="24">
        <v>10112</v>
      </c>
      <c r="L86" s="28">
        <v>10697</v>
      </c>
      <c r="M86" s="444">
        <v>10254</v>
      </c>
    </row>
    <row r="87" spans="1:25" s="6" customFormat="1" ht="13.2">
      <c r="A87" s="508"/>
      <c r="B87" s="510"/>
      <c r="C87" s="511" t="s">
        <v>227</v>
      </c>
      <c r="D87" s="535">
        <v>17200</v>
      </c>
      <c r="E87" s="485">
        <v>18452</v>
      </c>
      <c r="F87" s="461">
        <v>20634</v>
      </c>
      <c r="G87" s="485">
        <v>19042</v>
      </c>
      <c r="H87" s="485">
        <v>21697</v>
      </c>
      <c r="I87" s="461">
        <v>22132</v>
      </c>
      <c r="J87" s="24">
        <v>23137</v>
      </c>
      <c r="K87" s="24">
        <v>23908</v>
      </c>
      <c r="L87" s="28">
        <v>25285</v>
      </c>
      <c r="M87" s="444">
        <v>24738</v>
      </c>
    </row>
    <row r="88" spans="1:25" s="6" customFormat="1" ht="13.2">
      <c r="A88" s="508"/>
      <c r="B88" s="510"/>
      <c r="C88" s="511" t="s">
        <v>9</v>
      </c>
      <c r="D88" s="535">
        <v>21211</v>
      </c>
      <c r="E88" s="485">
        <v>23679</v>
      </c>
      <c r="F88" s="461">
        <v>28255</v>
      </c>
      <c r="G88" s="485">
        <v>34041</v>
      </c>
      <c r="H88" s="485">
        <v>38558</v>
      </c>
      <c r="I88" s="461">
        <v>39823</v>
      </c>
      <c r="J88" s="24">
        <v>42468</v>
      </c>
      <c r="K88" s="24">
        <v>45235</v>
      </c>
      <c r="L88" s="28">
        <v>48125</v>
      </c>
      <c r="M88" s="444">
        <v>49304</v>
      </c>
    </row>
    <row r="89" spans="1:25" s="6" customFormat="1" ht="13.2">
      <c r="A89" s="508"/>
      <c r="B89" s="510"/>
      <c r="C89" s="511" t="s">
        <v>10</v>
      </c>
      <c r="D89" s="535">
        <v>39646</v>
      </c>
      <c r="E89" s="485">
        <v>33210</v>
      </c>
      <c r="F89" s="461">
        <v>38054</v>
      </c>
      <c r="G89" s="485">
        <v>26814</v>
      </c>
      <c r="H89" s="485">
        <v>49916</v>
      </c>
      <c r="I89" s="461">
        <v>83898</v>
      </c>
      <c r="J89" s="461">
        <v>86154</v>
      </c>
      <c r="K89" s="461">
        <v>92967</v>
      </c>
      <c r="L89" s="485">
        <v>90623</v>
      </c>
      <c r="M89" s="486">
        <v>88099</v>
      </c>
      <c r="Q89" s="562"/>
    </row>
    <row r="90" spans="1:25" s="6" customFormat="1" ht="13.2">
      <c r="A90" s="508"/>
      <c r="B90" s="513"/>
      <c r="C90" s="518" t="s">
        <v>163</v>
      </c>
      <c r="D90" s="538">
        <f t="shared" ref="D90:M90" si="2">SUM(D84:D89)</f>
        <v>1015985</v>
      </c>
      <c r="E90" s="506">
        <f t="shared" si="2"/>
        <v>1115538</v>
      </c>
      <c r="F90" s="505">
        <f t="shared" si="2"/>
        <v>1254545</v>
      </c>
      <c r="G90" s="506">
        <f t="shared" si="2"/>
        <v>1263266</v>
      </c>
      <c r="H90" s="506">
        <f t="shared" si="2"/>
        <v>1389033</v>
      </c>
      <c r="I90" s="506">
        <f t="shared" si="2"/>
        <v>1453123</v>
      </c>
      <c r="J90" s="506">
        <f t="shared" si="2"/>
        <v>1514243</v>
      </c>
      <c r="K90" s="506">
        <f t="shared" si="2"/>
        <v>1562091</v>
      </c>
      <c r="L90" s="506">
        <f t="shared" si="2"/>
        <v>1602916</v>
      </c>
      <c r="M90" s="507">
        <f t="shared" si="2"/>
        <v>1598864</v>
      </c>
    </row>
    <row r="91" spans="1:25" s="6" customFormat="1" ht="19.95" customHeight="1">
      <c r="A91" s="586"/>
      <c r="B91" s="587" t="s">
        <v>163</v>
      </c>
      <c r="C91" s="587"/>
      <c r="D91" s="542">
        <f>D80+D83+D90</f>
        <v>2380192</v>
      </c>
      <c r="E91" s="549">
        <f>E80+E83+E90</f>
        <v>2560592</v>
      </c>
      <c r="F91" s="541">
        <f>F80+F83+F90</f>
        <v>2737287</v>
      </c>
      <c r="G91" s="541">
        <f>G80+G83+G90</f>
        <v>2685260</v>
      </c>
      <c r="H91" s="541">
        <v>3003765</v>
      </c>
      <c r="I91" s="1105">
        <f>I80+I83+I90</f>
        <v>3060397</v>
      </c>
      <c r="J91" s="1105">
        <v>3101276</v>
      </c>
      <c r="K91" s="541">
        <f>K80+K83+K90</f>
        <v>3166042</v>
      </c>
      <c r="L91" s="549">
        <f>L80+L83+L90</f>
        <v>3238820</v>
      </c>
      <c r="M91" s="543">
        <f>M80+M83+M90</f>
        <v>3252899</v>
      </c>
      <c r="Q91" s="1097"/>
      <c r="R91" s="1098"/>
    </row>
    <row r="92" spans="1:25" s="6" customFormat="1" ht="13.2">
      <c r="A92" s="579" t="s">
        <v>6</v>
      </c>
      <c r="B92" s="477" t="s">
        <v>358</v>
      </c>
      <c r="C92" s="483" t="s">
        <v>5</v>
      </c>
      <c r="D92" s="533">
        <v>4141</v>
      </c>
      <c r="E92" s="480">
        <v>4021</v>
      </c>
      <c r="F92" s="479">
        <v>3438</v>
      </c>
      <c r="G92" s="480">
        <v>2661</v>
      </c>
      <c r="H92" s="480">
        <v>2282</v>
      </c>
      <c r="I92" s="479">
        <v>2811</v>
      </c>
      <c r="J92" s="29">
        <v>3057</v>
      </c>
      <c r="K92" s="29">
        <v>3288</v>
      </c>
      <c r="L92" s="44">
        <v>3542</v>
      </c>
      <c r="M92" s="448">
        <v>4190</v>
      </c>
      <c r="S92" s="566"/>
      <c r="T92" s="566"/>
      <c r="U92" s="566"/>
      <c r="X92" s="566"/>
    </row>
    <row r="93" spans="1:25" s="6" customFormat="1" ht="13.2">
      <c r="A93" s="508"/>
      <c r="B93" s="483"/>
      <c r="C93" s="511" t="s">
        <v>6</v>
      </c>
      <c r="D93" s="535">
        <v>336013</v>
      </c>
      <c r="E93" s="485">
        <v>321375</v>
      </c>
      <c r="F93" s="461">
        <v>317528</v>
      </c>
      <c r="G93" s="485">
        <v>282359</v>
      </c>
      <c r="H93" s="485">
        <v>276156</v>
      </c>
      <c r="I93" s="461">
        <v>271683</v>
      </c>
      <c r="J93" s="24">
        <v>269132</v>
      </c>
      <c r="K93" s="24">
        <v>252391</v>
      </c>
      <c r="L93" s="28">
        <v>245343</v>
      </c>
      <c r="M93" s="444">
        <v>237574</v>
      </c>
      <c r="S93" s="566"/>
    </row>
    <row r="94" spans="1:25" s="6" customFormat="1" ht="13.2">
      <c r="A94" s="508"/>
      <c r="B94" s="483"/>
      <c r="C94" s="511" t="s">
        <v>366</v>
      </c>
      <c r="D94" s="535">
        <v>9222</v>
      </c>
      <c r="E94" s="485">
        <v>8853</v>
      </c>
      <c r="F94" s="461">
        <v>8039</v>
      </c>
      <c r="G94" s="485">
        <v>5857</v>
      </c>
      <c r="H94" s="485">
        <v>5471</v>
      </c>
      <c r="I94" s="461">
        <v>6242</v>
      </c>
      <c r="J94" s="24">
        <v>6203</v>
      </c>
      <c r="K94" s="24">
        <v>5502</v>
      </c>
      <c r="L94" s="28">
        <v>5101</v>
      </c>
      <c r="M94" s="444">
        <v>5117</v>
      </c>
    </row>
    <row r="95" spans="1:25" s="6" customFormat="1" ht="13.2">
      <c r="A95" s="508"/>
      <c r="B95" s="483"/>
      <c r="C95" s="511" t="s">
        <v>227</v>
      </c>
      <c r="D95" s="535">
        <v>20471</v>
      </c>
      <c r="E95" s="485">
        <v>20183</v>
      </c>
      <c r="F95" s="461">
        <v>19498</v>
      </c>
      <c r="G95" s="485">
        <v>16783</v>
      </c>
      <c r="H95" s="485">
        <v>17691</v>
      </c>
      <c r="I95" s="461">
        <v>22640</v>
      </c>
      <c r="J95" s="24">
        <v>21792</v>
      </c>
      <c r="K95" s="24">
        <v>19734</v>
      </c>
      <c r="L95" s="28">
        <v>18161</v>
      </c>
      <c r="M95" s="444">
        <v>18466</v>
      </c>
    </row>
    <row r="96" spans="1:25" s="6" customFormat="1" ht="13.2">
      <c r="A96" s="508"/>
      <c r="B96" s="483"/>
      <c r="C96" s="511" t="s">
        <v>9</v>
      </c>
      <c r="D96" s="535">
        <v>64140</v>
      </c>
      <c r="E96" s="485">
        <v>65057</v>
      </c>
      <c r="F96" s="461">
        <v>66408</v>
      </c>
      <c r="G96" s="485">
        <v>60409</v>
      </c>
      <c r="H96" s="485">
        <v>58948</v>
      </c>
      <c r="I96" s="461">
        <v>59246</v>
      </c>
      <c r="J96" s="24">
        <v>58833</v>
      </c>
      <c r="K96" s="24">
        <v>54996</v>
      </c>
      <c r="L96" s="28">
        <v>55350</v>
      </c>
      <c r="M96" s="444">
        <v>55271</v>
      </c>
    </row>
    <row r="97" spans="1:21" s="6" customFormat="1" ht="13.2">
      <c r="A97" s="508"/>
      <c r="B97" s="483"/>
      <c r="C97" s="511" t="s">
        <v>10</v>
      </c>
      <c r="D97" s="535">
        <v>4323</v>
      </c>
      <c r="E97" s="485">
        <v>3779</v>
      </c>
      <c r="F97" s="461">
        <v>4132</v>
      </c>
      <c r="G97" s="485">
        <v>6147</v>
      </c>
      <c r="H97" s="485">
        <v>3983</v>
      </c>
      <c r="I97" s="461">
        <v>6433</v>
      </c>
      <c r="J97" s="24">
        <v>6950</v>
      </c>
      <c r="K97" s="24">
        <v>6420</v>
      </c>
      <c r="L97" s="28">
        <v>6212</v>
      </c>
      <c r="M97" s="444">
        <v>7733</v>
      </c>
    </row>
    <row r="98" spans="1:21" s="6" customFormat="1" ht="13.2">
      <c r="A98" s="508"/>
      <c r="B98" s="483"/>
      <c r="C98" s="483" t="s">
        <v>163</v>
      </c>
      <c r="D98" s="533">
        <f t="shared" ref="D98:I98" si="3">SUM(D92:D97)</f>
        <v>438310</v>
      </c>
      <c r="E98" s="480">
        <f t="shared" si="3"/>
        <v>423268</v>
      </c>
      <c r="F98" s="479">
        <f t="shared" si="3"/>
        <v>419043</v>
      </c>
      <c r="G98" s="480">
        <f t="shared" si="3"/>
        <v>374216</v>
      </c>
      <c r="H98" s="480">
        <f t="shared" si="3"/>
        <v>364531</v>
      </c>
      <c r="I98" s="479">
        <f t="shared" si="3"/>
        <v>369055</v>
      </c>
      <c r="J98" s="29">
        <v>366307</v>
      </c>
      <c r="K98" s="29">
        <f>SUM(K92:K97)</f>
        <v>342331</v>
      </c>
      <c r="L98" s="44">
        <f>SUM(L92:L97)</f>
        <v>333709</v>
      </c>
      <c r="M98" s="448">
        <f>SUM(M92:M97)</f>
        <v>328351</v>
      </c>
      <c r="S98" s="569"/>
      <c r="T98" s="570"/>
      <c r="U98" s="566"/>
    </row>
    <row r="99" spans="1:21" s="6" customFormat="1" ht="13.2">
      <c r="A99" s="508"/>
      <c r="B99" s="493" t="s">
        <v>359</v>
      </c>
      <c r="C99" s="477" t="s">
        <v>5</v>
      </c>
      <c r="D99" s="588">
        <v>311358</v>
      </c>
      <c r="E99" s="496">
        <v>317941</v>
      </c>
      <c r="F99" s="495">
        <v>336920</v>
      </c>
      <c r="G99" s="496">
        <v>236894</v>
      </c>
      <c r="H99" s="496">
        <v>284714</v>
      </c>
      <c r="I99" s="495">
        <v>291832</v>
      </c>
      <c r="J99" s="495">
        <v>275999</v>
      </c>
      <c r="K99" s="495">
        <v>250696</v>
      </c>
      <c r="L99" s="496">
        <v>237140</v>
      </c>
      <c r="M99" s="497">
        <v>231165</v>
      </c>
      <c r="Q99" s="559"/>
      <c r="S99" s="559"/>
      <c r="T99" s="571"/>
    </row>
    <row r="100" spans="1:21" s="6" customFormat="1" ht="13.2">
      <c r="A100" s="508"/>
      <c r="B100" s="498"/>
      <c r="C100" s="511" t="s">
        <v>10</v>
      </c>
      <c r="D100" s="535">
        <v>28245</v>
      </c>
      <c r="E100" s="485">
        <v>27706</v>
      </c>
      <c r="F100" s="461">
        <v>9815</v>
      </c>
      <c r="G100" s="485">
        <v>11801</v>
      </c>
      <c r="H100" s="485">
        <v>7688</v>
      </c>
      <c r="I100" s="461">
        <v>8956</v>
      </c>
      <c r="J100" s="461">
        <v>7606</v>
      </c>
      <c r="K100" s="461">
        <v>9526</v>
      </c>
      <c r="L100" s="485">
        <v>4635</v>
      </c>
      <c r="M100" s="486">
        <v>3689</v>
      </c>
      <c r="Q100" s="563"/>
      <c r="S100" s="559"/>
      <c r="T100" s="571"/>
    </row>
    <row r="101" spans="1:21" s="6" customFormat="1" ht="13.2">
      <c r="A101" s="508"/>
      <c r="B101" s="503"/>
      <c r="C101" s="518" t="s">
        <v>163</v>
      </c>
      <c r="D101" s="538">
        <f t="shared" ref="D101:J101" si="4">SUM(D99:D100)</f>
        <v>339603</v>
      </c>
      <c r="E101" s="506">
        <f t="shared" si="4"/>
        <v>345647</v>
      </c>
      <c r="F101" s="505">
        <f t="shared" si="4"/>
        <v>346735</v>
      </c>
      <c r="G101" s="505">
        <f t="shared" si="4"/>
        <v>248695</v>
      </c>
      <c r="H101" s="505">
        <f t="shared" si="4"/>
        <v>292402</v>
      </c>
      <c r="I101" s="505">
        <f t="shared" si="4"/>
        <v>300788</v>
      </c>
      <c r="J101" s="35">
        <f t="shared" si="4"/>
        <v>283605</v>
      </c>
      <c r="K101" s="35">
        <v>260222</v>
      </c>
      <c r="L101" s="43">
        <f>SUM(L99:L100)</f>
        <v>241775</v>
      </c>
      <c r="M101" s="539">
        <f>SUM(M99:M100)</f>
        <v>234854</v>
      </c>
      <c r="R101" s="566"/>
      <c r="S101" s="569"/>
      <c r="T101" s="570"/>
    </row>
    <row r="102" spans="1:21" s="6" customFormat="1" ht="52.8">
      <c r="A102" s="508"/>
      <c r="B102" s="509" t="s">
        <v>367</v>
      </c>
      <c r="C102" s="483" t="s">
        <v>5</v>
      </c>
      <c r="D102" s="533">
        <v>256342</v>
      </c>
      <c r="E102" s="480">
        <v>273103</v>
      </c>
      <c r="F102" s="479">
        <v>257395</v>
      </c>
      <c r="G102" s="480">
        <v>314030</v>
      </c>
      <c r="H102" s="480">
        <v>414312</v>
      </c>
      <c r="I102" s="479">
        <v>432109</v>
      </c>
      <c r="J102" s="29">
        <v>530909</v>
      </c>
      <c r="K102" s="29">
        <v>567820</v>
      </c>
      <c r="L102" s="44">
        <v>575932</v>
      </c>
      <c r="M102" s="448">
        <v>559566</v>
      </c>
      <c r="R102" s="566"/>
      <c r="S102" s="566"/>
    </row>
    <row r="103" spans="1:21" s="6" customFormat="1" ht="13.2">
      <c r="A103" s="508"/>
      <c r="B103" s="510"/>
      <c r="C103" s="511" t="s">
        <v>6</v>
      </c>
      <c r="D103" s="535">
        <v>11047</v>
      </c>
      <c r="E103" s="485">
        <v>12123</v>
      </c>
      <c r="F103" s="461">
        <v>12582</v>
      </c>
      <c r="G103" s="485">
        <v>12956</v>
      </c>
      <c r="H103" s="485">
        <v>13925</v>
      </c>
      <c r="I103" s="461">
        <v>15897</v>
      </c>
      <c r="J103" s="24">
        <v>17881</v>
      </c>
      <c r="K103" s="24">
        <v>19340</v>
      </c>
      <c r="L103" s="28">
        <v>20616</v>
      </c>
      <c r="M103" s="444">
        <v>21265</v>
      </c>
      <c r="R103" s="569"/>
      <c r="S103" s="569"/>
      <c r="T103" s="569"/>
    </row>
    <row r="104" spans="1:21" s="6" customFormat="1" ht="13.2">
      <c r="A104" s="508"/>
      <c r="B104" s="483"/>
      <c r="C104" s="511" t="s">
        <v>366</v>
      </c>
      <c r="D104" s="535">
        <v>8382</v>
      </c>
      <c r="E104" s="485">
        <v>9247</v>
      </c>
      <c r="F104" s="461">
        <v>9513</v>
      </c>
      <c r="G104" s="485">
        <v>8311</v>
      </c>
      <c r="H104" s="485">
        <v>8875</v>
      </c>
      <c r="I104" s="461">
        <v>8992</v>
      </c>
      <c r="J104" s="24">
        <v>9801</v>
      </c>
      <c r="K104" s="24">
        <v>10797</v>
      </c>
      <c r="L104" s="28">
        <v>10552</v>
      </c>
      <c r="M104" s="444">
        <v>10166</v>
      </c>
      <c r="S104" s="566"/>
      <c r="T104" s="566"/>
    </row>
    <row r="105" spans="1:21" s="6" customFormat="1" ht="13.2">
      <c r="A105" s="508"/>
      <c r="B105" s="483"/>
      <c r="C105" s="511" t="s">
        <v>227</v>
      </c>
      <c r="D105" s="535">
        <v>12330</v>
      </c>
      <c r="E105" s="485">
        <v>12687</v>
      </c>
      <c r="F105" s="461">
        <v>13766</v>
      </c>
      <c r="G105" s="485">
        <v>13519</v>
      </c>
      <c r="H105" s="485">
        <v>16191</v>
      </c>
      <c r="I105" s="461">
        <v>16591</v>
      </c>
      <c r="J105" s="24">
        <v>20486</v>
      </c>
      <c r="K105" s="24">
        <v>21459</v>
      </c>
      <c r="L105" s="28">
        <v>22299</v>
      </c>
      <c r="M105" s="444">
        <v>21612</v>
      </c>
      <c r="R105" s="566"/>
      <c r="S105" s="566"/>
      <c r="T105" s="566"/>
    </row>
    <row r="106" spans="1:21" s="6" customFormat="1" ht="13.2">
      <c r="A106" s="508"/>
      <c r="B106" s="510"/>
      <c r="C106" s="511" t="s">
        <v>9</v>
      </c>
      <c r="D106" s="535">
        <v>12699</v>
      </c>
      <c r="E106" s="485">
        <v>13737</v>
      </c>
      <c r="F106" s="461">
        <v>15988</v>
      </c>
      <c r="G106" s="485">
        <v>21573</v>
      </c>
      <c r="H106" s="485">
        <v>25069</v>
      </c>
      <c r="I106" s="461">
        <v>25938</v>
      </c>
      <c r="J106" s="24">
        <v>29853</v>
      </c>
      <c r="K106" s="24">
        <v>29971</v>
      </c>
      <c r="L106" s="28">
        <v>31341</v>
      </c>
      <c r="M106" s="444">
        <v>31088</v>
      </c>
      <c r="R106" s="566"/>
      <c r="S106" s="562"/>
      <c r="T106" s="566"/>
    </row>
    <row r="107" spans="1:21" s="6" customFormat="1" ht="13.2">
      <c r="A107" s="508"/>
      <c r="B107" s="510"/>
      <c r="C107" s="511" t="s">
        <v>10</v>
      </c>
      <c r="D107" s="535">
        <v>6557</v>
      </c>
      <c r="E107" s="485">
        <v>5609</v>
      </c>
      <c r="F107" s="461">
        <v>6700</v>
      </c>
      <c r="G107" s="485">
        <v>4909</v>
      </c>
      <c r="H107" s="485">
        <v>9927</v>
      </c>
      <c r="I107" s="461">
        <v>16958</v>
      </c>
      <c r="J107" s="29">
        <v>20481</v>
      </c>
      <c r="K107" s="29">
        <v>24101</v>
      </c>
      <c r="L107" s="44">
        <v>22658</v>
      </c>
      <c r="M107" s="448">
        <v>18575</v>
      </c>
      <c r="Q107" s="562"/>
      <c r="S107" s="562"/>
      <c r="U107" s="569"/>
    </row>
    <row r="108" spans="1:21" s="6" customFormat="1" ht="13.2">
      <c r="A108" s="508"/>
      <c r="B108" s="513"/>
      <c r="C108" s="518" t="s">
        <v>163</v>
      </c>
      <c r="D108" s="538">
        <f t="shared" ref="D108:I108" si="5">SUM(D102:D107)</f>
        <v>307357</v>
      </c>
      <c r="E108" s="506">
        <f t="shared" si="5"/>
        <v>326506</v>
      </c>
      <c r="F108" s="505">
        <f t="shared" si="5"/>
        <v>315944</v>
      </c>
      <c r="G108" s="506">
        <f t="shared" si="5"/>
        <v>375298</v>
      </c>
      <c r="H108" s="506">
        <f t="shared" si="5"/>
        <v>488299</v>
      </c>
      <c r="I108" s="505">
        <f t="shared" si="5"/>
        <v>516485</v>
      </c>
      <c r="J108" s="35">
        <v>629411</v>
      </c>
      <c r="K108" s="35">
        <v>673488</v>
      </c>
      <c r="L108" s="43">
        <f>SUM(L102:L107)</f>
        <v>683398</v>
      </c>
      <c r="M108" s="539">
        <f>SUM(M102:M107)</f>
        <v>662272</v>
      </c>
      <c r="S108" s="562"/>
      <c r="U108" s="566"/>
    </row>
    <row r="109" spans="1:21" s="6" customFormat="1" ht="19.95" customHeight="1">
      <c r="A109" s="586"/>
      <c r="B109" s="587" t="s">
        <v>163</v>
      </c>
      <c r="C109" s="587"/>
      <c r="D109" s="542">
        <f t="shared" ref="D109:M109" si="6">D98+D101+D108</f>
        <v>1085270</v>
      </c>
      <c r="E109" s="549">
        <f t="shared" si="6"/>
        <v>1095421</v>
      </c>
      <c r="F109" s="541">
        <f t="shared" si="6"/>
        <v>1081722</v>
      </c>
      <c r="G109" s="541">
        <f t="shared" si="6"/>
        <v>998209</v>
      </c>
      <c r="H109" s="541">
        <f t="shared" si="6"/>
        <v>1145232</v>
      </c>
      <c r="I109" s="541">
        <f t="shared" si="6"/>
        <v>1186328</v>
      </c>
      <c r="J109" s="541">
        <f t="shared" si="6"/>
        <v>1279323</v>
      </c>
      <c r="K109" s="541">
        <f t="shared" si="6"/>
        <v>1276041</v>
      </c>
      <c r="L109" s="549">
        <f t="shared" si="6"/>
        <v>1258882</v>
      </c>
      <c r="M109" s="543">
        <f t="shared" si="6"/>
        <v>1225477</v>
      </c>
      <c r="Q109" s="567"/>
      <c r="R109" s="568"/>
      <c r="S109" s="562"/>
    </row>
    <row r="110" spans="1:21" s="6" customFormat="1" ht="13.2">
      <c r="A110" s="579" t="s">
        <v>369</v>
      </c>
      <c r="B110" s="477" t="s">
        <v>358</v>
      </c>
      <c r="C110" s="483" t="s">
        <v>5</v>
      </c>
      <c r="D110" s="533">
        <v>1291</v>
      </c>
      <c r="E110" s="480">
        <v>916</v>
      </c>
      <c r="F110" s="479">
        <v>1098</v>
      </c>
      <c r="G110" s="480">
        <v>703</v>
      </c>
      <c r="H110" s="480">
        <v>759</v>
      </c>
      <c r="I110" s="479">
        <v>1091</v>
      </c>
      <c r="J110" s="29">
        <v>1556</v>
      </c>
      <c r="K110" s="29">
        <v>1450</v>
      </c>
      <c r="L110" s="44">
        <v>1388</v>
      </c>
      <c r="M110" s="448">
        <v>1379</v>
      </c>
      <c r="S110" s="565"/>
    </row>
    <row r="111" spans="1:21" s="6" customFormat="1" ht="13.2">
      <c r="A111" s="508"/>
      <c r="B111" s="483"/>
      <c r="C111" s="511" t="s">
        <v>6</v>
      </c>
      <c r="D111" s="535">
        <v>5706</v>
      </c>
      <c r="E111" s="485">
        <v>4476</v>
      </c>
      <c r="F111" s="461">
        <v>3478</v>
      </c>
      <c r="G111" s="485">
        <v>2747</v>
      </c>
      <c r="H111" s="485">
        <v>2988</v>
      </c>
      <c r="I111" s="461">
        <v>3035</v>
      </c>
      <c r="J111" s="24">
        <v>3422</v>
      </c>
      <c r="K111" s="24">
        <v>3770</v>
      </c>
      <c r="L111" s="28">
        <v>3096</v>
      </c>
      <c r="M111" s="444">
        <v>2658</v>
      </c>
    </row>
    <row r="112" spans="1:21" s="6" customFormat="1" ht="13.2">
      <c r="A112" s="508"/>
      <c r="B112" s="483"/>
      <c r="C112" s="511" t="s">
        <v>366</v>
      </c>
      <c r="D112" s="535">
        <v>125249</v>
      </c>
      <c r="E112" s="485">
        <v>128438</v>
      </c>
      <c r="F112" s="461">
        <v>126691</v>
      </c>
      <c r="G112" s="485">
        <v>126988</v>
      </c>
      <c r="H112" s="485">
        <v>131461</v>
      </c>
      <c r="I112" s="461">
        <v>137671</v>
      </c>
      <c r="J112" s="24">
        <v>147694</v>
      </c>
      <c r="K112" s="24">
        <v>159248</v>
      </c>
      <c r="L112" s="28">
        <v>163185</v>
      </c>
      <c r="M112" s="444">
        <v>166376</v>
      </c>
    </row>
    <row r="113" spans="1:21" s="6" customFormat="1" ht="13.2">
      <c r="A113" s="508"/>
      <c r="B113" s="483"/>
      <c r="C113" s="511" t="s">
        <v>227</v>
      </c>
      <c r="D113" s="535">
        <v>7538</v>
      </c>
      <c r="E113" s="485">
        <v>6471</v>
      </c>
      <c r="F113" s="461">
        <v>5500</v>
      </c>
      <c r="G113" s="485">
        <v>3478</v>
      </c>
      <c r="H113" s="485">
        <v>4340</v>
      </c>
      <c r="I113" s="461">
        <v>5279</v>
      </c>
      <c r="J113" s="24">
        <v>5813</v>
      </c>
      <c r="K113" s="24">
        <v>7418</v>
      </c>
      <c r="L113" s="28">
        <v>7525</v>
      </c>
      <c r="M113" s="444">
        <v>8414</v>
      </c>
    </row>
    <row r="114" spans="1:21" s="6" customFormat="1" ht="13.2">
      <c r="A114" s="508"/>
      <c r="B114" s="483"/>
      <c r="C114" s="511" t="s">
        <v>9</v>
      </c>
      <c r="D114" s="535">
        <v>20627</v>
      </c>
      <c r="E114" s="485">
        <v>21408</v>
      </c>
      <c r="F114" s="461">
        <v>21174</v>
      </c>
      <c r="G114" s="485">
        <v>20602</v>
      </c>
      <c r="H114" s="485">
        <v>22134</v>
      </c>
      <c r="I114" s="461">
        <v>22985</v>
      </c>
      <c r="J114" s="24">
        <v>24189</v>
      </c>
      <c r="K114" s="24">
        <v>27387</v>
      </c>
      <c r="L114" s="28">
        <v>29379</v>
      </c>
      <c r="M114" s="444">
        <v>30426</v>
      </c>
    </row>
    <row r="115" spans="1:21" s="6" customFormat="1" ht="13.2">
      <c r="A115" s="508"/>
      <c r="B115" s="483"/>
      <c r="C115" s="511" t="s">
        <v>10</v>
      </c>
      <c r="D115" s="535">
        <v>991</v>
      </c>
      <c r="E115" s="485">
        <v>720</v>
      </c>
      <c r="F115" s="461">
        <v>836</v>
      </c>
      <c r="G115" s="485">
        <v>725</v>
      </c>
      <c r="H115" s="485">
        <v>471</v>
      </c>
      <c r="I115" s="461">
        <v>573</v>
      </c>
      <c r="J115" s="24">
        <v>777</v>
      </c>
      <c r="K115" s="24">
        <v>1326</v>
      </c>
      <c r="L115" s="28">
        <v>1327</v>
      </c>
      <c r="M115" s="444">
        <v>1988</v>
      </c>
    </row>
    <row r="116" spans="1:21" s="6" customFormat="1" ht="13.2">
      <c r="A116" s="508"/>
      <c r="B116" s="483"/>
      <c r="C116" s="483" t="s">
        <v>163</v>
      </c>
      <c r="D116" s="533">
        <f t="shared" ref="D116:I116" si="7">SUM(D110:D115)</f>
        <v>161402</v>
      </c>
      <c r="E116" s="480">
        <f t="shared" si="7"/>
        <v>162429</v>
      </c>
      <c r="F116" s="479">
        <f t="shared" si="7"/>
        <v>158777</v>
      </c>
      <c r="G116" s="480">
        <f t="shared" si="7"/>
        <v>155243</v>
      </c>
      <c r="H116" s="480">
        <f t="shared" si="7"/>
        <v>162153</v>
      </c>
      <c r="I116" s="479">
        <f t="shared" si="7"/>
        <v>170634</v>
      </c>
      <c r="J116" s="464">
        <v>183463</v>
      </c>
      <c r="K116" s="464">
        <f>SUM(K110:K115)</f>
        <v>200599</v>
      </c>
      <c r="L116" s="546">
        <f>SUM(L110:L115)</f>
        <v>205900</v>
      </c>
      <c r="M116" s="545">
        <f>SUM(M110:M115)</f>
        <v>211241</v>
      </c>
      <c r="S116" s="569"/>
      <c r="T116" s="570"/>
      <c r="U116" s="566"/>
    </row>
    <row r="117" spans="1:21" s="6" customFormat="1" ht="13.2">
      <c r="A117" s="508"/>
      <c r="B117" s="493" t="s">
        <v>359</v>
      </c>
      <c r="C117" s="477" t="s">
        <v>5</v>
      </c>
      <c r="D117" s="588">
        <v>105841</v>
      </c>
      <c r="E117" s="496">
        <v>103955</v>
      </c>
      <c r="F117" s="495">
        <v>77749</v>
      </c>
      <c r="G117" s="496">
        <v>69028</v>
      </c>
      <c r="H117" s="496">
        <v>93076</v>
      </c>
      <c r="I117" s="495">
        <v>103305</v>
      </c>
      <c r="J117" s="495">
        <v>106256</v>
      </c>
      <c r="K117" s="495">
        <v>131743</v>
      </c>
      <c r="L117" s="496">
        <v>124045</v>
      </c>
      <c r="M117" s="497">
        <v>130110</v>
      </c>
      <c r="Q117" s="559"/>
      <c r="S117" s="559"/>
      <c r="T117" s="571"/>
    </row>
    <row r="118" spans="1:21" s="6" customFormat="1" ht="13.2">
      <c r="A118" s="508"/>
      <c r="B118" s="498"/>
      <c r="C118" s="511" t="s">
        <v>10</v>
      </c>
      <c r="D118" s="535">
        <v>9794</v>
      </c>
      <c r="E118" s="485">
        <v>9204</v>
      </c>
      <c r="F118" s="461">
        <v>2394</v>
      </c>
      <c r="G118" s="485">
        <v>3688</v>
      </c>
      <c r="H118" s="485">
        <v>3139</v>
      </c>
      <c r="I118" s="461">
        <v>3795</v>
      </c>
      <c r="J118" s="461">
        <v>5485</v>
      </c>
      <c r="K118" s="461">
        <v>4662</v>
      </c>
      <c r="L118" s="485">
        <v>1924</v>
      </c>
      <c r="M118" s="486">
        <v>1985</v>
      </c>
      <c r="Q118" s="571"/>
      <c r="S118" s="559"/>
      <c r="T118" s="571"/>
      <c r="U118" s="135"/>
    </row>
    <row r="119" spans="1:21" s="6" customFormat="1" ht="13.2">
      <c r="A119" s="508"/>
      <c r="B119" s="503"/>
      <c r="C119" s="518" t="s">
        <v>163</v>
      </c>
      <c r="D119" s="538">
        <f t="shared" ref="D119:J119" si="8">SUM(D117:D118)</f>
        <v>115635</v>
      </c>
      <c r="E119" s="506">
        <f t="shared" si="8"/>
        <v>113159</v>
      </c>
      <c r="F119" s="505">
        <f t="shared" si="8"/>
        <v>80143</v>
      </c>
      <c r="G119" s="505">
        <f t="shared" si="8"/>
        <v>72716</v>
      </c>
      <c r="H119" s="505">
        <f t="shared" si="8"/>
        <v>96215</v>
      </c>
      <c r="I119" s="505">
        <f t="shared" si="8"/>
        <v>107100</v>
      </c>
      <c r="J119" s="35">
        <f t="shared" si="8"/>
        <v>111741</v>
      </c>
      <c r="K119" s="35">
        <v>136405</v>
      </c>
      <c r="L119" s="43">
        <f>SUM(L117:L118)</f>
        <v>125969</v>
      </c>
      <c r="M119" s="539">
        <f>SUM(M117:M118)</f>
        <v>132095</v>
      </c>
      <c r="S119" s="569"/>
      <c r="T119" s="570"/>
      <c r="U119" s="135"/>
    </row>
    <row r="120" spans="1:21" s="6" customFormat="1" ht="52.8">
      <c r="A120" s="508"/>
      <c r="B120" s="509" t="s">
        <v>367</v>
      </c>
      <c r="C120" s="483" t="s">
        <v>5</v>
      </c>
      <c r="D120" s="533">
        <v>33779</v>
      </c>
      <c r="E120" s="480">
        <v>45560</v>
      </c>
      <c r="F120" s="479">
        <v>54478</v>
      </c>
      <c r="G120" s="480">
        <v>60888</v>
      </c>
      <c r="H120" s="480">
        <v>71527</v>
      </c>
      <c r="I120" s="479">
        <v>74809</v>
      </c>
      <c r="J120" s="29">
        <v>114487</v>
      </c>
      <c r="K120" s="29">
        <v>100826</v>
      </c>
      <c r="L120" s="44">
        <v>101919</v>
      </c>
      <c r="M120" s="448">
        <v>105523</v>
      </c>
    </row>
    <row r="121" spans="1:21" s="6" customFormat="1" ht="13.2">
      <c r="A121" s="508"/>
      <c r="B121" s="510"/>
      <c r="C121" s="511" t="s">
        <v>6</v>
      </c>
      <c r="D121" s="535">
        <v>1514</v>
      </c>
      <c r="E121" s="485">
        <v>1871</v>
      </c>
      <c r="F121" s="461">
        <v>2121</v>
      </c>
      <c r="G121" s="485">
        <v>2035</v>
      </c>
      <c r="H121" s="485">
        <v>1884</v>
      </c>
      <c r="I121" s="461">
        <v>1972</v>
      </c>
      <c r="J121" s="24">
        <v>2286</v>
      </c>
      <c r="K121" s="24">
        <v>2364</v>
      </c>
      <c r="L121" s="28">
        <v>2586</v>
      </c>
      <c r="M121" s="444">
        <v>2564</v>
      </c>
    </row>
    <row r="122" spans="1:21" s="6" customFormat="1" ht="13.2">
      <c r="A122" s="508"/>
      <c r="B122" s="483"/>
      <c r="C122" s="511" t="s">
        <v>366</v>
      </c>
      <c r="D122" s="535">
        <v>227</v>
      </c>
      <c r="E122" s="485">
        <v>263</v>
      </c>
      <c r="F122" s="461">
        <v>423</v>
      </c>
      <c r="G122" s="485">
        <v>328</v>
      </c>
      <c r="H122" s="485">
        <v>344</v>
      </c>
      <c r="I122" s="461">
        <v>363</v>
      </c>
      <c r="J122" s="24">
        <v>442</v>
      </c>
      <c r="K122" s="24">
        <v>730</v>
      </c>
      <c r="L122" s="28">
        <v>888</v>
      </c>
      <c r="M122" s="444">
        <v>899</v>
      </c>
    </row>
    <row r="123" spans="1:21" s="6" customFormat="1" ht="13.2">
      <c r="A123" s="508"/>
      <c r="B123" s="483"/>
      <c r="C123" s="511" t="s">
        <v>227</v>
      </c>
      <c r="D123" s="535">
        <v>1649</v>
      </c>
      <c r="E123" s="485">
        <v>1996</v>
      </c>
      <c r="F123" s="461">
        <v>2522</v>
      </c>
      <c r="G123" s="485">
        <v>2431</v>
      </c>
      <c r="H123" s="485">
        <v>2838</v>
      </c>
      <c r="I123" s="461">
        <v>2850</v>
      </c>
      <c r="J123" s="24">
        <v>3172</v>
      </c>
      <c r="K123" s="24">
        <v>3448</v>
      </c>
      <c r="L123" s="28">
        <v>4003</v>
      </c>
      <c r="M123" s="444">
        <v>4493</v>
      </c>
    </row>
    <row r="124" spans="1:21" s="6" customFormat="1" ht="13.2">
      <c r="A124" s="508"/>
      <c r="B124" s="510"/>
      <c r="C124" s="511" t="s">
        <v>9</v>
      </c>
      <c r="D124" s="535">
        <v>1058</v>
      </c>
      <c r="E124" s="485">
        <v>1568</v>
      </c>
      <c r="F124" s="461">
        <v>2410</v>
      </c>
      <c r="G124" s="485">
        <v>3348</v>
      </c>
      <c r="H124" s="485">
        <v>3906</v>
      </c>
      <c r="I124" s="461">
        <v>4304</v>
      </c>
      <c r="J124" s="24">
        <v>5292</v>
      </c>
      <c r="K124" s="24">
        <v>6112</v>
      </c>
      <c r="L124" s="28">
        <v>7365</v>
      </c>
      <c r="M124" s="444">
        <v>7779</v>
      </c>
      <c r="T124" s="565"/>
    </row>
    <row r="125" spans="1:21" s="6" customFormat="1" ht="13.2">
      <c r="A125" s="508"/>
      <c r="B125" s="510"/>
      <c r="C125" s="511" t="s">
        <v>10</v>
      </c>
      <c r="D125" s="544">
        <v>2034</v>
      </c>
      <c r="E125" s="546">
        <v>1616</v>
      </c>
      <c r="F125" s="464">
        <v>1538</v>
      </c>
      <c r="G125" s="546">
        <v>1011</v>
      </c>
      <c r="H125" s="485">
        <v>1685</v>
      </c>
      <c r="I125" s="461">
        <v>2498</v>
      </c>
      <c r="J125" s="47">
        <v>3050</v>
      </c>
      <c r="K125" s="47">
        <v>3480</v>
      </c>
      <c r="L125" s="886">
        <v>3423</v>
      </c>
      <c r="M125" s="547">
        <v>4547</v>
      </c>
      <c r="Q125" s="562"/>
      <c r="T125" s="562"/>
      <c r="U125" s="572"/>
    </row>
    <row r="126" spans="1:21" s="6" customFormat="1" ht="13.2">
      <c r="A126" s="508"/>
      <c r="B126" s="513"/>
      <c r="C126" s="518" t="s">
        <v>163</v>
      </c>
      <c r="D126" s="548">
        <f t="shared" ref="D126:I126" si="9">SUM(D120:D125)</f>
        <v>40261</v>
      </c>
      <c r="E126" s="491">
        <f t="shared" si="9"/>
        <v>52874</v>
      </c>
      <c r="F126" s="490">
        <f t="shared" si="9"/>
        <v>63492</v>
      </c>
      <c r="G126" s="490">
        <f t="shared" si="9"/>
        <v>70041</v>
      </c>
      <c r="H126" s="490">
        <f t="shared" si="9"/>
        <v>82184</v>
      </c>
      <c r="I126" s="490">
        <f t="shared" si="9"/>
        <v>86796</v>
      </c>
      <c r="J126" s="490">
        <v>129051</v>
      </c>
      <c r="K126" s="490">
        <v>117292</v>
      </c>
      <c r="L126" s="491">
        <f>SUM(L120:L125)</f>
        <v>120184</v>
      </c>
      <c r="M126" s="492">
        <f>SUM(M120:M125)</f>
        <v>125805</v>
      </c>
      <c r="T126" s="562"/>
      <c r="U126" s="573"/>
    </row>
    <row r="127" spans="1:21" s="6" customFormat="1" ht="19.95" customHeight="1">
      <c r="A127" s="586"/>
      <c r="B127" s="587" t="s">
        <v>163</v>
      </c>
      <c r="C127" s="587"/>
      <c r="D127" s="542">
        <f t="shared" ref="D127:M127" si="10">D116+D119+D126</f>
        <v>317298</v>
      </c>
      <c r="E127" s="549">
        <f t="shared" si="10"/>
        <v>328462</v>
      </c>
      <c r="F127" s="541">
        <f t="shared" si="10"/>
        <v>302412</v>
      </c>
      <c r="G127" s="549">
        <f t="shared" si="10"/>
        <v>298000</v>
      </c>
      <c r="H127" s="549">
        <f t="shared" si="10"/>
        <v>340552</v>
      </c>
      <c r="I127" s="541">
        <f t="shared" si="10"/>
        <v>364530</v>
      </c>
      <c r="J127" s="541">
        <f t="shared" si="10"/>
        <v>424255</v>
      </c>
      <c r="K127" s="541">
        <f t="shared" si="10"/>
        <v>454296</v>
      </c>
      <c r="L127" s="549">
        <f t="shared" si="10"/>
        <v>452053</v>
      </c>
      <c r="M127" s="543">
        <f t="shared" si="10"/>
        <v>469141</v>
      </c>
      <c r="Q127" s="574"/>
      <c r="R127" s="568"/>
      <c r="T127" s="562"/>
    </row>
    <row r="128" spans="1:21" s="6" customFormat="1" ht="13.2">
      <c r="A128" s="579" t="s">
        <v>8</v>
      </c>
      <c r="B128" s="477" t="s">
        <v>358</v>
      </c>
      <c r="C128" s="483" t="s">
        <v>5</v>
      </c>
      <c r="D128" s="533">
        <v>219</v>
      </c>
      <c r="E128" s="480">
        <v>245</v>
      </c>
      <c r="F128" s="479">
        <v>271</v>
      </c>
      <c r="G128" s="480">
        <v>237</v>
      </c>
      <c r="H128" s="480">
        <v>208</v>
      </c>
      <c r="I128" s="479">
        <v>206</v>
      </c>
      <c r="J128" s="29">
        <v>249</v>
      </c>
      <c r="K128" s="29">
        <v>400</v>
      </c>
      <c r="L128" s="44">
        <v>733</v>
      </c>
      <c r="M128" s="448">
        <v>1044</v>
      </c>
      <c r="T128" s="565"/>
    </row>
    <row r="129" spans="1:21" s="6" customFormat="1" ht="13.2">
      <c r="A129" s="508"/>
      <c r="B129" s="483"/>
      <c r="C129" s="511" t="s">
        <v>6</v>
      </c>
      <c r="D129" s="535">
        <v>221</v>
      </c>
      <c r="E129" s="485">
        <v>269</v>
      </c>
      <c r="F129" s="461">
        <v>311</v>
      </c>
      <c r="G129" s="485">
        <v>393</v>
      </c>
      <c r="H129" s="485">
        <v>424</v>
      </c>
      <c r="I129" s="461">
        <v>447</v>
      </c>
      <c r="J129" s="24">
        <v>561</v>
      </c>
      <c r="K129" s="24">
        <v>630</v>
      </c>
      <c r="L129" s="28">
        <v>752</v>
      </c>
      <c r="M129" s="444">
        <v>635</v>
      </c>
    </row>
    <row r="130" spans="1:21" s="6" customFormat="1" ht="13.2">
      <c r="A130" s="508"/>
      <c r="B130" s="483"/>
      <c r="C130" s="511" t="s">
        <v>366</v>
      </c>
      <c r="D130" s="535">
        <v>50</v>
      </c>
      <c r="E130" s="485">
        <v>82</v>
      </c>
      <c r="F130" s="461">
        <v>161</v>
      </c>
      <c r="G130" s="485">
        <v>128</v>
      </c>
      <c r="H130" s="485">
        <v>116</v>
      </c>
      <c r="I130" s="461">
        <v>167</v>
      </c>
      <c r="J130" s="24">
        <v>196</v>
      </c>
      <c r="K130" s="24">
        <v>224</v>
      </c>
      <c r="L130" s="28">
        <v>354</v>
      </c>
      <c r="M130" s="444">
        <v>378</v>
      </c>
      <c r="S130" s="569"/>
      <c r="T130" s="570"/>
      <c r="U130" s="566"/>
    </row>
    <row r="131" spans="1:21" s="6" customFormat="1" ht="13.2">
      <c r="A131" s="508"/>
      <c r="B131" s="483"/>
      <c r="C131" s="511" t="s">
        <v>227</v>
      </c>
      <c r="D131" s="535">
        <v>121968</v>
      </c>
      <c r="E131" s="485">
        <v>152299</v>
      </c>
      <c r="F131" s="461">
        <v>194005</v>
      </c>
      <c r="G131" s="485">
        <v>228456</v>
      </c>
      <c r="H131" s="485">
        <v>291960</v>
      </c>
      <c r="I131" s="461">
        <v>413540</v>
      </c>
      <c r="J131" s="24">
        <v>533245</v>
      </c>
      <c r="K131" s="24">
        <v>702013</v>
      </c>
      <c r="L131" s="28">
        <v>798074</v>
      </c>
      <c r="M131" s="444">
        <v>965137</v>
      </c>
      <c r="S131" s="559"/>
      <c r="T131" s="571"/>
    </row>
    <row r="132" spans="1:21" s="6" customFormat="1" ht="13.2">
      <c r="A132" s="508"/>
      <c r="B132" s="483"/>
      <c r="C132" s="511" t="s">
        <v>9</v>
      </c>
      <c r="D132" s="535">
        <v>3346</v>
      </c>
      <c r="E132" s="485">
        <v>3333</v>
      </c>
      <c r="F132" s="461">
        <v>3732</v>
      </c>
      <c r="G132" s="485">
        <v>5830</v>
      </c>
      <c r="H132" s="485">
        <v>6321</v>
      </c>
      <c r="I132" s="461">
        <v>7090</v>
      </c>
      <c r="J132" s="24">
        <v>8179</v>
      </c>
      <c r="K132" s="24">
        <v>9689</v>
      </c>
      <c r="L132" s="28">
        <v>10827</v>
      </c>
      <c r="M132" s="444">
        <v>11852</v>
      </c>
      <c r="S132" s="559"/>
      <c r="T132" s="571"/>
    </row>
    <row r="133" spans="1:21" s="6" customFormat="1" ht="13.2">
      <c r="A133" s="508"/>
      <c r="B133" s="483"/>
      <c r="C133" s="511" t="s">
        <v>10</v>
      </c>
      <c r="D133" s="535">
        <v>439</v>
      </c>
      <c r="E133" s="485">
        <v>511</v>
      </c>
      <c r="F133" s="461">
        <v>612</v>
      </c>
      <c r="G133" s="485">
        <v>664</v>
      </c>
      <c r="H133" s="485">
        <v>714</v>
      </c>
      <c r="I133" s="461">
        <v>898</v>
      </c>
      <c r="J133" s="24">
        <v>1034</v>
      </c>
      <c r="K133" s="24">
        <v>1353</v>
      </c>
      <c r="L133" s="28">
        <v>1874</v>
      </c>
      <c r="M133" s="444">
        <v>1917</v>
      </c>
      <c r="S133" s="569"/>
      <c r="T133" s="570"/>
    </row>
    <row r="134" spans="1:21" s="6" customFormat="1" ht="13.2">
      <c r="A134" s="508"/>
      <c r="B134" s="483"/>
      <c r="C134" s="483" t="s">
        <v>163</v>
      </c>
      <c r="D134" s="533">
        <f t="shared" ref="D134:I134" si="11">SUM(D128:D133)</f>
        <v>126243</v>
      </c>
      <c r="E134" s="480">
        <f t="shared" si="11"/>
        <v>156739</v>
      </c>
      <c r="F134" s="479">
        <f t="shared" si="11"/>
        <v>199092</v>
      </c>
      <c r="G134" s="480">
        <f t="shared" si="11"/>
        <v>235708</v>
      </c>
      <c r="H134" s="480">
        <f t="shared" si="11"/>
        <v>299743</v>
      </c>
      <c r="I134" s="479">
        <f t="shared" si="11"/>
        <v>422348</v>
      </c>
      <c r="J134" s="47">
        <v>543479</v>
      </c>
      <c r="K134" s="47">
        <f>SUM(K128:K133)</f>
        <v>714309</v>
      </c>
      <c r="L134" s="886">
        <f>SUM(L128:L133)</f>
        <v>812614</v>
      </c>
      <c r="M134" s="547">
        <f>SUM(M128:M133)</f>
        <v>980963</v>
      </c>
      <c r="Q134" s="575"/>
      <c r="R134" s="576"/>
    </row>
    <row r="135" spans="1:21" s="6" customFormat="1" ht="13.2">
      <c r="A135" s="508"/>
      <c r="B135" s="493" t="s">
        <v>359</v>
      </c>
      <c r="C135" s="477" t="s">
        <v>5</v>
      </c>
      <c r="D135" s="588">
        <v>8947</v>
      </c>
      <c r="E135" s="496">
        <v>12835</v>
      </c>
      <c r="F135" s="495">
        <v>12934</v>
      </c>
      <c r="G135" s="496">
        <v>12669</v>
      </c>
      <c r="H135" s="496">
        <v>16366</v>
      </c>
      <c r="I135" s="495">
        <v>19601</v>
      </c>
      <c r="J135" s="495">
        <v>20212</v>
      </c>
      <c r="K135" s="495">
        <v>32211</v>
      </c>
      <c r="L135" s="496">
        <v>32556</v>
      </c>
      <c r="M135" s="497">
        <v>39324</v>
      </c>
      <c r="Q135" s="559"/>
    </row>
    <row r="136" spans="1:21" s="6" customFormat="1" ht="13.2">
      <c r="A136" s="508"/>
      <c r="B136" s="498"/>
      <c r="C136" s="511" t="s">
        <v>10</v>
      </c>
      <c r="D136" s="535">
        <v>824</v>
      </c>
      <c r="E136" s="485">
        <v>1159</v>
      </c>
      <c r="F136" s="461">
        <v>379</v>
      </c>
      <c r="G136" s="485">
        <v>570</v>
      </c>
      <c r="H136" s="485">
        <v>566</v>
      </c>
      <c r="I136" s="461">
        <v>678</v>
      </c>
      <c r="J136" s="461">
        <v>597</v>
      </c>
      <c r="K136" s="461">
        <v>1189</v>
      </c>
      <c r="L136" s="485">
        <v>2150</v>
      </c>
      <c r="M136" s="486">
        <v>969</v>
      </c>
      <c r="Q136" s="571"/>
    </row>
    <row r="137" spans="1:21" s="6" customFormat="1" ht="13.2">
      <c r="A137" s="508"/>
      <c r="B137" s="503"/>
      <c r="C137" s="518" t="s">
        <v>163</v>
      </c>
      <c r="D137" s="538">
        <f t="shared" ref="D137:J137" si="12">SUM(D135:D136)</f>
        <v>9771</v>
      </c>
      <c r="E137" s="506">
        <f t="shared" si="12"/>
        <v>13994</v>
      </c>
      <c r="F137" s="505">
        <f t="shared" si="12"/>
        <v>13313</v>
      </c>
      <c r="G137" s="505">
        <f t="shared" si="12"/>
        <v>13239</v>
      </c>
      <c r="H137" s="505">
        <f t="shared" si="12"/>
        <v>16932</v>
      </c>
      <c r="I137" s="505">
        <f t="shared" si="12"/>
        <v>20279</v>
      </c>
      <c r="J137" s="35">
        <f t="shared" si="12"/>
        <v>20809</v>
      </c>
      <c r="K137" s="35">
        <v>33400</v>
      </c>
      <c r="L137" s="43">
        <f>SUM(L135:L136)</f>
        <v>34706</v>
      </c>
      <c r="M137" s="539">
        <f>SUM(M135:M136)</f>
        <v>40293</v>
      </c>
    </row>
    <row r="138" spans="1:21" s="6" customFormat="1" ht="52.8">
      <c r="A138" s="508"/>
      <c r="B138" s="509" t="s">
        <v>367</v>
      </c>
      <c r="C138" s="483" t="s">
        <v>5</v>
      </c>
      <c r="D138" s="533">
        <v>12429</v>
      </c>
      <c r="E138" s="480">
        <v>23097</v>
      </c>
      <c r="F138" s="479">
        <v>36095</v>
      </c>
      <c r="G138" s="480">
        <v>41842</v>
      </c>
      <c r="H138" s="480">
        <v>54564</v>
      </c>
      <c r="I138" s="479">
        <v>71878</v>
      </c>
      <c r="J138" s="29">
        <v>101505</v>
      </c>
      <c r="K138" s="29">
        <v>118315</v>
      </c>
      <c r="L138" s="44">
        <v>140520</v>
      </c>
      <c r="M138" s="448">
        <v>172748</v>
      </c>
    </row>
    <row r="139" spans="1:21" s="6" customFormat="1" ht="13.2">
      <c r="A139" s="508"/>
      <c r="B139" s="510"/>
      <c r="C139" s="511" t="s">
        <v>6</v>
      </c>
      <c r="D139" s="535">
        <v>284</v>
      </c>
      <c r="E139" s="485">
        <v>397</v>
      </c>
      <c r="F139" s="461">
        <v>461</v>
      </c>
      <c r="G139" s="485">
        <v>498</v>
      </c>
      <c r="H139" s="485">
        <v>639</v>
      </c>
      <c r="I139" s="461">
        <v>954</v>
      </c>
      <c r="J139" s="24">
        <v>1461</v>
      </c>
      <c r="K139" s="24">
        <v>1434</v>
      </c>
      <c r="L139" s="28">
        <v>1779</v>
      </c>
      <c r="M139" s="444">
        <v>2205</v>
      </c>
      <c r="U139" s="569"/>
    </row>
    <row r="140" spans="1:21" s="6" customFormat="1" ht="13.2">
      <c r="A140" s="508"/>
      <c r="B140" s="483"/>
      <c r="C140" s="511" t="s">
        <v>366</v>
      </c>
      <c r="D140" s="535">
        <v>147</v>
      </c>
      <c r="E140" s="485">
        <v>214</v>
      </c>
      <c r="F140" s="461">
        <v>320</v>
      </c>
      <c r="G140" s="485">
        <v>298</v>
      </c>
      <c r="H140" s="485">
        <v>401</v>
      </c>
      <c r="I140" s="461">
        <v>585</v>
      </c>
      <c r="J140" s="24">
        <v>786</v>
      </c>
      <c r="K140" s="24">
        <v>923</v>
      </c>
      <c r="L140" s="28">
        <v>1218</v>
      </c>
      <c r="M140" s="444">
        <v>1569</v>
      </c>
      <c r="U140" s="566"/>
    </row>
    <row r="141" spans="1:21" s="6" customFormat="1" ht="13.2">
      <c r="A141" s="508"/>
      <c r="B141" s="483"/>
      <c r="C141" s="511" t="s">
        <v>227</v>
      </c>
      <c r="D141" s="535">
        <v>350</v>
      </c>
      <c r="E141" s="485">
        <v>761</v>
      </c>
      <c r="F141" s="461">
        <v>574</v>
      </c>
      <c r="G141" s="485">
        <v>640</v>
      </c>
      <c r="H141" s="485">
        <v>1107</v>
      </c>
      <c r="I141" s="461">
        <v>2289</v>
      </c>
      <c r="J141" s="24">
        <v>2068</v>
      </c>
      <c r="K141" s="24">
        <v>2923</v>
      </c>
      <c r="L141" s="28">
        <v>3061</v>
      </c>
      <c r="M141" s="444">
        <v>3115</v>
      </c>
    </row>
    <row r="142" spans="1:21" s="6" customFormat="1" ht="13.2">
      <c r="A142" s="508"/>
      <c r="B142" s="510"/>
      <c r="C142" s="511" t="s">
        <v>9</v>
      </c>
      <c r="D142" s="551">
        <v>422</v>
      </c>
      <c r="E142" s="552">
        <v>570</v>
      </c>
      <c r="F142" s="550">
        <v>723</v>
      </c>
      <c r="G142" s="552">
        <v>1049</v>
      </c>
      <c r="H142" s="485">
        <v>1841</v>
      </c>
      <c r="I142" s="461">
        <v>3455</v>
      </c>
      <c r="J142" s="24">
        <v>5094</v>
      </c>
      <c r="K142" s="24">
        <v>5404</v>
      </c>
      <c r="L142" s="28">
        <v>7213</v>
      </c>
      <c r="M142" s="444">
        <v>9534</v>
      </c>
      <c r="T142" s="565"/>
    </row>
    <row r="143" spans="1:21" s="6" customFormat="1" ht="13.2">
      <c r="A143" s="508"/>
      <c r="B143" s="510"/>
      <c r="C143" s="511" t="s">
        <v>10</v>
      </c>
      <c r="D143" s="535">
        <v>546</v>
      </c>
      <c r="E143" s="485">
        <v>559</v>
      </c>
      <c r="F143" s="461">
        <v>699</v>
      </c>
      <c r="G143" s="461">
        <v>507</v>
      </c>
      <c r="H143" s="485">
        <v>1369</v>
      </c>
      <c r="I143" s="461">
        <v>3430</v>
      </c>
      <c r="J143" s="29">
        <v>4134</v>
      </c>
      <c r="K143" s="29">
        <v>3746</v>
      </c>
      <c r="L143" s="44">
        <v>7632</v>
      </c>
      <c r="M143" s="448">
        <v>7310</v>
      </c>
      <c r="Q143" s="562"/>
      <c r="T143" s="562"/>
    </row>
    <row r="144" spans="1:21" s="6" customFormat="1" ht="13.2">
      <c r="A144" s="508"/>
      <c r="B144" s="513"/>
      <c r="C144" s="518" t="s">
        <v>163</v>
      </c>
      <c r="D144" s="538">
        <f t="shared" ref="D144:I144" si="13">SUM(D138:D143)</f>
        <v>14178</v>
      </c>
      <c r="E144" s="506">
        <f t="shared" si="13"/>
        <v>25598</v>
      </c>
      <c r="F144" s="505">
        <f t="shared" si="13"/>
        <v>38872</v>
      </c>
      <c r="G144" s="505">
        <f t="shared" si="13"/>
        <v>44834</v>
      </c>
      <c r="H144" s="505">
        <f t="shared" si="13"/>
        <v>59921</v>
      </c>
      <c r="I144" s="505">
        <f t="shared" si="13"/>
        <v>82591</v>
      </c>
      <c r="J144" s="35">
        <v>115473</v>
      </c>
      <c r="K144" s="35">
        <v>134320</v>
      </c>
      <c r="L144" s="43">
        <f>SUM(L138:L143)</f>
        <v>161423</v>
      </c>
      <c r="M144" s="539">
        <f>SUM(M138:M143)</f>
        <v>196481</v>
      </c>
      <c r="T144" s="562"/>
    </row>
    <row r="145" spans="1:21" s="6" customFormat="1" ht="19.95" customHeight="1">
      <c r="A145" s="586"/>
      <c r="B145" s="587" t="s">
        <v>163</v>
      </c>
      <c r="C145" s="587"/>
      <c r="D145" s="554">
        <f t="shared" ref="D145:M145" si="14">D134+D137+D144</f>
        <v>150192</v>
      </c>
      <c r="E145" s="888">
        <f t="shared" si="14"/>
        <v>196331</v>
      </c>
      <c r="F145" s="553">
        <f t="shared" si="14"/>
        <v>251277</v>
      </c>
      <c r="G145" s="553">
        <f t="shared" si="14"/>
        <v>293781</v>
      </c>
      <c r="H145" s="553">
        <f t="shared" si="14"/>
        <v>376596</v>
      </c>
      <c r="I145" s="553">
        <f t="shared" si="14"/>
        <v>525218</v>
      </c>
      <c r="J145" s="541">
        <f t="shared" si="14"/>
        <v>679761</v>
      </c>
      <c r="K145" s="541">
        <f t="shared" si="14"/>
        <v>882029</v>
      </c>
      <c r="L145" s="549">
        <f t="shared" si="14"/>
        <v>1008743</v>
      </c>
      <c r="M145" s="543">
        <f t="shared" si="14"/>
        <v>1217737</v>
      </c>
      <c r="Q145" s="567"/>
      <c r="R145" s="568"/>
      <c r="T145" s="562"/>
    </row>
    <row r="146" spans="1:21" s="6" customFormat="1" ht="13.2">
      <c r="A146" s="579" t="s">
        <v>9</v>
      </c>
      <c r="B146" s="477" t="s">
        <v>358</v>
      </c>
      <c r="C146" s="483" t="s">
        <v>5</v>
      </c>
      <c r="D146" s="533">
        <v>5663</v>
      </c>
      <c r="E146" s="480">
        <v>5495</v>
      </c>
      <c r="F146" s="479">
        <v>5623</v>
      </c>
      <c r="G146" s="480">
        <v>4919</v>
      </c>
      <c r="H146" s="480">
        <v>5323</v>
      </c>
      <c r="I146" s="479">
        <v>6422</v>
      </c>
      <c r="J146" s="29">
        <v>6956</v>
      </c>
      <c r="K146" s="29">
        <v>6897</v>
      </c>
      <c r="L146" s="44">
        <v>6783</v>
      </c>
      <c r="M146" s="448">
        <v>6905</v>
      </c>
      <c r="T146" s="565"/>
    </row>
    <row r="147" spans="1:21" s="6" customFormat="1" ht="13.2">
      <c r="A147" s="508"/>
      <c r="B147" s="483"/>
      <c r="C147" s="511" t="s">
        <v>6</v>
      </c>
      <c r="D147" s="535">
        <v>7482</v>
      </c>
      <c r="E147" s="485">
        <v>7689</v>
      </c>
      <c r="F147" s="461">
        <v>7394</v>
      </c>
      <c r="G147" s="485">
        <v>7285</v>
      </c>
      <c r="H147" s="485">
        <v>8143</v>
      </c>
      <c r="I147" s="461">
        <v>8787</v>
      </c>
      <c r="J147" s="24">
        <v>9019</v>
      </c>
      <c r="K147" s="24">
        <v>9753</v>
      </c>
      <c r="L147" s="28">
        <v>10577</v>
      </c>
      <c r="M147" s="444">
        <v>9598</v>
      </c>
    </row>
    <row r="148" spans="1:21" s="6" customFormat="1" ht="13.2">
      <c r="A148" s="508"/>
      <c r="B148" s="483"/>
      <c r="C148" s="511" t="s">
        <v>366</v>
      </c>
      <c r="D148" s="535">
        <v>1922</v>
      </c>
      <c r="E148" s="485">
        <v>1871</v>
      </c>
      <c r="F148" s="461">
        <v>1665</v>
      </c>
      <c r="G148" s="485">
        <v>1438</v>
      </c>
      <c r="H148" s="485">
        <v>1556</v>
      </c>
      <c r="I148" s="461">
        <v>1613</v>
      </c>
      <c r="J148" s="24">
        <v>1729</v>
      </c>
      <c r="K148" s="24">
        <v>1931</v>
      </c>
      <c r="L148" s="28">
        <v>1853</v>
      </c>
      <c r="M148" s="444">
        <v>1846</v>
      </c>
      <c r="S148" s="569"/>
      <c r="T148" s="570"/>
      <c r="U148" s="566"/>
    </row>
    <row r="149" spans="1:21" s="6" customFormat="1" ht="13.2">
      <c r="A149" s="508"/>
      <c r="B149" s="483"/>
      <c r="C149" s="511" t="s">
        <v>227</v>
      </c>
      <c r="D149" s="535">
        <v>6077</v>
      </c>
      <c r="E149" s="485">
        <v>8280</v>
      </c>
      <c r="F149" s="461">
        <v>6754</v>
      </c>
      <c r="G149" s="485">
        <v>6125</v>
      </c>
      <c r="H149" s="485">
        <v>7731</v>
      </c>
      <c r="I149" s="461">
        <v>11133</v>
      </c>
      <c r="J149" s="24">
        <v>11678</v>
      </c>
      <c r="K149" s="24">
        <v>11973</v>
      </c>
      <c r="L149" s="28">
        <v>12340</v>
      </c>
      <c r="M149" s="444">
        <v>12628</v>
      </c>
      <c r="S149" s="559"/>
      <c r="T149" s="571"/>
    </row>
    <row r="150" spans="1:21" s="6" customFormat="1" ht="13.2">
      <c r="A150" s="508"/>
      <c r="B150" s="483"/>
      <c r="C150" s="511" t="s">
        <v>9</v>
      </c>
      <c r="D150" s="535">
        <v>215904</v>
      </c>
      <c r="E150" s="485">
        <v>234043</v>
      </c>
      <c r="F150" s="461">
        <v>223045</v>
      </c>
      <c r="G150" s="485">
        <v>213093</v>
      </c>
      <c r="H150" s="485">
        <v>227907</v>
      </c>
      <c r="I150" s="461">
        <v>231630</v>
      </c>
      <c r="J150" s="24">
        <v>250617</v>
      </c>
      <c r="K150" s="24">
        <v>264923</v>
      </c>
      <c r="L150" s="28">
        <v>260984</v>
      </c>
      <c r="M150" s="444">
        <v>260274</v>
      </c>
      <c r="S150" s="559"/>
      <c r="T150" s="571"/>
    </row>
    <row r="151" spans="1:21" s="6" customFormat="1" ht="13.2">
      <c r="A151" s="508"/>
      <c r="B151" s="483"/>
      <c r="C151" s="511" t="s">
        <v>10</v>
      </c>
      <c r="D151" s="535">
        <v>18309</v>
      </c>
      <c r="E151" s="485">
        <v>16228</v>
      </c>
      <c r="F151" s="461">
        <v>17251</v>
      </c>
      <c r="G151" s="485">
        <v>14672</v>
      </c>
      <c r="H151" s="485">
        <v>15618</v>
      </c>
      <c r="I151" s="461">
        <v>19668</v>
      </c>
      <c r="J151" s="24">
        <v>22889</v>
      </c>
      <c r="K151" s="24">
        <v>24047</v>
      </c>
      <c r="L151" s="28">
        <v>23016</v>
      </c>
      <c r="M151" s="444">
        <v>24568</v>
      </c>
      <c r="S151" s="569"/>
      <c r="T151" s="570"/>
    </row>
    <row r="152" spans="1:21" s="6" customFormat="1" ht="13.2">
      <c r="A152" s="508"/>
      <c r="B152" s="483"/>
      <c r="C152" s="483" t="s">
        <v>163</v>
      </c>
      <c r="D152" s="533">
        <f t="shared" ref="D152:I152" si="15">SUM(D146:D151)</f>
        <v>255357</v>
      </c>
      <c r="E152" s="480">
        <f t="shared" si="15"/>
        <v>273606</v>
      </c>
      <c r="F152" s="479">
        <f t="shared" si="15"/>
        <v>261732</v>
      </c>
      <c r="G152" s="479">
        <f t="shared" si="15"/>
        <v>247532</v>
      </c>
      <c r="H152" s="479">
        <f t="shared" si="15"/>
        <v>266278</v>
      </c>
      <c r="I152" s="479">
        <f t="shared" si="15"/>
        <v>279253</v>
      </c>
      <c r="J152" s="47">
        <v>303954</v>
      </c>
      <c r="K152" s="47">
        <f>SUM(K146:K151)</f>
        <v>319524</v>
      </c>
      <c r="L152" s="886">
        <f>SUM(L146:L151)</f>
        <v>315553</v>
      </c>
      <c r="M152" s="547">
        <f>SUM(M146:M151)</f>
        <v>315819</v>
      </c>
    </row>
    <row r="153" spans="1:21" s="6" customFormat="1" ht="13.2">
      <c r="A153" s="508"/>
      <c r="B153" s="493" t="s">
        <v>359</v>
      </c>
      <c r="C153" s="477" t="s">
        <v>5</v>
      </c>
      <c r="D153" s="588">
        <v>276641</v>
      </c>
      <c r="E153" s="496">
        <v>272474</v>
      </c>
      <c r="F153" s="495">
        <v>295222</v>
      </c>
      <c r="G153" s="496">
        <v>252009</v>
      </c>
      <c r="H153" s="496">
        <v>462711</v>
      </c>
      <c r="I153" s="495">
        <v>375715</v>
      </c>
      <c r="J153" s="495">
        <v>395376</v>
      </c>
      <c r="K153" s="495">
        <v>341204</v>
      </c>
      <c r="L153" s="496">
        <v>328903</v>
      </c>
      <c r="M153" s="497">
        <v>356905</v>
      </c>
      <c r="Q153" s="559"/>
    </row>
    <row r="154" spans="1:21" s="6" customFormat="1" ht="13.2">
      <c r="A154" s="508"/>
      <c r="B154" s="498"/>
      <c r="C154" s="511" t="s">
        <v>10</v>
      </c>
      <c r="D154" s="535">
        <v>22908</v>
      </c>
      <c r="E154" s="485">
        <v>21720</v>
      </c>
      <c r="F154" s="461">
        <v>8118</v>
      </c>
      <c r="G154" s="485">
        <v>11441</v>
      </c>
      <c r="H154" s="485">
        <v>9130</v>
      </c>
      <c r="I154" s="461">
        <v>10232</v>
      </c>
      <c r="J154" s="461">
        <v>9787</v>
      </c>
      <c r="K154" s="461">
        <v>16285</v>
      </c>
      <c r="L154" s="485">
        <v>13475</v>
      </c>
      <c r="M154" s="486">
        <v>9210</v>
      </c>
      <c r="Q154" s="571"/>
    </row>
    <row r="155" spans="1:21" s="6" customFormat="1" ht="13.2">
      <c r="A155" s="508"/>
      <c r="B155" s="503"/>
      <c r="C155" s="518" t="s">
        <v>163</v>
      </c>
      <c r="D155" s="538">
        <f t="shared" ref="D155:J155" si="16">SUM(D153:D154)</f>
        <v>299549</v>
      </c>
      <c r="E155" s="506">
        <f t="shared" si="16"/>
        <v>294194</v>
      </c>
      <c r="F155" s="505">
        <f t="shared" si="16"/>
        <v>303340</v>
      </c>
      <c r="G155" s="505">
        <f t="shared" si="16"/>
        <v>263450</v>
      </c>
      <c r="H155" s="505">
        <f t="shared" si="16"/>
        <v>471841</v>
      </c>
      <c r="I155" s="505">
        <f t="shared" si="16"/>
        <v>385947</v>
      </c>
      <c r="J155" s="35">
        <f t="shared" si="16"/>
        <v>405163</v>
      </c>
      <c r="K155" s="35">
        <v>357489</v>
      </c>
      <c r="L155" s="43">
        <f>SUM(L153:L154)</f>
        <v>342378</v>
      </c>
      <c r="M155" s="539">
        <f>SUM(M153:M154)</f>
        <v>366115</v>
      </c>
    </row>
    <row r="156" spans="1:21" s="6" customFormat="1" ht="52.8">
      <c r="A156" s="508"/>
      <c r="B156" s="509" t="s">
        <v>367</v>
      </c>
      <c r="C156" s="483" t="s">
        <v>5</v>
      </c>
      <c r="D156" s="533">
        <v>713383</v>
      </c>
      <c r="E156" s="480">
        <v>786820</v>
      </c>
      <c r="F156" s="479">
        <v>843686</v>
      </c>
      <c r="G156" s="480">
        <v>798314</v>
      </c>
      <c r="H156" s="480">
        <v>834346</v>
      </c>
      <c r="I156" s="479">
        <v>863007</v>
      </c>
      <c r="J156" s="29">
        <v>13903</v>
      </c>
      <c r="K156" s="29">
        <v>900839</v>
      </c>
      <c r="L156" s="44">
        <v>1019446</v>
      </c>
      <c r="M156" s="448">
        <v>1209803</v>
      </c>
    </row>
    <row r="157" spans="1:21" s="6" customFormat="1" ht="13.2">
      <c r="A157" s="508"/>
      <c r="B157" s="510"/>
      <c r="C157" s="511" t="s">
        <v>6</v>
      </c>
      <c r="D157" s="535">
        <v>17479</v>
      </c>
      <c r="E157" s="485">
        <v>18337</v>
      </c>
      <c r="F157" s="461">
        <v>17718</v>
      </c>
      <c r="G157" s="485">
        <v>15082</v>
      </c>
      <c r="H157" s="485">
        <v>15040</v>
      </c>
      <c r="I157" s="461">
        <v>14627</v>
      </c>
      <c r="J157" s="24">
        <v>13903</v>
      </c>
      <c r="K157" s="24">
        <v>13728</v>
      </c>
      <c r="L157" s="28">
        <v>15421</v>
      </c>
      <c r="M157" s="444">
        <v>16903</v>
      </c>
      <c r="U157" s="569"/>
    </row>
    <row r="158" spans="1:21" s="6" customFormat="1" ht="13.2">
      <c r="A158" s="508"/>
      <c r="B158" s="483"/>
      <c r="C158" s="511" t="s">
        <v>366</v>
      </c>
      <c r="D158" s="535">
        <v>8446</v>
      </c>
      <c r="E158" s="485">
        <v>10232</v>
      </c>
      <c r="F158" s="461">
        <v>10724</v>
      </c>
      <c r="G158" s="485">
        <v>9290</v>
      </c>
      <c r="H158" s="485">
        <v>9960</v>
      </c>
      <c r="I158" s="461">
        <v>10526</v>
      </c>
      <c r="J158" s="24">
        <v>9617</v>
      </c>
      <c r="K158" s="24">
        <v>11060</v>
      </c>
      <c r="L158" s="28">
        <v>12129</v>
      </c>
      <c r="M158" s="444">
        <v>12809</v>
      </c>
      <c r="U158" s="566"/>
    </row>
    <row r="159" spans="1:21" s="6" customFormat="1" ht="13.2">
      <c r="A159" s="508"/>
      <c r="B159" s="483"/>
      <c r="C159" s="511" t="s">
        <v>227</v>
      </c>
      <c r="D159" s="535">
        <v>14459</v>
      </c>
      <c r="E159" s="485">
        <v>14607</v>
      </c>
      <c r="F159" s="461">
        <v>17773</v>
      </c>
      <c r="G159" s="485">
        <v>15687</v>
      </c>
      <c r="H159" s="485">
        <v>17649</v>
      </c>
      <c r="I159" s="461">
        <v>17324</v>
      </c>
      <c r="J159" s="24">
        <v>17832</v>
      </c>
      <c r="K159" s="24">
        <v>18019</v>
      </c>
      <c r="L159" s="28">
        <v>21623</v>
      </c>
      <c r="M159" s="444">
        <v>24588</v>
      </c>
    </row>
    <row r="160" spans="1:21" s="6" customFormat="1" ht="13.2">
      <c r="A160" s="508"/>
      <c r="B160" s="510"/>
      <c r="C160" s="511" t="s">
        <v>9</v>
      </c>
      <c r="D160" s="535">
        <v>5880</v>
      </c>
      <c r="E160" s="485">
        <v>7304</v>
      </c>
      <c r="F160" s="461">
        <v>8543</v>
      </c>
      <c r="G160" s="485">
        <v>11819</v>
      </c>
      <c r="H160" s="485">
        <v>14070</v>
      </c>
      <c r="I160" s="461">
        <v>16120</v>
      </c>
      <c r="J160" s="24">
        <v>18165</v>
      </c>
      <c r="K160" s="24">
        <v>22908</v>
      </c>
      <c r="L160" s="28">
        <v>24112</v>
      </c>
      <c r="M160" s="444">
        <v>28061</v>
      </c>
    </row>
    <row r="161" spans="1:21" s="6" customFormat="1" ht="13.2">
      <c r="A161" s="508"/>
      <c r="B161" s="510"/>
      <c r="C161" s="511" t="s">
        <v>10</v>
      </c>
      <c r="D161" s="535">
        <v>49701</v>
      </c>
      <c r="E161" s="485">
        <v>44499</v>
      </c>
      <c r="F161" s="461">
        <v>44148</v>
      </c>
      <c r="G161" s="485">
        <v>29910</v>
      </c>
      <c r="H161" s="485">
        <v>50135</v>
      </c>
      <c r="I161" s="461">
        <v>66473</v>
      </c>
      <c r="J161" s="47">
        <v>26699</v>
      </c>
      <c r="K161" s="47">
        <v>77264</v>
      </c>
      <c r="L161" s="886">
        <v>78659</v>
      </c>
      <c r="M161" s="547">
        <v>89572</v>
      </c>
      <c r="Q161" s="562"/>
    </row>
    <row r="162" spans="1:21" s="6" customFormat="1" ht="13.2">
      <c r="A162" s="508"/>
      <c r="B162" s="513"/>
      <c r="C162" s="503" t="s">
        <v>163</v>
      </c>
      <c r="D162" s="548">
        <f t="shared" ref="D162:I162" si="17">SUM(D156:D161)</f>
        <v>809348</v>
      </c>
      <c r="E162" s="491">
        <f t="shared" si="17"/>
        <v>881799</v>
      </c>
      <c r="F162" s="490">
        <f t="shared" si="17"/>
        <v>942592</v>
      </c>
      <c r="G162" s="490">
        <f t="shared" si="17"/>
        <v>880102</v>
      </c>
      <c r="H162" s="490">
        <f t="shared" si="17"/>
        <v>941200</v>
      </c>
      <c r="I162" s="490">
        <f t="shared" si="17"/>
        <v>988077</v>
      </c>
      <c r="J162" s="490">
        <v>996131</v>
      </c>
      <c r="K162" s="490">
        <v>1043818</v>
      </c>
      <c r="L162" s="491">
        <f>SUM(L156:L161)</f>
        <v>1171390</v>
      </c>
      <c r="M162" s="492">
        <f>SUM(M156:M161)</f>
        <v>1381736</v>
      </c>
      <c r="T162" s="565"/>
    </row>
    <row r="163" spans="1:21" s="6" customFormat="1" ht="19.95" customHeight="1">
      <c r="A163" s="586"/>
      <c r="B163" s="587" t="s">
        <v>163</v>
      </c>
      <c r="C163" s="587"/>
      <c r="D163" s="542">
        <f t="shared" ref="D163:M163" si="18">D152+D155+D162</f>
        <v>1364254</v>
      </c>
      <c r="E163" s="549">
        <f t="shared" si="18"/>
        <v>1449599</v>
      </c>
      <c r="F163" s="541">
        <f t="shared" si="18"/>
        <v>1507664</v>
      </c>
      <c r="G163" s="541">
        <f t="shared" si="18"/>
        <v>1391084</v>
      </c>
      <c r="H163" s="541">
        <f t="shared" si="18"/>
        <v>1679319</v>
      </c>
      <c r="I163" s="541">
        <f t="shared" si="18"/>
        <v>1653277</v>
      </c>
      <c r="J163" s="541">
        <f t="shared" si="18"/>
        <v>1705248</v>
      </c>
      <c r="K163" s="541">
        <f t="shared" si="18"/>
        <v>1720831</v>
      </c>
      <c r="L163" s="549">
        <f t="shared" si="18"/>
        <v>1829321</v>
      </c>
      <c r="M163" s="543">
        <f t="shared" si="18"/>
        <v>2063670</v>
      </c>
      <c r="Q163" s="567"/>
      <c r="R163" s="568"/>
      <c r="T163" s="562"/>
    </row>
    <row r="164" spans="1:21" s="6" customFormat="1" ht="13.2">
      <c r="A164" s="579" t="s">
        <v>10</v>
      </c>
      <c r="B164" s="477" t="s">
        <v>358</v>
      </c>
      <c r="C164" s="483" t="s">
        <v>5</v>
      </c>
      <c r="D164" s="533">
        <v>4335</v>
      </c>
      <c r="E164" s="480">
        <v>3255</v>
      </c>
      <c r="F164" s="479">
        <v>2909</v>
      </c>
      <c r="G164" s="480">
        <v>2807</v>
      </c>
      <c r="H164" s="480">
        <v>2663</v>
      </c>
      <c r="I164" s="479">
        <v>2434</v>
      </c>
      <c r="J164" s="29">
        <v>2374</v>
      </c>
      <c r="K164" s="29">
        <v>2382</v>
      </c>
      <c r="L164" s="44">
        <v>2416</v>
      </c>
      <c r="M164" s="448">
        <v>12088</v>
      </c>
      <c r="T164" s="562"/>
    </row>
    <row r="165" spans="1:21" s="6" customFormat="1" ht="13.2">
      <c r="A165" s="508"/>
      <c r="B165" s="483"/>
      <c r="C165" s="511" t="s">
        <v>6</v>
      </c>
      <c r="D165" s="535">
        <v>2658</v>
      </c>
      <c r="E165" s="485">
        <v>2514</v>
      </c>
      <c r="F165" s="461">
        <v>2281</v>
      </c>
      <c r="G165" s="485">
        <v>2006</v>
      </c>
      <c r="H165" s="485">
        <v>2189</v>
      </c>
      <c r="I165" s="461">
        <v>2056</v>
      </c>
      <c r="J165" s="24">
        <v>2127</v>
      </c>
      <c r="K165" s="24">
        <v>2207</v>
      </c>
      <c r="L165" s="28">
        <v>2327</v>
      </c>
      <c r="M165" s="444">
        <v>2251</v>
      </c>
      <c r="T165" s="562"/>
    </row>
    <row r="166" spans="1:21" s="6" customFormat="1" ht="13.2">
      <c r="A166" s="508"/>
      <c r="B166" s="483"/>
      <c r="C166" s="511" t="s">
        <v>366</v>
      </c>
      <c r="D166" s="535">
        <v>880</v>
      </c>
      <c r="E166" s="485">
        <v>821</v>
      </c>
      <c r="F166" s="461">
        <v>769</v>
      </c>
      <c r="G166" s="485">
        <v>515</v>
      </c>
      <c r="H166" s="485">
        <v>781</v>
      </c>
      <c r="I166" s="461">
        <v>900</v>
      </c>
      <c r="J166" s="24">
        <v>961</v>
      </c>
      <c r="K166" s="24">
        <v>890</v>
      </c>
      <c r="L166" s="28">
        <v>1085</v>
      </c>
      <c r="M166" s="444">
        <v>1034</v>
      </c>
      <c r="T166" s="565"/>
    </row>
    <row r="167" spans="1:21" s="6" customFormat="1" ht="13.2">
      <c r="A167" s="508"/>
      <c r="B167" s="483"/>
      <c r="C167" s="511" t="s">
        <v>227</v>
      </c>
      <c r="D167" s="535">
        <v>826</v>
      </c>
      <c r="E167" s="485">
        <v>986</v>
      </c>
      <c r="F167" s="461">
        <v>1223</v>
      </c>
      <c r="G167" s="485">
        <v>946</v>
      </c>
      <c r="H167" s="485">
        <v>1097</v>
      </c>
      <c r="I167" s="461">
        <v>1267</v>
      </c>
      <c r="J167" s="24">
        <v>1873</v>
      </c>
      <c r="K167" s="24">
        <v>1752</v>
      </c>
      <c r="L167" s="28">
        <v>2756</v>
      </c>
      <c r="M167" s="444">
        <v>4438</v>
      </c>
    </row>
    <row r="168" spans="1:21" s="6" customFormat="1" ht="13.2">
      <c r="A168" s="508"/>
      <c r="B168" s="483"/>
      <c r="C168" s="511" t="s">
        <v>9</v>
      </c>
      <c r="D168" s="535">
        <v>38756</v>
      </c>
      <c r="E168" s="485">
        <v>40086</v>
      </c>
      <c r="F168" s="461">
        <v>40101</v>
      </c>
      <c r="G168" s="485">
        <v>39836</v>
      </c>
      <c r="H168" s="485">
        <v>43719</v>
      </c>
      <c r="I168" s="461">
        <v>44579</v>
      </c>
      <c r="J168" s="24">
        <v>48294</v>
      </c>
      <c r="K168" s="24">
        <v>51049</v>
      </c>
      <c r="L168" s="28">
        <v>49762</v>
      </c>
      <c r="M168" s="444">
        <v>50357</v>
      </c>
      <c r="S168" s="569"/>
      <c r="T168" s="570"/>
      <c r="U168" s="566"/>
    </row>
    <row r="169" spans="1:21" s="6" customFormat="1" ht="13.2">
      <c r="A169" s="508"/>
      <c r="B169" s="483"/>
      <c r="C169" s="511" t="s">
        <v>10</v>
      </c>
      <c r="D169" s="535">
        <v>67018</v>
      </c>
      <c r="E169" s="485">
        <v>54347</v>
      </c>
      <c r="F169" s="461">
        <v>108544</v>
      </c>
      <c r="G169" s="485">
        <v>90607</v>
      </c>
      <c r="H169" s="485">
        <v>75585</v>
      </c>
      <c r="I169" s="461">
        <v>71808</v>
      </c>
      <c r="J169" s="24">
        <v>80343</v>
      </c>
      <c r="K169" s="24">
        <v>88645</v>
      </c>
      <c r="L169" s="28">
        <v>84315</v>
      </c>
      <c r="M169" s="444">
        <v>88691</v>
      </c>
      <c r="S169" s="559"/>
      <c r="T169" s="571"/>
    </row>
    <row r="170" spans="1:21" s="6" customFormat="1" ht="13.2">
      <c r="A170" s="508"/>
      <c r="B170" s="483"/>
      <c r="C170" s="483" t="s">
        <v>163</v>
      </c>
      <c r="D170" s="533">
        <f t="shared" ref="D170:M170" si="19">SUM(D164:D169)</f>
        <v>114473</v>
      </c>
      <c r="E170" s="480">
        <f t="shared" si="19"/>
        <v>102009</v>
      </c>
      <c r="F170" s="479">
        <f t="shared" si="19"/>
        <v>155827</v>
      </c>
      <c r="G170" s="479">
        <f t="shared" si="19"/>
        <v>136717</v>
      </c>
      <c r="H170" s="479">
        <f t="shared" si="19"/>
        <v>126034</v>
      </c>
      <c r="I170" s="464">
        <f t="shared" si="19"/>
        <v>123044</v>
      </c>
      <c r="J170" s="29">
        <f t="shared" si="19"/>
        <v>135972</v>
      </c>
      <c r="K170" s="29">
        <f t="shared" si="19"/>
        <v>146925</v>
      </c>
      <c r="L170" s="44">
        <f t="shared" si="19"/>
        <v>142661</v>
      </c>
      <c r="M170" s="448">
        <f t="shared" si="19"/>
        <v>158859</v>
      </c>
      <c r="S170" s="559"/>
      <c r="T170" s="571"/>
    </row>
    <row r="171" spans="1:21" s="6" customFormat="1" ht="13.2">
      <c r="A171" s="508"/>
      <c r="B171" s="493" t="s">
        <v>359</v>
      </c>
      <c r="C171" s="477" t="s">
        <v>5</v>
      </c>
      <c r="D171" s="588">
        <v>71989</v>
      </c>
      <c r="E171" s="496">
        <v>74714</v>
      </c>
      <c r="F171" s="495">
        <v>87798</v>
      </c>
      <c r="G171" s="496">
        <v>88734</v>
      </c>
      <c r="H171" s="496">
        <v>131860</v>
      </c>
      <c r="I171" s="495">
        <v>120211</v>
      </c>
      <c r="J171" s="495">
        <v>124049</v>
      </c>
      <c r="K171" s="495">
        <v>103591</v>
      </c>
      <c r="L171" s="496">
        <v>87879</v>
      </c>
      <c r="M171" s="497">
        <v>96714</v>
      </c>
      <c r="Q171" s="559"/>
      <c r="S171" s="569"/>
      <c r="T171" s="570"/>
    </row>
    <row r="172" spans="1:21" s="6" customFormat="1" ht="13.2">
      <c r="A172" s="508"/>
      <c r="B172" s="498"/>
      <c r="C172" s="511" t="s">
        <v>10</v>
      </c>
      <c r="D172" s="535">
        <v>8576</v>
      </c>
      <c r="E172" s="485">
        <v>9689</v>
      </c>
      <c r="F172" s="461">
        <v>23871</v>
      </c>
      <c r="G172" s="485">
        <v>8194</v>
      </c>
      <c r="H172" s="485">
        <v>7515</v>
      </c>
      <c r="I172" s="461">
        <v>8575</v>
      </c>
      <c r="J172" s="461">
        <v>9460</v>
      </c>
      <c r="K172" s="461">
        <v>12215</v>
      </c>
      <c r="L172" s="485">
        <v>10962</v>
      </c>
      <c r="M172" s="486">
        <v>11132</v>
      </c>
      <c r="Q172" s="571"/>
    </row>
    <row r="173" spans="1:21" s="6" customFormat="1" ht="13.2">
      <c r="A173" s="508"/>
      <c r="B173" s="503"/>
      <c r="C173" s="518" t="s">
        <v>163</v>
      </c>
      <c r="D173" s="538">
        <f t="shared" ref="D173:J173" si="20">SUM(D171:D172)</f>
        <v>80565</v>
      </c>
      <c r="E173" s="506">
        <f t="shared" si="20"/>
        <v>84403</v>
      </c>
      <c r="F173" s="505">
        <f t="shared" si="20"/>
        <v>111669</v>
      </c>
      <c r="G173" s="505">
        <f t="shared" si="20"/>
        <v>96928</v>
      </c>
      <c r="H173" s="505">
        <f t="shared" si="20"/>
        <v>139375</v>
      </c>
      <c r="I173" s="505">
        <f t="shared" si="20"/>
        <v>128786</v>
      </c>
      <c r="J173" s="35">
        <f t="shared" si="20"/>
        <v>133509</v>
      </c>
      <c r="K173" s="35">
        <v>115806</v>
      </c>
      <c r="L173" s="43">
        <f>SUM(L171:L172)</f>
        <v>98841</v>
      </c>
      <c r="M173" s="539">
        <f>SUM(M171:M172)</f>
        <v>107846</v>
      </c>
    </row>
    <row r="174" spans="1:21" s="6" customFormat="1" ht="52.8">
      <c r="A174" s="508"/>
      <c r="B174" s="509" t="s">
        <v>367</v>
      </c>
      <c r="C174" s="483" t="s">
        <v>5</v>
      </c>
      <c r="D174" s="533">
        <v>137651</v>
      </c>
      <c r="E174" s="480">
        <v>152770</v>
      </c>
      <c r="F174" s="479">
        <v>199268</v>
      </c>
      <c r="G174" s="480">
        <v>156698</v>
      </c>
      <c r="H174" s="480">
        <v>161801</v>
      </c>
      <c r="I174" s="479">
        <v>162686</v>
      </c>
      <c r="J174" s="29">
        <v>171387</v>
      </c>
      <c r="K174" s="29">
        <v>176926</v>
      </c>
      <c r="L174" s="44">
        <v>187328</v>
      </c>
      <c r="M174" s="448">
        <v>185648</v>
      </c>
    </row>
    <row r="175" spans="1:21" s="6" customFormat="1" ht="13.2">
      <c r="A175" s="508"/>
      <c r="B175" s="510"/>
      <c r="C175" s="511" t="s">
        <v>6</v>
      </c>
      <c r="D175" s="535">
        <v>2315</v>
      </c>
      <c r="E175" s="485">
        <v>2425</v>
      </c>
      <c r="F175" s="461">
        <v>2341</v>
      </c>
      <c r="G175" s="485">
        <v>1984</v>
      </c>
      <c r="H175" s="485">
        <v>2088</v>
      </c>
      <c r="I175" s="461">
        <v>2129</v>
      </c>
      <c r="J175" s="24">
        <v>2105</v>
      </c>
      <c r="K175" s="24">
        <v>2215</v>
      </c>
      <c r="L175" s="28">
        <v>2342</v>
      </c>
      <c r="M175" s="444">
        <v>2284</v>
      </c>
    </row>
    <row r="176" spans="1:21" s="6" customFormat="1" ht="13.2">
      <c r="A176" s="508"/>
      <c r="B176" s="483"/>
      <c r="C176" s="511" t="s">
        <v>366</v>
      </c>
      <c r="D176" s="535">
        <v>980</v>
      </c>
      <c r="E176" s="485">
        <v>1282</v>
      </c>
      <c r="F176" s="461">
        <v>1295</v>
      </c>
      <c r="G176" s="485">
        <v>1098</v>
      </c>
      <c r="H176" s="485">
        <v>1285</v>
      </c>
      <c r="I176" s="461">
        <v>1296</v>
      </c>
      <c r="J176" s="24">
        <v>1292</v>
      </c>
      <c r="K176" s="24">
        <v>1546</v>
      </c>
      <c r="L176" s="28">
        <v>1628</v>
      </c>
      <c r="M176" s="444">
        <v>1473</v>
      </c>
    </row>
    <row r="177" spans="1:36" s="6" customFormat="1" ht="13.2">
      <c r="A177" s="508"/>
      <c r="B177" s="483"/>
      <c r="C177" s="511" t="s">
        <v>227</v>
      </c>
      <c r="D177" s="535">
        <v>2212</v>
      </c>
      <c r="E177" s="485">
        <v>2236</v>
      </c>
      <c r="F177" s="461">
        <v>2372</v>
      </c>
      <c r="G177" s="485">
        <v>2292</v>
      </c>
      <c r="H177" s="485">
        <v>2835</v>
      </c>
      <c r="I177" s="461">
        <v>3300</v>
      </c>
      <c r="J177" s="24">
        <v>2998</v>
      </c>
      <c r="K177" s="24">
        <v>3110</v>
      </c>
      <c r="L177" s="28">
        <v>3341</v>
      </c>
      <c r="M177" s="444">
        <v>3320</v>
      </c>
      <c r="U177" s="569"/>
    </row>
    <row r="178" spans="1:36" s="6" customFormat="1" ht="13.2">
      <c r="A178" s="508"/>
      <c r="B178" s="510"/>
      <c r="C178" s="511" t="s">
        <v>9</v>
      </c>
      <c r="D178" s="535">
        <v>3572</v>
      </c>
      <c r="E178" s="485">
        <v>4315</v>
      </c>
      <c r="F178" s="461">
        <v>5203</v>
      </c>
      <c r="G178" s="485">
        <v>6330</v>
      </c>
      <c r="H178" s="485">
        <v>7487</v>
      </c>
      <c r="I178" s="461">
        <v>7921</v>
      </c>
      <c r="J178" s="24">
        <v>9104</v>
      </c>
      <c r="K178" s="24">
        <v>10269</v>
      </c>
      <c r="L178" s="28">
        <v>10790</v>
      </c>
      <c r="M178" s="444">
        <v>11565</v>
      </c>
      <c r="U178" s="566"/>
    </row>
    <row r="179" spans="1:36" s="6" customFormat="1" ht="13.2">
      <c r="A179" s="508"/>
      <c r="B179" s="510"/>
      <c r="C179" s="511" t="s">
        <v>10</v>
      </c>
      <c r="D179" s="535">
        <v>24467</v>
      </c>
      <c r="E179" s="485">
        <v>12338</v>
      </c>
      <c r="F179" s="461">
        <v>12696</v>
      </c>
      <c r="G179" s="485">
        <v>13686</v>
      </c>
      <c r="H179" s="485">
        <v>13756</v>
      </c>
      <c r="I179" s="461">
        <v>24307</v>
      </c>
      <c r="J179" s="47">
        <v>21164</v>
      </c>
      <c r="K179" s="47">
        <v>29287</v>
      </c>
      <c r="L179" s="886">
        <v>29820</v>
      </c>
      <c r="M179" s="547">
        <v>24785</v>
      </c>
      <c r="Q179" s="562"/>
    </row>
    <row r="180" spans="1:36" s="6" customFormat="1" ht="13.2">
      <c r="A180" s="508"/>
      <c r="B180" s="513"/>
      <c r="C180" s="518" t="s">
        <v>163</v>
      </c>
      <c r="D180" s="548">
        <f t="shared" ref="D180:I180" si="21">SUM(D174:D179)</f>
        <v>171197</v>
      </c>
      <c r="E180" s="491">
        <f t="shared" si="21"/>
        <v>175366</v>
      </c>
      <c r="F180" s="490">
        <f t="shared" si="21"/>
        <v>223175</v>
      </c>
      <c r="G180" s="490">
        <f t="shared" si="21"/>
        <v>182088</v>
      </c>
      <c r="H180" s="490">
        <f t="shared" si="21"/>
        <v>189252</v>
      </c>
      <c r="I180" s="490">
        <f t="shared" si="21"/>
        <v>201639</v>
      </c>
      <c r="J180" s="490">
        <v>208050</v>
      </c>
      <c r="K180" s="490">
        <v>223353</v>
      </c>
      <c r="L180" s="491">
        <f>SUM(L174:L179)</f>
        <v>235249</v>
      </c>
      <c r="M180" s="492">
        <f>SUM(M174:M179)</f>
        <v>229075</v>
      </c>
    </row>
    <row r="181" spans="1:36" s="6" customFormat="1" ht="19.95" customHeight="1" thickBot="1">
      <c r="A181" s="590"/>
      <c r="B181" s="591" t="s">
        <v>163</v>
      </c>
      <c r="C181" s="591"/>
      <c r="D181" s="556">
        <f t="shared" ref="D181:M181" si="22">D170+D173+D180</f>
        <v>366235</v>
      </c>
      <c r="E181" s="889">
        <f t="shared" si="22"/>
        <v>361778</v>
      </c>
      <c r="F181" s="555">
        <f t="shared" si="22"/>
        <v>490671</v>
      </c>
      <c r="G181" s="555">
        <f t="shared" si="22"/>
        <v>415733</v>
      </c>
      <c r="H181" s="555">
        <f t="shared" si="22"/>
        <v>454661</v>
      </c>
      <c r="I181" s="555">
        <f t="shared" si="22"/>
        <v>453469</v>
      </c>
      <c r="J181" s="557">
        <f t="shared" si="22"/>
        <v>477531</v>
      </c>
      <c r="K181" s="557">
        <f t="shared" si="22"/>
        <v>486084</v>
      </c>
      <c r="L181" s="887">
        <f t="shared" si="22"/>
        <v>476751</v>
      </c>
      <c r="M181" s="558">
        <f t="shared" si="22"/>
        <v>495780</v>
      </c>
      <c r="Q181" s="567"/>
      <c r="R181" s="568"/>
      <c r="S181" s="565"/>
    </row>
    <row r="182" spans="1:36">
      <c r="Q182" s="577"/>
      <c r="R182" s="577"/>
      <c r="S182" s="577"/>
      <c r="T182" s="577"/>
      <c r="U182" s="577"/>
      <c r="V182" s="577"/>
      <c r="W182" s="577"/>
      <c r="X182" s="577"/>
      <c r="Y182" s="577"/>
      <c r="Z182" s="577"/>
      <c r="AA182" s="577"/>
      <c r="AB182" s="577"/>
      <c r="AC182" s="577"/>
      <c r="AD182" s="577"/>
      <c r="AE182" s="577"/>
      <c r="AF182" s="577"/>
      <c r="AG182" s="577"/>
      <c r="AH182" s="577"/>
      <c r="AI182" s="577"/>
      <c r="AJ182" s="577"/>
    </row>
    <row r="183" spans="1:36">
      <c r="Q183" s="577"/>
      <c r="R183" s="577"/>
      <c r="S183" s="577"/>
      <c r="T183" s="577"/>
      <c r="U183" s="577"/>
      <c r="V183" s="577"/>
      <c r="W183" s="577"/>
      <c r="X183" s="577"/>
      <c r="Y183" s="577"/>
      <c r="Z183" s="577"/>
      <c r="AA183" s="577"/>
      <c r="AB183" s="577"/>
      <c r="AC183" s="577"/>
      <c r="AD183" s="577"/>
      <c r="AE183" s="577"/>
      <c r="AF183" s="577"/>
      <c r="AG183" s="577"/>
      <c r="AH183" s="577"/>
      <c r="AI183" s="577"/>
      <c r="AJ183" s="577"/>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Content</vt:lpstr>
      <vt:lpstr>Patents-in-Force</vt:lpstr>
      <vt:lpstr>Budget</vt:lpstr>
      <vt:lpstr>Staff</vt:lpstr>
      <vt:lpstr>Production figures</vt:lpstr>
      <vt:lpstr>Patent applications filing by</vt:lpstr>
      <vt:lpstr>First filing by bloc of origin</vt:lpstr>
      <vt:lpstr>Patent applications filed</vt:lpstr>
      <vt:lpstr>Demand for patent rights</vt:lpstr>
      <vt:lpstr>Granted patent rights</vt:lpstr>
      <vt:lpstr>Patent Families</vt:lpstr>
      <vt:lpstr>IP5 Patent Families</vt:lpstr>
      <vt:lpstr>Patent Applications</vt:lpstr>
      <vt:lpstr>Sector of Technology</vt:lpstr>
      <vt:lpstr>Leading Technology</vt:lpstr>
      <vt:lpstr>Granted Patents</vt:lpstr>
      <vt:lpstr>Patents Maintenance</vt:lpstr>
      <vt:lpstr>Procedures</vt:lpstr>
      <vt:lpstr>PCT applications filed</vt:lpstr>
      <vt:lpstr>PCT Activities</vt:lpstr>
      <vt:lpstr>Other Work</vt:lpstr>
      <vt:lpstr>Content!Print_Area</vt:lpstr>
      <vt:lpstr>'Other Work'!Print_Area</vt:lpstr>
      <vt:lpstr>Procedures!Print_Area</vt:lpstr>
      <vt:lpstr>'Production figures'!Print_Area</vt:lpstr>
      <vt:lpstr>Staff!Print_Area</vt:lpstr>
      <vt:lpstr>'Patent Families'!Print_Titles</vt:lpstr>
    </vt:vector>
  </TitlesOfParts>
  <Company>U.S. Patent and Trademark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USPTO</dc:creator>
  <cp:lastModifiedBy>USPTO</cp:lastModifiedBy>
  <dcterms:created xsi:type="dcterms:W3CDTF">2017-09-25T01:09:12Z</dcterms:created>
  <dcterms:modified xsi:type="dcterms:W3CDTF">2017-11-19T04:57:01Z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tcsNodeId">
    <vt:lpwstr>18513651</vt:lpwstr>
  </property>
  <property fmtid="{D5CDD505-2E9C-101B-9397-08002B2CF9AE}" pid="3" name="OtcsNodeVersionID">
    <vt:lpwstr>3</vt:lpwstr>
  </property>
</Properties>
</file>