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国際協力課\01：統計班\50.統計会合\2016年五庁統計会合(EPO)\☆IP5SR\⑫publication version\原稿\"/>
    </mc:Choice>
  </mc:AlternateContent>
  <bookViews>
    <workbookView xWindow="0" yWindow="0" windowWidth="10215" windowHeight="1620" tabRatio="656"/>
  </bookViews>
  <sheets>
    <sheet name="Budget" sheetId="23" r:id="rId1"/>
    <sheet name="Staff" sheetId="22" r:id="rId2"/>
    <sheet name="Production figures" sheetId="21" r:id="rId3"/>
    <sheet name="Patent applications filing by " sheetId="4" r:id="rId4"/>
    <sheet name="First filing by bloc of origin" sheetId="5" r:id="rId5"/>
    <sheet name="Patent Applications filed" sheetId="6" r:id="rId6"/>
    <sheet name="Demand for patent rights" sheetId="7" r:id="rId7"/>
    <sheet name="Granted Patent Rights" sheetId="8" r:id="rId8"/>
    <sheet name="Patent Families" sheetId="28" r:id="rId9"/>
    <sheet name="Patent Applications" sheetId="10" r:id="rId10"/>
    <sheet name="Field of Technology" sheetId="11" r:id="rId11"/>
    <sheet name="Granted Patents" sheetId="13" r:id="rId12"/>
    <sheet name="Patents Maintenance" sheetId="14" r:id="rId13"/>
    <sheet name="Procedures" sheetId="15" r:id="rId14"/>
    <sheet name="PCT Activities" sheetId="25" r:id="rId15"/>
    <sheet name="Other Work" sheetId="24" r:id="rId16"/>
  </sheets>
  <definedNames>
    <definedName name="_xlnm._FilterDatabase" localSheetId="0" hidden="1">Budget!$A$5:$J$43</definedName>
    <definedName name="_ftn1" localSheetId="13">Procedures!#REF!</definedName>
    <definedName name="_ftn2" localSheetId="13">Procedures!#REF!</definedName>
    <definedName name="_ftn3" localSheetId="13">Procedures!#REF!</definedName>
    <definedName name="_ftn4" localSheetId="13">Procedures!#REF!</definedName>
    <definedName name="_ftn5" localSheetId="13">Procedures!#REF!</definedName>
    <definedName name="_ftnref1" localSheetId="13">Procedures!#REF!</definedName>
    <definedName name="_ftnref2" localSheetId="13">Procedures!#REF!</definedName>
    <definedName name="_ftnref3" localSheetId="13">Procedures!#REF!</definedName>
    <definedName name="_ftnref4" localSheetId="13">Procedures!#REF!</definedName>
    <definedName name="_ftnref5" localSheetId="13">Procedures!#REF!</definedName>
    <definedName name="_xlnm.Print_Area" localSheetId="6">'Demand for patent rights'!$A$1:$K$113</definedName>
    <definedName name="_xlnm.Print_Area" localSheetId="10">'Field of Technology'!$A$1:$R$45</definedName>
    <definedName name="_xlnm.Print_Area" localSheetId="4">'First filing by bloc of origin'!$A$1:$I$11</definedName>
    <definedName name="_xlnm.Print_Area" localSheetId="7">'Granted Patent Rights'!$A$1:$Q$26</definedName>
    <definedName name="_xlnm.Print_Area" localSheetId="11">'Granted Patents'!$A$1:$R$40</definedName>
    <definedName name="_xlnm.Print_Area" localSheetId="15">'Other Work'!$A$1:$R$20</definedName>
    <definedName name="_xlnm.Print_Area" localSheetId="9">'Patent Applications'!$A$1:$R$40</definedName>
    <definedName name="_xlnm.Print_Area" localSheetId="5">'Patent Applications filed'!$A$1:$K$114</definedName>
    <definedName name="_xlnm.Print_Area" localSheetId="3">'Patent applications filing by '!$A$1:$Q$29</definedName>
    <definedName name="_xlnm.Print_Area" localSheetId="12">'Patents Maintenance'!$A$1:$G$28</definedName>
    <definedName name="_xlnm.Print_Area" localSheetId="14">'PCT Activities'!$A$1:$R$22</definedName>
    <definedName name="_xlnm.Print_Area" localSheetId="13">Procedures!$A$1:$R$70</definedName>
    <definedName name="_xlnm.Print_Area" localSheetId="2">'Production figures'!$A$1:$Y$66</definedName>
    <definedName name="_xlnm.Print_Area" localSheetId="1">Staff!$A$1:$X$35</definedName>
    <definedName name="_xlnm.Print_Titles" localSheetId="6">'Demand for patent rights'!$5:$5</definedName>
    <definedName name="_xlnm.Print_Titles" localSheetId="5">'Patent Applications filed'!$5:$5</definedName>
    <definedName name="_xlnm.Print_Titles" localSheetId="8">'Patent Families'!$1:$6</definedName>
  </definedNames>
  <calcPr calcId="152511"/>
</workbook>
</file>

<file path=xl/calcChain.xml><?xml version="1.0" encoding="utf-8"?>
<calcChain xmlns="http://schemas.openxmlformats.org/spreadsheetml/2006/main">
  <c r="O112" i="7" l="1"/>
  <c r="O94" i="7" l="1"/>
  <c r="O76" i="7"/>
  <c r="O58" i="7"/>
  <c r="O105" i="7" l="1"/>
  <c r="O87" i="7"/>
  <c r="O69" i="7"/>
  <c r="O51" i="7"/>
  <c r="O40" i="7" l="1"/>
  <c r="L40" i="7"/>
  <c r="O33" i="7" l="1"/>
  <c r="L22" i="7"/>
  <c r="M22" i="7"/>
  <c r="N22" i="7"/>
  <c r="O22" i="7"/>
  <c r="O15" i="7"/>
  <c r="O102" i="7" l="1"/>
  <c r="O113" i="7" s="1"/>
  <c r="O84" i="7"/>
  <c r="O95" i="7" s="1"/>
  <c r="O66" i="7"/>
  <c r="O77" i="7" s="1"/>
  <c r="O48" i="7"/>
  <c r="O59" i="7" s="1"/>
  <c r="O30" i="7"/>
  <c r="O41" i="7" s="1"/>
  <c r="O12" i="7"/>
  <c r="O23" i="7" s="1"/>
  <c r="V40" i="13" l="1"/>
  <c r="V33" i="13"/>
  <c r="V26" i="13"/>
  <c r="V19" i="13"/>
  <c r="V12" i="13"/>
  <c r="V40" i="10" l="1"/>
  <c r="V33" i="10"/>
  <c r="V26" i="10"/>
  <c r="V19" i="10"/>
  <c r="V12" i="10"/>
  <c r="U25" i="8" l="1"/>
  <c r="U26" i="8" l="1"/>
  <c r="K22" i="6" l="1"/>
  <c r="O112" i="6"/>
  <c r="O105" i="6"/>
  <c r="O102" i="6"/>
  <c r="O94" i="6"/>
  <c r="O87" i="6"/>
  <c r="O84" i="6"/>
  <c r="O76" i="6"/>
  <c r="O69" i="6"/>
  <c r="O66" i="6"/>
  <c r="O58" i="6"/>
  <c r="O51" i="6"/>
  <c r="O48" i="6"/>
  <c r="O40" i="6"/>
  <c r="O33" i="6"/>
  <c r="O30" i="6"/>
  <c r="O22" i="6"/>
  <c r="O15" i="6"/>
  <c r="O12" i="6"/>
  <c r="O113" i="6" l="1"/>
  <c r="O95" i="6"/>
  <c r="O77" i="6"/>
  <c r="O59" i="6"/>
  <c r="O41" i="6"/>
  <c r="O23" i="6"/>
  <c r="U29" i="4" l="1"/>
  <c r="U25" i="4"/>
  <c r="U21" i="4"/>
  <c r="U17" i="4"/>
  <c r="U13" i="4"/>
  <c r="U9" i="4"/>
  <c r="AC50" i="21"/>
  <c r="AC45" i="21"/>
  <c r="AC39" i="21"/>
  <c r="AC33" i="21"/>
  <c r="AC26" i="21"/>
  <c r="AC20" i="21"/>
  <c r="AC17" i="21"/>
  <c r="AC13" i="21"/>
  <c r="AC9" i="21"/>
  <c r="AC36" i="22"/>
  <c r="AC31" i="22"/>
  <c r="AC22" i="22"/>
  <c r="AC16" i="22"/>
  <c r="AC10" i="22"/>
  <c r="AE30" i="23" l="1"/>
  <c r="AE43" i="23" l="1"/>
  <c r="AE35" i="23"/>
  <c r="AE24" i="23"/>
  <c r="AE15" i="23"/>
  <c r="AC43" i="23" l="1"/>
  <c r="AA43" i="23"/>
  <c r="Y43" i="23"/>
  <c r="X43" i="23"/>
  <c r="V43" i="23"/>
  <c r="U43" i="23"/>
  <c r="T43" i="23"/>
  <c r="R43" i="23"/>
  <c r="P43" i="23"/>
  <c r="N43" i="23"/>
  <c r="J43" i="23"/>
  <c r="I43" i="23"/>
  <c r="H43" i="23"/>
  <c r="G43" i="23"/>
  <c r="F43" i="23"/>
  <c r="E43" i="23"/>
  <c r="D43" i="23"/>
  <c r="C43" i="23"/>
  <c r="AC35" i="23"/>
  <c r="AA35" i="23"/>
  <c r="Y35" i="23"/>
  <c r="X35" i="23"/>
  <c r="AC30" i="23"/>
  <c r="AA30" i="23"/>
  <c r="Y30" i="23"/>
  <c r="X30" i="23"/>
  <c r="V30" i="23"/>
  <c r="U30" i="23"/>
  <c r="T30" i="23"/>
  <c r="AC24" i="23"/>
  <c r="AA24" i="23"/>
  <c r="Y24" i="23"/>
  <c r="X24" i="23"/>
  <c r="V24" i="23"/>
  <c r="U24" i="23"/>
  <c r="T24" i="23"/>
  <c r="R24" i="23"/>
  <c r="P24" i="23"/>
  <c r="N24" i="23"/>
  <c r="J24" i="23"/>
  <c r="I24" i="23"/>
  <c r="H24" i="23"/>
  <c r="G24" i="23"/>
  <c r="F24" i="23"/>
  <c r="E24" i="23"/>
  <c r="D24" i="23"/>
  <c r="C24" i="23"/>
  <c r="AC15" i="23"/>
  <c r="AA15" i="23"/>
  <c r="Y15" i="23"/>
  <c r="X15" i="23"/>
  <c r="V15" i="23"/>
  <c r="U15" i="23"/>
  <c r="T15" i="23"/>
  <c r="R15" i="23"/>
  <c r="P15" i="23"/>
  <c r="N15" i="23"/>
  <c r="M15" i="23"/>
  <c r="I15" i="23"/>
  <c r="H15" i="23"/>
  <c r="G15" i="23"/>
  <c r="F15" i="23"/>
  <c r="E15" i="23"/>
  <c r="D15" i="23"/>
  <c r="C15" i="23"/>
  <c r="AB36" i="22"/>
  <c r="AA36" i="22"/>
  <c r="Y36" i="22"/>
  <c r="X36" i="22"/>
  <c r="V36" i="22"/>
  <c r="T36" i="22"/>
  <c r="R36" i="22"/>
  <c r="P36" i="22"/>
  <c r="N36" i="22"/>
  <c r="L36" i="22"/>
  <c r="J36" i="22"/>
  <c r="I36" i="22"/>
  <c r="H36" i="22"/>
  <c r="G36" i="22"/>
  <c r="F36" i="22"/>
  <c r="E36" i="22"/>
  <c r="D36" i="22"/>
  <c r="C36" i="22"/>
  <c r="AB31" i="22"/>
  <c r="AA31" i="22"/>
  <c r="Y31" i="22"/>
  <c r="X31" i="22"/>
  <c r="AB22" i="22"/>
  <c r="AA22" i="22"/>
  <c r="Y22" i="22"/>
  <c r="X22" i="22"/>
  <c r="V22" i="22"/>
  <c r="T22" i="22"/>
  <c r="R22" i="22"/>
  <c r="AB16" i="22"/>
  <c r="AA16" i="22"/>
  <c r="Y16" i="22"/>
  <c r="X16" i="22"/>
  <c r="V16" i="22"/>
  <c r="T16" i="22"/>
  <c r="R16" i="22"/>
  <c r="P16" i="22"/>
  <c r="N16" i="22"/>
  <c r="M16" i="22"/>
  <c r="L16" i="22"/>
  <c r="J16" i="22"/>
  <c r="I16" i="22"/>
  <c r="H16" i="22"/>
  <c r="G16" i="22"/>
  <c r="F16" i="22"/>
  <c r="E16" i="22"/>
  <c r="D16" i="22"/>
  <c r="C16" i="22"/>
  <c r="AB10" i="22"/>
  <c r="AA10" i="22"/>
  <c r="Y10" i="22"/>
  <c r="X10" i="22"/>
  <c r="V10" i="22"/>
  <c r="T10" i="22"/>
  <c r="R10" i="22"/>
  <c r="P10" i="22"/>
  <c r="N10" i="22"/>
  <c r="L10" i="22"/>
  <c r="J10" i="22"/>
  <c r="I10" i="22"/>
  <c r="H10" i="22"/>
  <c r="G10" i="22"/>
  <c r="F10" i="22"/>
  <c r="E10" i="22"/>
  <c r="D10" i="22"/>
  <c r="C10" i="22"/>
  <c r="AB50" i="21"/>
  <c r="AA50" i="21"/>
  <c r="Z50" i="21"/>
  <c r="AB45" i="21"/>
  <c r="AA45" i="21"/>
  <c r="Z45" i="21"/>
  <c r="AB39" i="21"/>
  <c r="AA39" i="21"/>
  <c r="Z39" i="21"/>
  <c r="Y39" i="21"/>
  <c r="X39" i="21"/>
  <c r="U39" i="21"/>
  <c r="S39" i="21"/>
  <c r="AB33" i="21"/>
  <c r="AA33" i="21"/>
  <c r="Z33" i="21"/>
  <c r="Y33" i="21"/>
  <c r="X33" i="21"/>
  <c r="U33" i="21"/>
  <c r="S33" i="21"/>
  <c r="P28" i="21"/>
  <c r="N28" i="21"/>
  <c r="M28" i="21"/>
  <c r="J28" i="21"/>
  <c r="I28" i="21"/>
  <c r="H28" i="21"/>
  <c r="G28" i="21"/>
  <c r="F28" i="21"/>
  <c r="E28" i="21"/>
  <c r="D28" i="21"/>
  <c r="AB26" i="21"/>
  <c r="AA26" i="21"/>
  <c r="Z26" i="21"/>
  <c r="Y26" i="21"/>
  <c r="X26" i="21"/>
  <c r="U26" i="21"/>
  <c r="AB20" i="21"/>
  <c r="AA20" i="21"/>
  <c r="Z20" i="21"/>
  <c r="Y20" i="21"/>
  <c r="X20" i="21"/>
  <c r="U20" i="21"/>
  <c r="P20" i="21"/>
  <c r="N20" i="21"/>
  <c r="M20" i="21"/>
  <c r="J20" i="21"/>
  <c r="I20" i="21"/>
  <c r="H20" i="21"/>
  <c r="G20" i="21"/>
  <c r="F20" i="21"/>
  <c r="E20" i="21"/>
  <c r="D20" i="21"/>
  <c r="AB17" i="21"/>
  <c r="AA17" i="21"/>
  <c r="Z17" i="21"/>
  <c r="Y17" i="21"/>
  <c r="X17" i="21"/>
  <c r="U17" i="21"/>
  <c r="S17" i="21"/>
  <c r="P17" i="21"/>
  <c r="N17" i="21"/>
  <c r="M17" i="21"/>
  <c r="J17" i="21"/>
  <c r="I17" i="21"/>
  <c r="H17" i="21"/>
  <c r="G17" i="21"/>
  <c r="F17" i="21"/>
  <c r="E17" i="21"/>
  <c r="D17" i="21"/>
  <c r="AB13" i="21"/>
  <c r="AA13" i="21"/>
  <c r="Z13" i="21"/>
  <c r="Y13" i="21"/>
  <c r="X13" i="21"/>
  <c r="U13" i="21"/>
  <c r="S13" i="21"/>
  <c r="P13" i="21"/>
  <c r="O13" i="21"/>
  <c r="N13" i="21"/>
  <c r="M13" i="21"/>
  <c r="J13" i="21"/>
  <c r="I13" i="21"/>
  <c r="H13" i="21"/>
  <c r="G13" i="21"/>
  <c r="F13" i="21"/>
  <c r="E13" i="21"/>
  <c r="D13" i="21"/>
  <c r="AB9" i="21"/>
  <c r="AA9" i="21"/>
  <c r="Z9" i="21"/>
  <c r="Y9" i="21"/>
  <c r="X9" i="21"/>
  <c r="U9" i="21"/>
  <c r="S9" i="21"/>
  <c r="P9" i="21"/>
  <c r="N9" i="21"/>
  <c r="M9" i="21"/>
  <c r="J9" i="21"/>
  <c r="I9" i="21"/>
  <c r="H9" i="21"/>
  <c r="G9" i="21"/>
  <c r="F9" i="21"/>
  <c r="E9" i="21"/>
  <c r="D9" i="21"/>
  <c r="T19" i="8" l="1"/>
  <c r="T16" i="8"/>
  <c r="T13" i="8"/>
  <c r="T10" i="8"/>
  <c r="U40" i="13" l="1"/>
  <c r="U26" i="13"/>
  <c r="U33" i="13"/>
  <c r="U19" i="13"/>
  <c r="U12" i="13"/>
  <c r="U40" i="10"/>
  <c r="U33" i="10"/>
  <c r="U26" i="10"/>
  <c r="U19" i="10"/>
  <c r="U12" i="10"/>
  <c r="T25" i="8"/>
  <c r="T9" i="8" l="1"/>
  <c r="T26" i="8" s="1"/>
  <c r="N102" i="7"/>
  <c r="N113" i="7" s="1"/>
  <c r="N84" i="7"/>
  <c r="N95" i="7" s="1"/>
  <c r="N66" i="7"/>
  <c r="N77" i="7" s="1"/>
  <c r="N48" i="7"/>
  <c r="N59" i="7" s="1"/>
  <c r="N30" i="7"/>
  <c r="N41" i="7" s="1"/>
  <c r="N12" i="7"/>
  <c r="N23" i="7" s="1"/>
  <c r="N112" i="6" l="1"/>
  <c r="N105" i="6"/>
  <c r="N102" i="6"/>
  <c r="N94" i="6"/>
  <c r="N87" i="6"/>
  <c r="N84" i="6"/>
  <c r="N76" i="6"/>
  <c r="N69" i="6"/>
  <c r="N66" i="6"/>
  <c r="N58" i="6"/>
  <c r="N51" i="6"/>
  <c r="N48" i="6"/>
  <c r="N40" i="6"/>
  <c r="N33" i="6"/>
  <c r="N30" i="6"/>
  <c r="N22" i="6"/>
  <c r="N15" i="6"/>
  <c r="N12" i="6"/>
  <c r="N41" i="6" l="1"/>
  <c r="N77" i="6"/>
  <c r="N59" i="6"/>
  <c r="N113" i="6"/>
  <c r="N23" i="6"/>
  <c r="N95" i="6"/>
  <c r="T29" i="4"/>
  <c r="T25" i="4"/>
  <c r="T21" i="4"/>
  <c r="T17" i="4"/>
  <c r="T13" i="4" l="1"/>
  <c r="T9" i="4"/>
  <c r="S9" i="8" l="1"/>
  <c r="M87" i="7" l="1"/>
  <c r="M15" i="7"/>
  <c r="M105" i="7"/>
  <c r="M102" i="7" l="1"/>
  <c r="M102" i="6"/>
  <c r="M84" i="6"/>
  <c r="M66" i="6"/>
  <c r="M48" i="6"/>
  <c r="M30" i="6"/>
  <c r="S25" i="8" l="1"/>
  <c r="S26" i="8" s="1"/>
  <c r="M51" i="7" l="1"/>
  <c r="M59" i="7" s="1"/>
  <c r="M33" i="7"/>
  <c r="M41" i="7" s="1"/>
  <c r="M12" i="7"/>
  <c r="M113" i="7"/>
  <c r="M69" i="7"/>
  <c r="M95" i="7" l="1"/>
  <c r="M77" i="7"/>
  <c r="M12" i="6" l="1"/>
  <c r="L12" i="6"/>
  <c r="J12" i="5" l="1"/>
  <c r="I12" i="5"/>
  <c r="K12" i="5"/>
  <c r="M112" i="6" l="1"/>
  <c r="M113" i="6" s="1"/>
  <c r="M94" i="6"/>
  <c r="M95" i="6" s="1"/>
  <c r="M76" i="6"/>
  <c r="M77" i="6" s="1"/>
  <c r="M40" i="6"/>
  <c r="M41" i="6" s="1"/>
  <c r="M22" i="6"/>
  <c r="M23" i="6" s="1"/>
  <c r="L22" i="6"/>
  <c r="T40" i="13" l="1"/>
  <c r="T33" i="13"/>
  <c r="T26" i="13"/>
  <c r="T19" i="13"/>
  <c r="T12" i="13"/>
  <c r="T40" i="10" l="1"/>
  <c r="T33" i="10"/>
  <c r="T26" i="10"/>
  <c r="T19" i="10"/>
  <c r="T12" i="10"/>
  <c r="K40" i="13" l="1"/>
  <c r="S12" i="13"/>
  <c r="S40" i="13" l="1"/>
  <c r="S33" i="13"/>
  <c r="S26" i="13"/>
  <c r="S19" i="13"/>
  <c r="S40" i="10"/>
  <c r="S33" i="10"/>
  <c r="S26" i="10"/>
  <c r="S19" i="10"/>
  <c r="S12" i="10"/>
  <c r="R9" i="8"/>
  <c r="R12" i="8"/>
  <c r="R15" i="8"/>
  <c r="R18" i="8"/>
  <c r="R21" i="8"/>
  <c r="R25" i="8"/>
  <c r="L112" i="7"/>
  <c r="L102" i="7"/>
  <c r="L105" i="7"/>
  <c r="L84" i="7"/>
  <c r="L87" i="7"/>
  <c r="L94" i="7"/>
  <c r="L66" i="7"/>
  <c r="L69" i="7"/>
  <c r="L76" i="7"/>
  <c r="L48" i="7"/>
  <c r="L51" i="7"/>
  <c r="L58" i="7"/>
  <c r="L30" i="7"/>
  <c r="L33" i="7"/>
  <c r="L12" i="7"/>
  <c r="L15" i="7"/>
  <c r="L102" i="6"/>
  <c r="L105" i="6"/>
  <c r="L112" i="6"/>
  <c r="L84" i="6"/>
  <c r="L87" i="6"/>
  <c r="L94" i="6"/>
  <c r="L66" i="6"/>
  <c r="L69" i="6"/>
  <c r="L76" i="6"/>
  <c r="L48" i="6"/>
  <c r="L51" i="6"/>
  <c r="L58" i="6"/>
  <c r="L30" i="6"/>
  <c r="L33" i="6"/>
  <c r="L40" i="6"/>
  <c r="L15" i="6"/>
  <c r="R29" i="4"/>
  <c r="R25" i="4"/>
  <c r="R21" i="4"/>
  <c r="R17" i="4"/>
  <c r="R13" i="4"/>
  <c r="R9" i="4"/>
  <c r="M25" i="8"/>
  <c r="N25" i="8"/>
  <c r="O25" i="8"/>
  <c r="P25" i="8"/>
  <c r="D5" i="15"/>
  <c r="E5" i="15" s="1"/>
  <c r="F5" i="15" s="1"/>
  <c r="G5" i="15" s="1"/>
  <c r="H5" i="15" s="1"/>
  <c r="I5" i="15" s="1"/>
  <c r="J5" i="15" s="1"/>
  <c r="K5" i="15" s="1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R40" i="13"/>
  <c r="Q40" i="13"/>
  <c r="N40" i="13"/>
  <c r="M40" i="13"/>
  <c r="J40" i="13"/>
  <c r="I40" i="13"/>
  <c r="H40" i="13"/>
  <c r="G40" i="13"/>
  <c r="F40" i="13"/>
  <c r="E40" i="13"/>
  <c r="D40" i="13"/>
  <c r="C40" i="13"/>
  <c r="R33" i="13"/>
  <c r="Q33" i="13"/>
  <c r="R26" i="13"/>
  <c r="Q26" i="13"/>
  <c r="P26" i="13"/>
  <c r="O26" i="13"/>
  <c r="N26" i="13"/>
  <c r="R19" i="13"/>
  <c r="Q19" i="13"/>
  <c r="P19" i="13"/>
  <c r="O19" i="13"/>
  <c r="N19" i="13"/>
  <c r="M19" i="13"/>
  <c r="K19" i="13"/>
  <c r="J19" i="13"/>
  <c r="I19" i="13"/>
  <c r="H19" i="13"/>
  <c r="G19" i="13"/>
  <c r="F19" i="13"/>
  <c r="E19" i="13"/>
  <c r="D19" i="13"/>
  <c r="C19" i="13"/>
  <c r="R12" i="13"/>
  <c r="Q12" i="13"/>
  <c r="P12" i="13"/>
  <c r="O12" i="13"/>
  <c r="N12" i="13"/>
  <c r="M12" i="13"/>
  <c r="K12" i="13"/>
  <c r="J12" i="13"/>
  <c r="I12" i="13"/>
  <c r="H12" i="13"/>
  <c r="G12" i="13"/>
  <c r="F12" i="13"/>
  <c r="E12" i="13"/>
  <c r="D12" i="13"/>
  <c r="C12" i="13"/>
  <c r="D5" i="13"/>
  <c r="E5" i="13" s="1"/>
  <c r="F5" i="13" s="1"/>
  <c r="G5" i="13" s="1"/>
  <c r="H5" i="13" s="1"/>
  <c r="I5" i="13" s="1"/>
  <c r="J5" i="13" s="1"/>
  <c r="K5" i="13" s="1"/>
  <c r="D5" i="11"/>
  <c r="E5" i="11" s="1"/>
  <c r="F5" i="11" s="1"/>
  <c r="G5" i="11" s="1"/>
  <c r="R40" i="10"/>
  <c r="Q40" i="10"/>
  <c r="P40" i="10"/>
  <c r="N40" i="10"/>
  <c r="M40" i="10"/>
  <c r="K40" i="10"/>
  <c r="J40" i="10"/>
  <c r="I40" i="10"/>
  <c r="H40" i="10"/>
  <c r="G40" i="10"/>
  <c r="F40" i="10"/>
  <c r="E40" i="10"/>
  <c r="D40" i="10"/>
  <c r="C40" i="10"/>
  <c r="R33" i="10"/>
  <c r="Q33" i="10"/>
  <c r="R26" i="10"/>
  <c r="Q26" i="10"/>
  <c r="P26" i="10"/>
  <c r="N26" i="10"/>
  <c r="R19" i="10"/>
  <c r="Q19" i="10"/>
  <c r="P19" i="10"/>
  <c r="N19" i="10"/>
  <c r="M19" i="10"/>
  <c r="K19" i="10"/>
  <c r="J19" i="10"/>
  <c r="H19" i="10"/>
  <c r="G19" i="10"/>
  <c r="F19" i="10"/>
  <c r="E19" i="10"/>
  <c r="D19" i="10"/>
  <c r="C19" i="10"/>
  <c r="R12" i="10"/>
  <c r="Q12" i="10"/>
  <c r="P12" i="10"/>
  <c r="N12" i="10"/>
  <c r="M12" i="10"/>
  <c r="K12" i="10"/>
  <c r="J12" i="10"/>
  <c r="I12" i="10"/>
  <c r="H12" i="10"/>
  <c r="G12" i="10"/>
  <c r="F12" i="10"/>
  <c r="E12" i="10"/>
  <c r="D12" i="10"/>
  <c r="C12" i="10"/>
  <c r="K5" i="10"/>
  <c r="D5" i="10"/>
  <c r="E5" i="10" s="1"/>
  <c r="F5" i="10" s="1"/>
  <c r="G5" i="10" s="1"/>
  <c r="H5" i="10" s="1"/>
  <c r="I5" i="10" s="1"/>
  <c r="Q25" i="8"/>
  <c r="L25" i="8"/>
  <c r="K25" i="8"/>
  <c r="J25" i="8"/>
  <c r="I25" i="8"/>
  <c r="H22" i="8"/>
  <c r="Q21" i="8"/>
  <c r="P21" i="8"/>
  <c r="O21" i="8"/>
  <c r="N21" i="8"/>
  <c r="M21" i="8"/>
  <c r="L21" i="8"/>
  <c r="K21" i="8"/>
  <c r="J21" i="8"/>
  <c r="I21" i="8"/>
  <c r="G21" i="8"/>
  <c r="F21" i="8"/>
  <c r="E21" i="8"/>
  <c r="D21" i="8"/>
  <c r="C21" i="8"/>
  <c r="Q18" i="8"/>
  <c r="P18" i="8"/>
  <c r="O18" i="8"/>
  <c r="N18" i="8"/>
  <c r="G18" i="8"/>
  <c r="F18" i="8"/>
  <c r="E18" i="8"/>
  <c r="D18" i="8"/>
  <c r="C18" i="8"/>
  <c r="Q15" i="8"/>
  <c r="O15" i="8"/>
  <c r="N15" i="8"/>
  <c r="M15" i="8"/>
  <c r="L15" i="8"/>
  <c r="K15" i="8"/>
  <c r="Q12" i="8"/>
  <c r="O12" i="8"/>
  <c r="N12" i="8"/>
  <c r="M12" i="8"/>
  <c r="L12" i="8"/>
  <c r="K12" i="8"/>
  <c r="J12" i="8"/>
  <c r="I12" i="8"/>
  <c r="G12" i="8"/>
  <c r="F12" i="8"/>
  <c r="E12" i="8"/>
  <c r="E26" i="8"/>
  <c r="D12" i="8"/>
  <c r="C12" i="8"/>
  <c r="Q9" i="8"/>
  <c r="P9" i="8"/>
  <c r="P26" i="8" s="1"/>
  <c r="O9" i="8"/>
  <c r="N9" i="8"/>
  <c r="N26" i="8" s="1"/>
  <c r="M9" i="8"/>
  <c r="L9" i="8"/>
  <c r="L26" i="8" s="1"/>
  <c r="K9" i="8"/>
  <c r="J9" i="8"/>
  <c r="J26" i="8" s="1"/>
  <c r="I9" i="8"/>
  <c r="H9" i="8"/>
  <c r="H26" i="8" s="1"/>
  <c r="G9" i="8"/>
  <c r="G26" i="8" s="1"/>
  <c r="F9" i="8"/>
  <c r="F26" i="8" s="1"/>
  <c r="D9" i="8"/>
  <c r="D26" i="8"/>
  <c r="C9" i="8"/>
  <c r="D5" i="8"/>
  <c r="E5" i="8" s="1"/>
  <c r="F5" i="8" s="1"/>
  <c r="G5" i="8" s="1"/>
  <c r="H5" i="8" s="1"/>
  <c r="I5" i="8" s="1"/>
  <c r="J5" i="8" s="1"/>
  <c r="K5" i="8" s="1"/>
  <c r="L5" i="8" s="1"/>
  <c r="M5" i="8" s="1"/>
  <c r="K112" i="7"/>
  <c r="J112" i="7"/>
  <c r="I112" i="7"/>
  <c r="H112" i="7"/>
  <c r="G112" i="7"/>
  <c r="F112" i="7"/>
  <c r="E112" i="7"/>
  <c r="D112" i="7"/>
  <c r="K105" i="7"/>
  <c r="J105" i="7"/>
  <c r="I105" i="7"/>
  <c r="H105" i="7"/>
  <c r="G105" i="7"/>
  <c r="F105" i="7"/>
  <c r="E105" i="7"/>
  <c r="D105" i="7"/>
  <c r="K102" i="7"/>
  <c r="J102" i="7"/>
  <c r="J113" i="7" s="1"/>
  <c r="I102" i="7"/>
  <c r="I113" i="7" s="1"/>
  <c r="H102" i="7"/>
  <c r="H113" i="7" s="1"/>
  <c r="G102" i="7"/>
  <c r="G113" i="7" s="1"/>
  <c r="F102" i="7"/>
  <c r="F113" i="7" s="1"/>
  <c r="E102" i="7"/>
  <c r="D102" i="7"/>
  <c r="K94" i="7"/>
  <c r="J94" i="7"/>
  <c r="I94" i="7"/>
  <c r="H94" i="7"/>
  <c r="G94" i="7"/>
  <c r="F94" i="7"/>
  <c r="E94" i="7"/>
  <c r="D94" i="7"/>
  <c r="K87" i="7"/>
  <c r="J87" i="7"/>
  <c r="I87" i="7"/>
  <c r="H87" i="7"/>
  <c r="G87" i="7"/>
  <c r="F87" i="7"/>
  <c r="E87" i="7"/>
  <c r="D87" i="7"/>
  <c r="K84" i="7"/>
  <c r="K95" i="7" s="1"/>
  <c r="J84" i="7"/>
  <c r="J95" i="7" s="1"/>
  <c r="I84" i="7"/>
  <c r="I95" i="7" s="1"/>
  <c r="H84" i="7"/>
  <c r="H95" i="7" s="1"/>
  <c r="G84" i="7"/>
  <c r="G95" i="7" s="1"/>
  <c r="F84" i="7"/>
  <c r="E84" i="7"/>
  <c r="E95" i="7" s="1"/>
  <c r="D84" i="7"/>
  <c r="D95" i="7" s="1"/>
  <c r="K76" i="7"/>
  <c r="J76" i="7"/>
  <c r="I76" i="7"/>
  <c r="H76" i="7"/>
  <c r="G76" i="7"/>
  <c r="F76" i="7"/>
  <c r="E76" i="7"/>
  <c r="D76" i="7"/>
  <c r="K69" i="7"/>
  <c r="J69" i="7"/>
  <c r="I69" i="7"/>
  <c r="H69" i="7"/>
  <c r="G69" i="7"/>
  <c r="F69" i="7"/>
  <c r="E69" i="7"/>
  <c r="D69" i="7"/>
  <c r="K66" i="7"/>
  <c r="K77" i="7" s="1"/>
  <c r="J66" i="7"/>
  <c r="I66" i="7"/>
  <c r="I77" i="7" s="1"/>
  <c r="H66" i="7"/>
  <c r="H77" i="7" s="1"/>
  <c r="G66" i="7"/>
  <c r="G77" i="7" s="1"/>
  <c r="F66" i="7"/>
  <c r="E66" i="7"/>
  <c r="E77" i="7" s="1"/>
  <c r="D66" i="7"/>
  <c r="D77" i="7" s="1"/>
  <c r="K58" i="7"/>
  <c r="J58" i="7"/>
  <c r="I58" i="7"/>
  <c r="H58" i="7"/>
  <c r="G58" i="7"/>
  <c r="F58" i="7"/>
  <c r="E58" i="7"/>
  <c r="D58" i="7"/>
  <c r="K51" i="7"/>
  <c r="J51" i="7"/>
  <c r="I51" i="7"/>
  <c r="H51" i="7"/>
  <c r="G51" i="7"/>
  <c r="F51" i="7"/>
  <c r="E51" i="7"/>
  <c r="D51" i="7"/>
  <c r="K48" i="7"/>
  <c r="J48" i="7"/>
  <c r="J59" i="7" s="1"/>
  <c r="I48" i="7"/>
  <c r="H48" i="7"/>
  <c r="G48" i="7"/>
  <c r="F48" i="7"/>
  <c r="E48" i="7"/>
  <c r="D48" i="7"/>
  <c r="K40" i="7"/>
  <c r="J40" i="7"/>
  <c r="I40" i="7"/>
  <c r="H40" i="7"/>
  <c r="G40" i="7"/>
  <c r="F40" i="7"/>
  <c r="E40" i="7"/>
  <c r="D40" i="7"/>
  <c r="K33" i="7"/>
  <c r="J33" i="7"/>
  <c r="I33" i="7"/>
  <c r="H33" i="7"/>
  <c r="G33" i="7"/>
  <c r="F33" i="7"/>
  <c r="E33" i="7"/>
  <c r="D33" i="7"/>
  <c r="K30" i="7"/>
  <c r="J30" i="7"/>
  <c r="J41" i="7" s="1"/>
  <c r="I30" i="7"/>
  <c r="H30" i="7"/>
  <c r="G30" i="7"/>
  <c r="F30" i="7"/>
  <c r="F41" i="7" s="1"/>
  <c r="E30" i="7"/>
  <c r="D30" i="7"/>
  <c r="K22" i="7"/>
  <c r="J22" i="7"/>
  <c r="I22" i="7"/>
  <c r="H22" i="7"/>
  <c r="G22" i="7"/>
  <c r="F22" i="7"/>
  <c r="E22" i="7"/>
  <c r="D22" i="7"/>
  <c r="K15" i="7"/>
  <c r="J15" i="7"/>
  <c r="I15" i="7"/>
  <c r="H15" i="7"/>
  <c r="G15" i="7"/>
  <c r="F15" i="7"/>
  <c r="E15" i="7"/>
  <c r="D15" i="7"/>
  <c r="K12" i="7"/>
  <c r="J12" i="7"/>
  <c r="J23" i="7" s="1"/>
  <c r="I12" i="7"/>
  <c r="H12" i="7"/>
  <c r="G12" i="7"/>
  <c r="F12" i="7"/>
  <c r="E12" i="7"/>
  <c r="D12" i="7"/>
  <c r="K112" i="6"/>
  <c r="J112" i="6"/>
  <c r="I112" i="6"/>
  <c r="H112" i="6"/>
  <c r="G112" i="6"/>
  <c r="F112" i="6"/>
  <c r="E112" i="6"/>
  <c r="D112" i="6"/>
  <c r="K105" i="6"/>
  <c r="J105" i="6"/>
  <c r="I105" i="6"/>
  <c r="H105" i="6"/>
  <c r="G105" i="6"/>
  <c r="F105" i="6"/>
  <c r="E105" i="6"/>
  <c r="D105" i="6"/>
  <c r="K102" i="6"/>
  <c r="J102" i="6"/>
  <c r="J113" i="6" s="1"/>
  <c r="I102" i="6"/>
  <c r="H102" i="6"/>
  <c r="H113" i="6" s="1"/>
  <c r="G102" i="6"/>
  <c r="G113" i="6" s="1"/>
  <c r="F102" i="6"/>
  <c r="F113" i="6" s="1"/>
  <c r="E102" i="6"/>
  <c r="D102" i="6"/>
  <c r="D113" i="6" s="1"/>
  <c r="K94" i="6"/>
  <c r="J94" i="6"/>
  <c r="I94" i="6"/>
  <c r="H94" i="6"/>
  <c r="G94" i="6"/>
  <c r="F94" i="6"/>
  <c r="E94" i="6"/>
  <c r="D94" i="6"/>
  <c r="K87" i="6"/>
  <c r="J87" i="6"/>
  <c r="I87" i="6"/>
  <c r="H87" i="6"/>
  <c r="G87" i="6"/>
  <c r="F87" i="6"/>
  <c r="E87" i="6"/>
  <c r="D87" i="6"/>
  <c r="K84" i="6"/>
  <c r="J84" i="6"/>
  <c r="J95" i="6" s="1"/>
  <c r="I84" i="6"/>
  <c r="I95" i="6" s="1"/>
  <c r="H84" i="6"/>
  <c r="H95" i="6" s="1"/>
  <c r="G84" i="6"/>
  <c r="G95" i="6" s="1"/>
  <c r="F84" i="6"/>
  <c r="F95" i="6" s="1"/>
  <c r="E84" i="6"/>
  <c r="D84" i="6"/>
  <c r="D95" i="6" s="1"/>
  <c r="K76" i="6"/>
  <c r="J76" i="6"/>
  <c r="I76" i="6"/>
  <c r="H76" i="6"/>
  <c r="G76" i="6"/>
  <c r="F76" i="6"/>
  <c r="E76" i="6"/>
  <c r="D76" i="6"/>
  <c r="K69" i="6"/>
  <c r="J69" i="6"/>
  <c r="I69" i="6"/>
  <c r="H69" i="6"/>
  <c r="G69" i="6"/>
  <c r="F69" i="6"/>
  <c r="E69" i="6"/>
  <c r="D69" i="6"/>
  <c r="K66" i="6"/>
  <c r="J66" i="6"/>
  <c r="J77" i="6" s="1"/>
  <c r="I66" i="6"/>
  <c r="I77" i="6" s="1"/>
  <c r="H66" i="6"/>
  <c r="H77" i="6" s="1"/>
  <c r="G66" i="6"/>
  <c r="G77" i="6" s="1"/>
  <c r="F66" i="6"/>
  <c r="F77" i="6" s="1"/>
  <c r="E66" i="6"/>
  <c r="D66" i="6"/>
  <c r="K58" i="6"/>
  <c r="J58" i="6"/>
  <c r="I58" i="6"/>
  <c r="H58" i="6"/>
  <c r="G58" i="6"/>
  <c r="F58" i="6"/>
  <c r="E58" i="6"/>
  <c r="D58" i="6"/>
  <c r="K51" i="6"/>
  <c r="J51" i="6"/>
  <c r="I51" i="6"/>
  <c r="H51" i="6"/>
  <c r="G51" i="6"/>
  <c r="F51" i="6"/>
  <c r="E51" i="6"/>
  <c r="D51" i="6"/>
  <c r="K48" i="6"/>
  <c r="J48" i="6"/>
  <c r="J59" i="6" s="1"/>
  <c r="I48" i="6"/>
  <c r="I59" i="6" s="1"/>
  <c r="H48" i="6"/>
  <c r="H59" i="6" s="1"/>
  <c r="G48" i="6"/>
  <c r="G59" i="6" s="1"/>
  <c r="F48" i="6"/>
  <c r="F59" i="6" s="1"/>
  <c r="E48" i="6"/>
  <c r="D48" i="6"/>
  <c r="D59" i="6" s="1"/>
  <c r="K40" i="6"/>
  <c r="J40" i="6"/>
  <c r="I40" i="6"/>
  <c r="H40" i="6"/>
  <c r="G40" i="6"/>
  <c r="F40" i="6"/>
  <c r="E40" i="6"/>
  <c r="D40" i="6"/>
  <c r="K33" i="6"/>
  <c r="J33" i="6"/>
  <c r="I33" i="6"/>
  <c r="H33" i="6"/>
  <c r="G33" i="6"/>
  <c r="F33" i="6"/>
  <c r="E33" i="6"/>
  <c r="D33" i="6"/>
  <c r="K30" i="6"/>
  <c r="J30" i="6"/>
  <c r="I30" i="6"/>
  <c r="I41" i="6" s="1"/>
  <c r="H30" i="6"/>
  <c r="H41" i="6" s="1"/>
  <c r="G30" i="6"/>
  <c r="G41" i="6" s="1"/>
  <c r="F30" i="6"/>
  <c r="F41" i="6" s="1"/>
  <c r="E30" i="6"/>
  <c r="D30" i="6"/>
  <c r="J22" i="6"/>
  <c r="I22" i="6"/>
  <c r="H22" i="6"/>
  <c r="G22" i="6"/>
  <c r="F22" i="6"/>
  <c r="E22" i="6"/>
  <c r="D22" i="6"/>
  <c r="K15" i="6"/>
  <c r="J15" i="6"/>
  <c r="I15" i="6"/>
  <c r="H15" i="6"/>
  <c r="G15" i="6"/>
  <c r="F15" i="6"/>
  <c r="E15" i="6"/>
  <c r="D15" i="6"/>
  <c r="K12" i="6"/>
  <c r="J12" i="6"/>
  <c r="I12" i="6"/>
  <c r="I23" i="6" s="1"/>
  <c r="H12" i="6"/>
  <c r="H23" i="6" s="1"/>
  <c r="G12" i="6"/>
  <c r="G23" i="6" s="1"/>
  <c r="F12" i="6"/>
  <c r="F23" i="6" s="1"/>
  <c r="E12" i="6"/>
  <c r="D12" i="6"/>
  <c r="D23" i="6" s="1"/>
  <c r="H12" i="5"/>
  <c r="G12" i="5"/>
  <c r="F12" i="5"/>
  <c r="E12" i="5"/>
  <c r="D12" i="5"/>
  <c r="C12" i="5"/>
  <c r="B12" i="5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Q25" i="4"/>
  <c r="P25" i="4"/>
  <c r="M25" i="4"/>
  <c r="L25" i="4"/>
  <c r="K25" i="4"/>
  <c r="J25" i="4"/>
  <c r="I25" i="4"/>
  <c r="H25" i="4"/>
  <c r="G25" i="4"/>
  <c r="F25" i="4"/>
  <c r="E25" i="4"/>
  <c r="D25" i="4"/>
  <c r="C25" i="4"/>
  <c r="Q21" i="4"/>
  <c r="P21" i="4"/>
  <c r="O21" i="4"/>
  <c r="N21" i="4"/>
  <c r="M21" i="4"/>
  <c r="Q17" i="4"/>
  <c r="P17" i="4"/>
  <c r="M17" i="4"/>
  <c r="L17" i="4"/>
  <c r="K17" i="4"/>
  <c r="J17" i="4"/>
  <c r="Q13" i="4"/>
  <c r="P13" i="4"/>
  <c r="M13" i="4"/>
  <c r="L13" i="4"/>
  <c r="K13" i="4"/>
  <c r="J13" i="4"/>
  <c r="I13" i="4"/>
  <c r="H13" i="4"/>
  <c r="G13" i="4"/>
  <c r="F13" i="4"/>
  <c r="E13" i="4"/>
  <c r="D13" i="4"/>
  <c r="C13" i="4"/>
  <c r="Q9" i="4"/>
  <c r="P9" i="4"/>
  <c r="M9" i="4"/>
  <c r="L9" i="4"/>
  <c r="K9" i="4"/>
  <c r="J9" i="4"/>
  <c r="I9" i="4"/>
  <c r="H9" i="4"/>
  <c r="G9" i="4"/>
  <c r="F9" i="4"/>
  <c r="E9" i="4"/>
  <c r="D9" i="4"/>
  <c r="C9" i="4"/>
  <c r="K77" i="6" l="1"/>
  <c r="K59" i="6"/>
  <c r="I26" i="8"/>
  <c r="M26" i="8"/>
  <c r="C26" i="8"/>
  <c r="K26" i="8"/>
  <c r="O26" i="8"/>
  <c r="K59" i="7"/>
  <c r="J77" i="7"/>
  <c r="F95" i="7"/>
  <c r="F77" i="7"/>
  <c r="J41" i="6"/>
  <c r="Q26" i="8"/>
  <c r="R26" i="8"/>
  <c r="L59" i="7"/>
  <c r="L95" i="6"/>
  <c r="L77" i="6"/>
  <c r="L59" i="6"/>
  <c r="K41" i="6"/>
  <c r="L41" i="6"/>
  <c r="K23" i="6"/>
  <c r="L23" i="6"/>
  <c r="E23" i="6"/>
  <c r="E113" i="6"/>
  <c r="I113" i="6"/>
  <c r="J23" i="6"/>
  <c r="L113" i="6"/>
  <c r="E59" i="6"/>
  <c r="K95" i="6"/>
  <c r="E41" i="6"/>
  <c r="E77" i="6"/>
  <c r="K113" i="6"/>
  <c r="D41" i="6"/>
  <c r="D77" i="6"/>
  <c r="E95" i="6"/>
  <c r="F23" i="7"/>
  <c r="L41" i="7"/>
  <c r="G23" i="7"/>
  <c r="D113" i="7"/>
  <c r="D41" i="7"/>
  <c r="G41" i="7"/>
  <c r="I41" i="7"/>
  <c r="G59" i="7"/>
  <c r="I59" i="7"/>
  <c r="L23" i="7"/>
  <c r="L95" i="7"/>
  <c r="I23" i="7"/>
  <c r="H23" i="7"/>
  <c r="H41" i="7"/>
  <c r="D59" i="7"/>
  <c r="L77" i="7"/>
  <c r="D23" i="7"/>
  <c r="F59" i="7"/>
  <c r="E113" i="7"/>
  <c r="K41" i="7"/>
  <c r="H59" i="7"/>
  <c r="E23" i="7"/>
  <c r="K113" i="7"/>
  <c r="L113" i="7"/>
  <c r="E41" i="7"/>
  <c r="E59" i="7"/>
</calcChain>
</file>

<file path=xl/sharedStrings.xml><?xml version="1.0" encoding="utf-8"?>
<sst xmlns="http://schemas.openxmlformats.org/spreadsheetml/2006/main" count="3012" uniqueCount="377">
  <si>
    <t>IP5 Statistics</t>
  </si>
  <si>
    <t>IP5 General Information</t>
  </si>
  <si>
    <t>Budget</t>
    <phoneticPr fontId="0"/>
  </si>
  <si>
    <t>Office</t>
    <phoneticPr fontId="0"/>
  </si>
  <si>
    <t>Post</t>
    <phoneticPr fontId="0"/>
  </si>
  <si>
    <t>Salaries and allowances</t>
  </si>
  <si>
    <t>(mil EURO)</t>
  </si>
  <si>
    <t>Building Expenses</t>
    <phoneticPr fontId="0"/>
  </si>
  <si>
    <t>Property and Equipment Maintenance</t>
  </si>
  <si>
    <t>Social security benefits</t>
  </si>
  <si>
    <t>EDP Equipment and Maintenance</t>
  </si>
  <si>
    <t>Training and other staff expenses</t>
  </si>
  <si>
    <t>Tax adjustment transfer</t>
  </si>
  <si>
    <t>Co-operation and Patent Information</t>
  </si>
  <si>
    <t>Depreciation</t>
  </si>
  <si>
    <t>Financial Expenses</t>
    <phoneticPr fontId="0"/>
  </si>
  <si>
    <t>General Operating Expenses</t>
  </si>
  <si>
    <t>IT maintenance</t>
  </si>
  <si>
    <t>Building maintenance</t>
  </si>
  <si>
    <t>Patent information and cooperation</t>
  </si>
  <si>
    <t>Miscellaneous</t>
  </si>
  <si>
    <t>Patent informaiton and cooperation</t>
  </si>
  <si>
    <t>Tax adjustment transfer (one-time)</t>
  </si>
  <si>
    <t>TOTAL</t>
    <phoneticPr fontId="0"/>
  </si>
  <si>
    <t>General processing work</t>
  </si>
  <si>
    <t>(mil Yen)</t>
    <phoneticPr fontId="0"/>
  </si>
  <si>
    <t>Examinations and appeals/trials</t>
  </si>
  <si>
    <t>Examinations and  Appeals</t>
    <phoneticPr fontId="0"/>
  </si>
  <si>
    <t>Information management</t>
  </si>
  <si>
    <t>Publication of patent gazette</t>
  </si>
  <si>
    <t>Computerisation of patent processing work</t>
  </si>
  <si>
    <t>Computerization of patent processing work</t>
  </si>
  <si>
    <t>Facility improvement</t>
  </si>
  <si>
    <t>NCIPI in Operating Subsidies</t>
  </si>
  <si>
    <t>NCIPI operation</t>
  </si>
  <si>
    <t>Operating subsidies for INPIT</t>
  </si>
  <si>
    <t>Other</t>
  </si>
  <si>
    <t>KIPO</t>
    <phoneticPr fontId="0"/>
  </si>
  <si>
    <t>Salaries and benefits</t>
  </si>
  <si>
    <t>General operating expenses</t>
  </si>
  <si>
    <t>External support</t>
  </si>
  <si>
    <t>Equipment</t>
  </si>
  <si>
    <t>Other expenses</t>
  </si>
  <si>
    <t>SIPO</t>
  </si>
  <si>
    <t>Patent Examination</t>
  </si>
  <si>
    <t>(mil Yuan)</t>
  </si>
  <si>
    <t>Social Security</t>
  </si>
  <si>
    <t>Housing Security</t>
  </si>
  <si>
    <t>Others</t>
  </si>
  <si>
    <t>Salaries and Benefits</t>
  </si>
  <si>
    <t>(mil US$)</t>
  </si>
  <si>
    <t>Rent and Utilities</t>
  </si>
  <si>
    <t>Contracts and Services</t>
  </si>
  <si>
    <t>Printing</t>
    <phoneticPr fontId="0"/>
  </si>
  <si>
    <t>Printing</t>
  </si>
  <si>
    <t>Other expenses:</t>
    <phoneticPr fontId="0"/>
  </si>
  <si>
    <t>Supplies and Materials</t>
    <phoneticPr fontId="0"/>
  </si>
  <si>
    <t>Supplies and Materials</t>
  </si>
  <si>
    <t>Contracts / Services</t>
    <phoneticPr fontId="0"/>
  </si>
  <si>
    <t>Other Expenses</t>
  </si>
  <si>
    <t>Staff</t>
  </si>
  <si>
    <t>Office</t>
  </si>
  <si>
    <t>Type</t>
  </si>
  <si>
    <t>EPO</t>
  </si>
  <si>
    <t>Appeal</t>
  </si>
  <si>
    <t>TOTAL</t>
  </si>
  <si>
    <t>JPO</t>
  </si>
  <si>
    <t>Patent/Utility model Examiners</t>
  </si>
  <si>
    <t>Design Examiners</t>
  </si>
  <si>
    <t>Trademark Examiners</t>
  </si>
  <si>
    <t>Patents Examiners</t>
    <phoneticPr fontId="0"/>
  </si>
  <si>
    <t>Designs Examiners</t>
    <phoneticPr fontId="0"/>
  </si>
  <si>
    <t>Trademarks Examiners</t>
    <phoneticPr fontId="0"/>
  </si>
  <si>
    <t>Appeal examiners</t>
    <phoneticPr fontId="0"/>
  </si>
  <si>
    <t>Other staff</t>
    <phoneticPr fontId="0"/>
  </si>
  <si>
    <t>Functional Department</t>
  </si>
  <si>
    <t>Examiners: Invention</t>
  </si>
  <si>
    <t>Utility Model &amp; Design</t>
  </si>
  <si>
    <t>Patent Re-Examination Board</t>
  </si>
  <si>
    <t>Other Subordinate Unites Under the Office</t>
  </si>
  <si>
    <t>USPTO</t>
  </si>
  <si>
    <t>UPR Patent Examiners</t>
  </si>
  <si>
    <t>Design Patent Examiners</t>
  </si>
  <si>
    <t>Managerial, Administrative, Other Patent Staff</t>
  </si>
  <si>
    <t>Trademark examiners</t>
  </si>
  <si>
    <t>Other USPTO staff</t>
  </si>
  <si>
    <t>Production Figures</t>
    <phoneticPr fontId="0"/>
  </si>
  <si>
    <t>Searches carried out</t>
  </si>
  <si>
    <t>European</t>
  </si>
  <si>
    <t>PCT</t>
  </si>
  <si>
    <t>Examinations (final actions)</t>
  </si>
  <si>
    <t>Opposition</t>
  </si>
  <si>
    <t>Appeals</t>
  </si>
  <si>
    <t>Technical</t>
  </si>
  <si>
    <t>Petitions for reviews and referrals</t>
  </si>
  <si>
    <t>Other appeals</t>
  </si>
  <si>
    <t>Applications filed</t>
  </si>
  <si>
    <t>Domestic</t>
  </si>
  <si>
    <t>Foreign</t>
  </si>
  <si>
    <t>Examination</t>
    <phoneticPr fontId="0"/>
  </si>
  <si>
    <t>Requests</t>
  </si>
  <si>
    <t>First Actions</t>
  </si>
  <si>
    <t>Final Actions</t>
  </si>
  <si>
    <t>Grants</t>
  </si>
  <si>
    <t>Appeals/Trials</t>
  </si>
  <si>
    <t>Appeal on refusals</t>
  </si>
  <si>
    <t>Trials on invalidation</t>
  </si>
  <si>
    <t>Applications in appeal</t>
  </si>
  <si>
    <t>PCT activities</t>
  </si>
  <si>
    <t>International searches</t>
  </si>
  <si>
    <t>Applications in opposition</t>
  </si>
  <si>
    <t>-</t>
  </si>
  <si>
    <t>Preliminary examinations</t>
  </si>
  <si>
    <t>Applications filed</t>
    <phoneticPr fontId="0"/>
  </si>
  <si>
    <t>Domestic</t>
    <phoneticPr fontId="0"/>
  </si>
  <si>
    <t>Foreign</t>
    <phoneticPr fontId="0"/>
  </si>
  <si>
    <t>Total</t>
    <phoneticPr fontId="0"/>
  </si>
  <si>
    <t>Requests</t>
    <phoneticPr fontId="0"/>
  </si>
  <si>
    <t>First actions</t>
    <phoneticPr fontId="0"/>
  </si>
  <si>
    <t>Final actions</t>
    <phoneticPr fontId="0"/>
  </si>
  <si>
    <t>Grants</t>
    <phoneticPr fontId="0"/>
  </si>
  <si>
    <t>Total</t>
  </si>
  <si>
    <t>Applications in appeal</t>
    <phoneticPr fontId="0"/>
  </si>
  <si>
    <t>PCT activities</t>
    <phoneticPr fontId="0"/>
  </si>
  <si>
    <t>International searches</t>
    <phoneticPr fontId="0"/>
  </si>
  <si>
    <t>International preliminary examinations</t>
    <phoneticPr fontId="0"/>
  </si>
  <si>
    <t>Examination</t>
  </si>
  <si>
    <t>Re-Examination and Invalidation</t>
  </si>
  <si>
    <t>Requests for Re-Examination</t>
  </si>
  <si>
    <t>Requests Invalidation</t>
  </si>
  <si>
    <t>International search reports</t>
  </si>
  <si>
    <t>International preliminary examinations</t>
  </si>
  <si>
    <t>First actions</t>
  </si>
  <si>
    <t>PCT Ch II</t>
  </si>
  <si>
    <t>PCT Chapter II Examination</t>
  </si>
  <si>
    <t>Contested</t>
  </si>
  <si>
    <t>Ex-parte Contested</t>
  </si>
  <si>
    <t>Disposed</t>
  </si>
  <si>
    <t>Ex-parte Disposed</t>
  </si>
  <si>
    <t>Not allowed</t>
  </si>
  <si>
    <t>Inter-partes contested</t>
  </si>
  <si>
    <t>Pending</t>
  </si>
  <si>
    <t>Inter-partes Disposed</t>
  </si>
  <si>
    <t>Interference</t>
  </si>
  <si>
    <t xml:space="preserve"> -</t>
  </si>
  <si>
    <t>Litigation</t>
  </si>
  <si>
    <t>Cases filed</t>
  </si>
  <si>
    <t>Litigation</t>
    <phoneticPr fontId="0"/>
  </si>
  <si>
    <t>Cases disposed</t>
  </si>
  <si>
    <t>Cases pending</t>
  </si>
  <si>
    <t>IP5  Statistics</t>
  </si>
  <si>
    <t>World-wide Patenting activity</t>
    <phoneticPr fontId="0"/>
  </si>
  <si>
    <t>Patent applications filing by bloc of origin and type</t>
  </si>
  <si>
    <t>Origin</t>
    <phoneticPr fontId="0"/>
  </si>
  <si>
    <t>EPC states</t>
  </si>
  <si>
    <t>National</t>
  </si>
  <si>
    <t>Regional</t>
  </si>
  <si>
    <t>International (PCT)</t>
  </si>
  <si>
    <t>Japan</t>
    <phoneticPr fontId="0"/>
  </si>
  <si>
    <t>R. Korea</t>
    <phoneticPr fontId="0"/>
  </si>
  <si>
    <t>U.S.</t>
    <phoneticPr fontId="0"/>
  </si>
  <si>
    <t>World-wide Patenting activity</t>
  </si>
  <si>
    <t>First filing by bloc of origin</t>
  </si>
  <si>
    <t>Origin</t>
  </si>
  <si>
    <t>Japan</t>
  </si>
  <si>
    <t>R. Korea</t>
    <phoneticPr fontId="2" type="noConversion"/>
  </si>
  <si>
    <t>P.R. China</t>
  </si>
  <si>
    <t>U.S.</t>
  </si>
  <si>
    <t>Patent applications filed with a patent granting office</t>
  </si>
  <si>
    <t>Filing bloc</t>
  </si>
  <si>
    <t>EPC States</t>
  </si>
  <si>
    <t>R.Korea</t>
  </si>
  <si>
    <t>China</t>
  </si>
  <si>
    <t>PCT national &amp; regional</t>
  </si>
  <si>
    <t>Demand for Patent Rights by Bloc of Origin , Filling Bloc and Type</t>
  </si>
  <si>
    <t>R.Korea</t>
    <phoneticPr fontId="2" type="noConversion"/>
  </si>
  <si>
    <t>Granted Patent Rights by Granting Bloc and Procedure</t>
  </si>
  <si>
    <t>Granting Bloc</t>
  </si>
  <si>
    <t>Procedure</t>
  </si>
  <si>
    <t>International</t>
  </si>
  <si>
    <t>National</t>
    <phoneticPr fontId="0"/>
  </si>
  <si>
    <t>U. S.</t>
  </si>
  <si>
    <t>Data prior to 2002 have not been updated.</t>
    <phoneticPr fontId="0"/>
  </si>
  <si>
    <t>Chapter 3: Worldwide Patent Activities</t>
  </si>
  <si>
    <t>Chapter 5: Use of the Patent Cooperation Treaty</t>
  </si>
  <si>
    <t>Patent families by Bloc of Origin</t>
  </si>
  <si>
    <t>Proportions of families using the PCT route</t>
  </si>
  <si>
    <t>NUMBERS OF PATENT FAMILIES</t>
  </si>
  <si>
    <t>PROPORTIONS OF PATENT FAMILIES USING PCT ROUTE</t>
  </si>
  <si>
    <t xml:space="preserve">Source: </t>
  </si>
  <si>
    <t>EPO DOCDB database</t>
  </si>
  <si>
    <t>Year of priority filings:</t>
  </si>
  <si>
    <t xml:space="preserve">Bloc of origin  </t>
  </si>
  <si>
    <t>First Filings</t>
  </si>
  <si>
    <t xml:space="preserve">Trilateral </t>
  </si>
  <si>
    <t>Four Blocs</t>
  </si>
  <si>
    <t>from which priority</t>
  </si>
  <si>
    <t>in Bloc of</t>
  </si>
  <si>
    <t xml:space="preserve">Patent Families </t>
  </si>
  <si>
    <t>is claimed</t>
  </si>
  <si>
    <t>Any other</t>
  </si>
  <si>
    <t>Any other Five</t>
  </si>
  <si>
    <t>from bloc of origin</t>
  </si>
  <si>
    <t xml:space="preserve">from bloc of origin </t>
  </si>
  <si>
    <t>Blocs</t>
  </si>
  <si>
    <t>Bloc</t>
  </si>
  <si>
    <t>countries</t>
  </si>
  <si>
    <t>Five blocs</t>
  </si>
  <si>
    <t>subtotal</t>
  </si>
  <si>
    <t>Global total</t>
  </si>
  <si>
    <t>IP5 Patent Statistics</t>
  </si>
  <si>
    <t>Bloc of Origin</t>
  </si>
  <si>
    <t>Technical field</t>
  </si>
  <si>
    <t>Human necessities</t>
  </si>
  <si>
    <t>Performing operations</t>
  </si>
  <si>
    <t>Chemistry; Metallurgy</t>
  </si>
  <si>
    <t>Textiles; paper</t>
  </si>
  <si>
    <t>Fixed constructions</t>
  </si>
  <si>
    <t>Mechanical engineering</t>
  </si>
  <si>
    <t>Physics</t>
  </si>
  <si>
    <t>Electricity</t>
  </si>
  <si>
    <t>-</t>
    <phoneticPr fontId="0"/>
  </si>
  <si>
    <t>Patent year</t>
  </si>
  <si>
    <t>Statistics on the Procedures</t>
  </si>
  <si>
    <t>Item</t>
  </si>
  <si>
    <t>examination rate</t>
  </si>
  <si>
    <t>grant rate</t>
  </si>
  <si>
    <t>opposition rate</t>
  </si>
  <si>
    <t xml:space="preserve"> -  </t>
  </si>
  <si>
    <t>n.a.</t>
  </si>
  <si>
    <t>n.a.</t>
    <phoneticPr fontId="0"/>
  </si>
  <si>
    <t xml:space="preserve"> -  </t>
    <phoneticPr fontId="0"/>
  </si>
  <si>
    <t>pending applications</t>
  </si>
  <si>
    <t>in search</t>
  </si>
  <si>
    <t>pendency search in</t>
  </si>
  <si>
    <t>applications awaiting</t>
  </si>
  <si>
    <t>request for</t>
  </si>
  <si>
    <t>in examination</t>
  </si>
  <si>
    <t>pendency</t>
  </si>
  <si>
    <t>examination in</t>
  </si>
  <si>
    <t>months</t>
    <phoneticPr fontId="0"/>
  </si>
  <si>
    <t>pendency opposition</t>
  </si>
  <si>
    <t>in months</t>
  </si>
  <si>
    <t>pendency time in</t>
  </si>
  <si>
    <t>invalidation in months</t>
  </si>
  <si>
    <t>Activity</t>
  </si>
  <si>
    <t>Other work</t>
  </si>
  <si>
    <t>Design patent</t>
  </si>
  <si>
    <t>Utility model patent</t>
  </si>
  <si>
    <t>Trademark</t>
  </si>
  <si>
    <t>Plant</t>
  </si>
  <si>
    <t>Re-issue</t>
  </si>
  <si>
    <t>pendency first office</t>
  </si>
  <si>
    <t>Designs and Trademark Examiners</t>
  </si>
  <si>
    <t>Maintenance of Patents Granted by the IP5 Offices</t>
  </si>
  <si>
    <t>PCT Activities of the IP5 Offices</t>
  </si>
  <si>
    <t>Other Work of the IP5 Offices</t>
  </si>
  <si>
    <t>Granted Patents by the IP5 Offices by Bloc of Origin</t>
  </si>
  <si>
    <t>Patent Applications at the IP5 Offices by Bloc of Origin</t>
  </si>
  <si>
    <t>Patent Applications at the IP5 Offices by Technical Field</t>
  </si>
  <si>
    <r>
      <t>*</t>
    </r>
    <r>
      <rPr>
        <sz val="10"/>
        <rFont val="Arial"/>
        <family val="2"/>
      </rPr>
      <t xml:space="preserve">  EPO has created its financial statements in accordance with International Financial Reporting Standards (IFRS) since 2006.</t>
    </r>
  </si>
  <si>
    <r>
      <t xml:space="preserve">EPO </t>
    </r>
    <r>
      <rPr>
        <vertAlign val="superscript"/>
        <sz val="12"/>
        <rFont val="Arial"/>
        <family val="2"/>
      </rPr>
      <t>*</t>
    </r>
  </si>
  <si>
    <t>Post**</t>
  </si>
  <si>
    <t>** Post name changes have occurred in 2003 and 2004</t>
  </si>
  <si>
    <t xml:space="preserve">Search for national offices </t>
  </si>
  <si>
    <t>PCT applications by receiving office</t>
  </si>
  <si>
    <t>PCT international searche requests</t>
  </si>
  <si>
    <t>PCT international preliminary examination</t>
  </si>
  <si>
    <t>Filing</t>
  </si>
  <si>
    <t>Search</t>
  </si>
  <si>
    <t>Patent information</t>
  </si>
  <si>
    <t>Technical cooperation</t>
  </si>
  <si>
    <t>European patent academy</t>
  </si>
  <si>
    <t>Salaries and Benefits:</t>
  </si>
  <si>
    <t>Other expenses:</t>
  </si>
  <si>
    <t>Equipments</t>
  </si>
  <si>
    <t>Rents and Utilities</t>
  </si>
  <si>
    <t>other patent office staff</t>
  </si>
  <si>
    <t>Percentages are the counts expressed as proportions of the numbers of First Filings in the countries/blocs of origin. Families with only utility models are excluded.</t>
  </si>
  <si>
    <t>Families with only utility models are excluded.</t>
  </si>
  <si>
    <t>Percentages are the counts expressed as proportions of the numbers of First Filings in the countries/blocs of origin. Families with only utility models are excluded</t>
  </si>
  <si>
    <t>Sector</t>
  </si>
  <si>
    <t>Electrical engineering</t>
  </si>
  <si>
    <t>Instruments</t>
  </si>
  <si>
    <t>Chemistry</t>
  </si>
  <si>
    <t>Other fileds</t>
  </si>
  <si>
    <t>KIPO</t>
  </si>
  <si>
    <t>appeal rate on</t>
  </si>
  <si>
    <t>examinations</t>
  </si>
  <si>
    <r>
      <t>examination</t>
    </r>
    <r>
      <rPr>
        <vertAlign val="superscript"/>
        <sz val="8"/>
        <rFont val="Arial"/>
        <family val="2"/>
      </rPr>
      <t>3</t>
    </r>
  </si>
  <si>
    <r>
      <t>4</t>
    </r>
    <r>
      <rPr>
        <sz val="9"/>
        <rFont val="Arial"/>
        <family val="2"/>
      </rPr>
      <t xml:space="preserve"> Opposition at the EPO: revised methodology in 2006 to count pending cases.</t>
    </r>
  </si>
  <si>
    <r>
      <t>2</t>
    </r>
    <r>
      <rPr>
        <sz val="9"/>
        <rFont val="Arial"/>
        <family val="2"/>
      </rPr>
      <t xml:space="preserve"> EPO revised methodology in 2011</t>
    </r>
  </si>
  <si>
    <r>
      <t>3</t>
    </r>
    <r>
      <rPr>
        <sz val="9"/>
        <rFont val="Arial"/>
        <family val="2"/>
      </rPr>
      <t xml:space="preserve"> EPO revised methodology in 2013</t>
    </r>
  </si>
  <si>
    <t>Figures indicate the proportion of patents maintained at the end of each patent year measured from the filing date</t>
  </si>
  <si>
    <t>examination</t>
  </si>
  <si>
    <t>20.4</t>
  </si>
  <si>
    <r>
      <t>action in months</t>
    </r>
    <r>
      <rPr>
        <vertAlign val="superscript"/>
        <sz val="10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</si>
  <si>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JPO or SIPO only numbers are available</t>
    </r>
  </si>
  <si>
    <r>
      <t>examinations</t>
    </r>
    <r>
      <rPr>
        <vertAlign val="superscript"/>
        <sz val="10"/>
        <rFont val="Arial"/>
        <family val="2"/>
      </rPr>
      <t>1</t>
    </r>
  </si>
  <si>
    <r>
      <t>examination rate</t>
    </r>
    <r>
      <rPr>
        <vertAlign val="superscript"/>
        <sz val="10"/>
        <rFont val="Arial"/>
        <family val="2"/>
      </rPr>
      <t>1</t>
    </r>
  </si>
  <si>
    <r>
      <t>grant rate</t>
    </r>
    <r>
      <rPr>
        <vertAlign val="superscript"/>
        <sz val="10"/>
        <rFont val="Arial"/>
        <family val="2"/>
      </rPr>
      <t>1</t>
    </r>
  </si>
  <si>
    <r>
      <t>months</t>
    </r>
    <r>
      <rPr>
        <vertAlign val="superscript"/>
        <sz val="10"/>
        <rFont val="Arial"/>
        <family val="2"/>
      </rPr>
      <t>2</t>
    </r>
  </si>
  <si>
    <r>
      <t>action in months</t>
    </r>
    <r>
      <rPr>
        <vertAlign val="superscript"/>
        <sz val="10"/>
        <rFont val="Arial"/>
        <family val="2"/>
      </rPr>
      <t>2</t>
    </r>
  </si>
  <si>
    <r>
      <t>months</t>
    </r>
    <r>
      <rPr>
        <vertAlign val="superscript"/>
        <sz val="10"/>
        <rFont val="Arial"/>
        <family val="2"/>
      </rPr>
      <t>3</t>
    </r>
  </si>
  <si>
    <r>
      <t>in opposition</t>
    </r>
    <r>
      <rPr>
        <vertAlign val="superscript"/>
        <sz val="10"/>
        <rFont val="Arial"/>
        <family val="2"/>
      </rPr>
      <t>4</t>
    </r>
  </si>
  <si>
    <t>Personnel resources</t>
    <phoneticPr fontId="0" type="noConversion"/>
  </si>
  <si>
    <t>Primary business expenses</t>
    <phoneticPr fontId="0" type="noConversion"/>
  </si>
  <si>
    <t xml:space="preserve">                                                Flows to Subsequent Filings</t>
  </si>
  <si>
    <t>Five Blocs</t>
  </si>
  <si>
    <t xml:space="preserve">                                         Flows to Subsequent Filings</t>
  </si>
  <si>
    <t xml:space="preserve">                                                   First filings in Bloc of Origin leading to priority claims in filings in:</t>
  </si>
  <si>
    <t xml:space="preserve">                                                        First filings in Bloc of Origin leading to priority claims in filings in:</t>
  </si>
  <si>
    <t>Korea</t>
  </si>
  <si>
    <t>U.S.A</t>
  </si>
  <si>
    <t>(EPC, Japan, U.S.A.)</t>
  </si>
  <si>
    <t>(EPC, Japan, Korea, U.S.A.)</t>
  </si>
  <si>
    <t>(EPC, China, Japan, Korea, U.S.A.)</t>
  </si>
  <si>
    <t>U.S.A.</t>
  </si>
  <si>
    <t>-</t>
    <phoneticPr fontId="0" type="noConversion"/>
  </si>
  <si>
    <t>-</t>
    <phoneticPr fontId="0"/>
  </si>
  <si>
    <t>-</t>
    <phoneticPr fontId="0"/>
  </si>
  <si>
    <t>IP affairs</t>
    <phoneticPr fontId="0" type="noConversion"/>
  </si>
  <si>
    <t>Social security</t>
    <phoneticPr fontId="0" type="noConversion"/>
  </si>
  <si>
    <t>Housing security</t>
    <phoneticPr fontId="0" type="noConversion"/>
  </si>
  <si>
    <t>International affairs</t>
    <phoneticPr fontId="0" type="noConversion"/>
  </si>
  <si>
    <t>Missing information for JPO correspond to cases where regional or international based grants are including in the national counts.</t>
    <phoneticPr fontId="0"/>
  </si>
  <si>
    <t>Starting 2001, for EPC and Others, national and regional counts include patents granted on the basis on PCT applications.</t>
    <phoneticPr fontId="0" type="noConversion"/>
  </si>
  <si>
    <t>-</t>
    <phoneticPr fontId="0"/>
  </si>
  <si>
    <t>-</t>
    <phoneticPr fontId="0"/>
  </si>
  <si>
    <t>KIPO</t>
    <phoneticPr fontId="0"/>
  </si>
  <si>
    <t>Examiners</t>
  </si>
  <si>
    <t>Appeal Boards</t>
  </si>
  <si>
    <t>Sub-total</t>
  </si>
  <si>
    <t>Appeal examiners</t>
  </si>
  <si>
    <t>General staff</t>
  </si>
  <si>
    <t>Design and Trademarks Examiners</t>
    <phoneticPr fontId="0" type="noConversion"/>
  </si>
  <si>
    <t>Appeal</t>
    <phoneticPr fontId="0"/>
  </si>
  <si>
    <t>Other</t>
    <phoneticPr fontId="0"/>
  </si>
  <si>
    <t>Examiners:Patent</t>
    <phoneticPr fontId="0" type="noConversion"/>
  </si>
  <si>
    <t>Examiners:Utility Model &amp; Design</t>
    <phoneticPr fontId="0" type="noConversion"/>
  </si>
  <si>
    <t>Examiners:Preliminary examiniation and flow management</t>
    <phoneticPr fontId="0" type="noConversion"/>
  </si>
  <si>
    <t>Supporting department</t>
    <phoneticPr fontId="0" type="noConversion"/>
  </si>
  <si>
    <t>General Administration</t>
    <phoneticPr fontId="0" type="noConversion"/>
  </si>
  <si>
    <t>Re-Examination Board</t>
    <phoneticPr fontId="0" type="noConversion"/>
  </si>
  <si>
    <t>Other Subordinate units Under the Office</t>
    <phoneticPr fontId="0" type="noConversion"/>
  </si>
  <si>
    <t>Trademark examiners</t>
    <phoneticPr fontId="0" type="noConversion"/>
  </si>
  <si>
    <t>Managerial, Administrative and Support staff</t>
    <phoneticPr fontId="0" type="noConversion"/>
  </si>
  <si>
    <t>Personnel Expenses</t>
    <phoneticPr fontId="0"/>
  </si>
  <si>
    <t>Data Processing</t>
    <phoneticPr fontId="0"/>
  </si>
  <si>
    <t>Patent Information</t>
    <phoneticPr fontId="0"/>
  </si>
  <si>
    <t>JPO</t>
    <phoneticPr fontId="0"/>
  </si>
  <si>
    <t>Computerization of Patent Processing</t>
    <phoneticPr fontId="0"/>
  </si>
  <si>
    <t>Patent Protection</t>
    <phoneticPr fontId="0"/>
  </si>
  <si>
    <t>Developing the Patent Markets</t>
    <phoneticPr fontId="0"/>
  </si>
  <si>
    <t>International Protection of IPRs</t>
    <phoneticPr fontId="0"/>
  </si>
  <si>
    <t>(mil Won)</t>
    <phoneticPr fontId="0"/>
  </si>
  <si>
    <t>Internal business</t>
    <phoneticPr fontId="0" type="noConversion"/>
  </si>
  <si>
    <t>Administrative Affairs</t>
    <phoneticPr fontId="0" type="noConversion"/>
  </si>
  <si>
    <t>Patent Examination</t>
    <phoneticPr fontId="0" type="noConversion"/>
  </si>
  <si>
    <t>Social Security</t>
    <phoneticPr fontId="0" type="noConversion"/>
  </si>
  <si>
    <t>Others</t>
    <phoneticPr fontId="0" type="noConversion"/>
  </si>
  <si>
    <t>USPTO</t>
    <phoneticPr fontId="0"/>
  </si>
  <si>
    <t>Salaries and Benefits</t>
    <phoneticPr fontId="0"/>
  </si>
  <si>
    <t>Salaries and Benefits:</t>
    <phoneticPr fontId="0"/>
  </si>
  <si>
    <t>Equipment</t>
    <phoneticPr fontId="0"/>
  </si>
  <si>
    <t>Rent and Utilities:</t>
    <phoneticPr fontId="0"/>
  </si>
  <si>
    <t>Rent and Untilities</t>
    <phoneticPr fontId="0"/>
  </si>
  <si>
    <t>Contracts and Services:</t>
    <phoneticPr fontId="0"/>
  </si>
  <si>
    <t>KIPO</t>
    <phoneticPr fontId="0"/>
  </si>
  <si>
    <t>IP affairs</t>
    <phoneticPr fontId="36" type="noConversion"/>
  </si>
  <si>
    <t>Social security</t>
    <phoneticPr fontId="36" type="noConversion"/>
  </si>
  <si>
    <t>Housing security</t>
    <phoneticPr fontId="36" type="noConversion"/>
  </si>
  <si>
    <t>International Affairs</t>
    <phoneticPr fontId="36" type="noConversion"/>
  </si>
  <si>
    <t>P.R. China</t>
    <phoneticPr fontId="0" type="noConversion"/>
  </si>
  <si>
    <t>n.a.</t>
    <phoneticPr fontId="0"/>
  </si>
  <si>
    <t>n.a.</t>
    <phoneticPr fontId="0"/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</si>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</sst>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"/>
    <numFmt numFmtId="181" formatCode="#\ ##0"/>
    <numFmt numFmtId="182" formatCode="0.0%"/>
    <numFmt numFmtId="183" formatCode="\(0.0%\)"/>
    <numFmt numFmtId="184" formatCode="0.0"/>
    <numFmt numFmtId="185" formatCode="#,##0.0;[Red]\-#,##0.0"/>
    <numFmt numFmtId="186" formatCode="#,##0_ "/>
    <numFmt numFmtId="187" formatCode="_ * #,##0_ ;_ * \-#,##0_ ;_ * &quot;-&quot;??_ ;_ @_ 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9"/>
      <scheme val="minor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Sans-serif"/>
      <family val="2"/>
    </font>
    <font>
      <b/>
      <sz val="14"/>
      <name val="Arial"/>
      <family val="2"/>
    </font>
    <font>
      <sz val="10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sz val="9"/>
      <name val="ＭＳ Ｐゴシック"/>
      <family val="3"/>
      <charset val="128"/>
    </font>
    <font>
      <sz val="12"/>
      <color indexed="8"/>
      <name val="Arial"/>
      <family val="2"/>
    </font>
    <font>
      <sz val="12"/>
      <color indexed="18"/>
      <name val="Arial"/>
      <family val="2"/>
    </font>
    <font>
      <b/>
      <sz val="6"/>
      <name val="Helvetica"/>
    </font>
    <font>
      <sz val="11"/>
      <color indexed="48"/>
      <name val="ＭＳ Ｐゴシック"/>
      <family val="3"/>
      <charset val="128"/>
    </font>
    <font>
      <sz val="11"/>
      <color indexed="48"/>
      <name val="Arial"/>
      <family val="2"/>
    </font>
    <font>
      <u/>
      <sz val="12"/>
      <color indexed="12"/>
      <name val="Arial"/>
      <family val="2"/>
    </font>
    <font>
      <sz val="11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rgb="FF9C0006"/>
      <name val="맑은 고딕"/>
      <family val="3"/>
      <charset val="129"/>
    </font>
    <font>
      <sz val="10"/>
      <color theme="1"/>
      <name val="Arial"/>
      <family val="2"/>
    </font>
    <font>
      <sz val="11"/>
      <color indexed="20"/>
      <name val="맑은 고딕"/>
      <family val="3"/>
      <charset val="129"/>
    </font>
    <font>
      <sz val="9"/>
      <name val="ＭＳ Ｐゴシック"/>
      <family val="3"/>
    </font>
    <font>
      <sz val="9"/>
      <name val="宋体"/>
      <family val="3"/>
      <charset val="134"/>
    </font>
    <font>
      <sz val="9"/>
      <name val="ＭＳ Ｐゴシック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12"/>
      <color theme="1"/>
      <name val="Arial"/>
      <family val="2"/>
    </font>
    <font>
      <sz val="6"/>
      <name val="ＭＳ Ｐゴシック"/>
      <family val="3"/>
      <charset val="128"/>
    </font>
    <font>
      <b/>
      <sz val="12"/>
      <name val="Helvetica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Helvetica"/>
    </font>
  </fonts>
  <fills count="7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indexed="45"/>
      </patternFill>
    </fill>
  </fills>
  <borders count="2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hair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hair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hair">
        <color indexed="64"/>
      </bottom>
      <diagonal/>
    </border>
    <border>
      <left style="medium">
        <color theme="1"/>
      </left>
      <right style="medium">
        <color theme="1"/>
      </right>
      <top/>
      <bottom style="hair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theme="1"/>
      </right>
      <top style="hair">
        <color indexed="64"/>
      </top>
      <bottom/>
      <diagonal/>
    </border>
    <border>
      <left style="thin">
        <color theme="1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hair">
        <color indexed="64"/>
      </bottom>
      <diagonal/>
    </border>
    <border>
      <left style="thin">
        <color theme="1"/>
      </left>
      <right style="medium">
        <color theme="1"/>
      </right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hair">
        <color indexed="64"/>
      </top>
      <bottom/>
      <diagonal/>
    </border>
    <border>
      <left style="medium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1"/>
      </right>
      <top style="hair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hair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hair">
        <color indexed="64"/>
      </top>
      <bottom style="dashed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/>
      <diagonal/>
    </border>
    <border>
      <left style="thin">
        <color theme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hair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38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14" fillId="0" borderId="0"/>
    <xf numFmtId="0" fontId="14" fillId="0" borderId="0"/>
    <xf numFmtId="0" fontId="17" fillId="0" borderId="0"/>
    <xf numFmtId="0" fontId="4" fillId="0" borderId="0"/>
    <xf numFmtId="9" fontId="14" fillId="0" borderId="0" applyFont="0" applyFill="0" applyBorder="0" applyAlignment="0" applyProtection="0"/>
    <xf numFmtId="0" fontId="32" fillId="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4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35" fillId="0" borderId="0">
      <alignment vertical="center"/>
    </xf>
    <xf numFmtId="0" fontId="20" fillId="0" borderId="0">
      <alignment vertical="center"/>
    </xf>
    <xf numFmtId="0" fontId="4" fillId="0" borderId="0"/>
    <xf numFmtId="0" fontId="1" fillId="0" borderId="0">
      <alignment vertical="center"/>
    </xf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20" fillId="0" borderId="0">
      <alignment vertical="center"/>
    </xf>
  </cellStyleXfs>
  <cellXfs count="129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38" fontId="4" fillId="0" borderId="10" xfId="1" applyFont="1" applyFill="1" applyBorder="1"/>
    <xf numFmtId="38" fontId="4" fillId="0" borderId="11" xfId="1" applyFont="1" applyFill="1" applyBorder="1"/>
    <xf numFmtId="38" fontId="4" fillId="0" borderId="12" xfId="1" applyFont="1" applyFill="1" applyBorder="1"/>
    <xf numFmtId="38" fontId="4" fillId="0" borderId="9" xfId="1" applyFont="1" applyFill="1" applyBorder="1"/>
    <xf numFmtId="0" fontId="4" fillId="0" borderId="10" xfId="0" applyFont="1" applyFill="1" applyBorder="1"/>
    <xf numFmtId="38" fontId="4" fillId="0" borderId="13" xfId="1" applyFont="1" applyFill="1" applyBorder="1"/>
    <xf numFmtId="38" fontId="4" fillId="0" borderId="14" xfId="1" applyFont="1" applyFill="1" applyBorder="1"/>
    <xf numFmtId="38" fontId="4" fillId="0" borderId="15" xfId="1" applyFont="1" applyFill="1" applyBorder="1"/>
    <xf numFmtId="38" fontId="4" fillId="0" borderId="16" xfId="1" applyFont="1" applyFill="1" applyBorder="1"/>
    <xf numFmtId="38" fontId="4" fillId="0" borderId="17" xfId="1" applyFont="1" applyFill="1" applyBorder="1"/>
    <xf numFmtId="38" fontId="4" fillId="0" borderId="18" xfId="1" applyFont="1" applyFill="1" applyBorder="1"/>
    <xf numFmtId="0" fontId="4" fillId="0" borderId="19" xfId="0" applyFont="1" applyFill="1" applyBorder="1"/>
    <xf numFmtId="38" fontId="4" fillId="0" borderId="20" xfId="1" applyFont="1" applyFill="1" applyBorder="1"/>
    <xf numFmtId="38" fontId="4" fillId="0" borderId="21" xfId="1" applyFont="1" applyFill="1" applyBorder="1"/>
    <xf numFmtId="38" fontId="4" fillId="0" borderId="22" xfId="1" applyFont="1" applyFill="1" applyBorder="1"/>
    <xf numFmtId="38" fontId="4" fillId="0" borderId="19" xfId="1" applyFont="1" applyFill="1" applyBorder="1"/>
    <xf numFmtId="0" fontId="4" fillId="0" borderId="20" xfId="0" applyFont="1" applyFill="1" applyBorder="1"/>
    <xf numFmtId="38" fontId="4" fillId="0" borderId="23" xfId="1" applyFont="1" applyFill="1" applyBorder="1"/>
    <xf numFmtId="38" fontId="4" fillId="0" borderId="24" xfId="1" applyFont="1" applyFill="1" applyBorder="1"/>
    <xf numFmtId="38" fontId="4" fillId="0" borderId="25" xfId="1" applyFont="1" applyFill="1" applyBorder="1"/>
    <xf numFmtId="38" fontId="4" fillId="0" borderId="26" xfId="1" applyFont="1" applyFill="1" applyBorder="1"/>
    <xf numFmtId="38" fontId="4" fillId="0" borderId="27" xfId="1" applyFont="1" applyFill="1" applyBorder="1"/>
    <xf numFmtId="38" fontId="4" fillId="0" borderId="28" xfId="1" applyFont="1" applyFill="1" applyBorder="1"/>
    <xf numFmtId="38" fontId="4" fillId="0" borderId="8" xfId="1" applyFont="1" applyFill="1" applyBorder="1"/>
    <xf numFmtId="0" fontId="4" fillId="0" borderId="26" xfId="0" applyFont="1" applyFill="1" applyBorder="1"/>
    <xf numFmtId="38" fontId="4" fillId="0" borderId="29" xfId="1" applyFont="1" applyFill="1" applyBorder="1"/>
    <xf numFmtId="38" fontId="4" fillId="0" borderId="30" xfId="1" applyFont="1" applyFill="1" applyBorder="1"/>
    <xf numFmtId="0" fontId="4" fillId="0" borderId="31" xfId="0" applyFont="1" applyFill="1" applyBorder="1"/>
    <xf numFmtId="38" fontId="4" fillId="0" borderId="32" xfId="1" applyFont="1" applyFill="1" applyBorder="1"/>
    <xf numFmtId="38" fontId="4" fillId="0" borderId="33" xfId="1" applyFont="1" applyFill="1" applyBorder="1"/>
    <xf numFmtId="38" fontId="4" fillId="0" borderId="34" xfId="1" applyFont="1" applyFill="1" applyBorder="1"/>
    <xf numFmtId="38" fontId="4" fillId="0" borderId="31" xfId="1" applyFont="1" applyFill="1" applyBorder="1"/>
    <xf numFmtId="0" fontId="4" fillId="0" borderId="32" xfId="0" applyFont="1" applyFill="1" applyBorder="1"/>
    <xf numFmtId="38" fontId="4" fillId="0" borderId="35" xfId="1" applyFont="1" applyFill="1" applyBorder="1"/>
    <xf numFmtId="38" fontId="4" fillId="0" borderId="36" xfId="1" applyFont="1" applyFill="1" applyBorder="1"/>
    <xf numFmtId="38" fontId="4" fillId="0" borderId="37" xfId="1" applyFont="1" applyFill="1" applyBorder="1"/>
    <xf numFmtId="38" fontId="4" fillId="0" borderId="38" xfId="1" applyFont="1" applyFill="1" applyBorder="1"/>
    <xf numFmtId="38" fontId="4" fillId="0" borderId="39" xfId="1" applyFont="1" applyFill="1" applyBorder="1"/>
    <xf numFmtId="38" fontId="4" fillId="0" borderId="40" xfId="1" applyFont="1" applyFill="1" applyBorder="1"/>
    <xf numFmtId="38" fontId="4" fillId="0" borderId="41" xfId="1" applyFont="1" applyFill="1" applyBorder="1"/>
    <xf numFmtId="0" fontId="4" fillId="0" borderId="26" xfId="0" applyFont="1" applyFill="1" applyBorder="1" applyAlignment="1"/>
    <xf numFmtId="38" fontId="4" fillId="0" borderId="42" xfId="1" applyFont="1" applyFill="1" applyBorder="1"/>
    <xf numFmtId="0" fontId="4" fillId="0" borderId="20" xfId="0" applyFont="1" applyFill="1" applyBorder="1" applyAlignment="1"/>
    <xf numFmtId="0" fontId="4" fillId="0" borderId="20" xfId="0" applyFont="1" applyFill="1" applyBorder="1" applyAlignment="1">
      <alignment horizontal="left"/>
    </xf>
    <xf numFmtId="0" fontId="4" fillId="0" borderId="32" xfId="0" applyFont="1" applyFill="1" applyBorder="1" applyAlignment="1"/>
    <xf numFmtId="0" fontId="4" fillId="0" borderId="43" xfId="0" applyFont="1" applyFill="1" applyBorder="1"/>
    <xf numFmtId="0" fontId="4" fillId="0" borderId="44" xfId="0" applyFont="1" applyFill="1" applyBorder="1"/>
    <xf numFmtId="38" fontId="4" fillId="0" borderId="45" xfId="1" applyFont="1" applyFill="1" applyBorder="1"/>
    <xf numFmtId="38" fontId="4" fillId="0" borderId="46" xfId="1" applyFont="1" applyFill="1" applyBorder="1"/>
    <xf numFmtId="38" fontId="4" fillId="0" borderId="44" xfId="1" applyFont="1" applyFill="1" applyBorder="1"/>
    <xf numFmtId="0" fontId="4" fillId="0" borderId="45" xfId="0" applyFont="1" applyFill="1" applyBorder="1"/>
    <xf numFmtId="0" fontId="5" fillId="0" borderId="0" xfId="0" applyFont="1" applyFill="1"/>
    <xf numFmtId="0" fontId="4" fillId="0" borderId="47" xfId="0" applyFont="1" applyFill="1" applyBorder="1"/>
    <xf numFmtId="38" fontId="4" fillId="0" borderId="48" xfId="1" applyFont="1" applyFill="1" applyBorder="1"/>
    <xf numFmtId="38" fontId="4" fillId="0" borderId="49" xfId="1" applyFont="1" applyFill="1" applyBorder="1"/>
    <xf numFmtId="38" fontId="4" fillId="0" borderId="47" xfId="1" applyFont="1" applyFill="1" applyBorder="1"/>
    <xf numFmtId="0" fontId="4" fillId="0" borderId="48" xfId="0" applyFont="1" applyFill="1" applyBorder="1"/>
    <xf numFmtId="0" fontId="6" fillId="0" borderId="31" xfId="0" applyFont="1" applyFill="1" applyBorder="1"/>
    <xf numFmtId="0" fontId="4" fillId="0" borderId="50" xfId="0" applyFont="1" applyFill="1" applyBorder="1"/>
    <xf numFmtId="38" fontId="4" fillId="0" borderId="51" xfId="1" applyFont="1" applyFill="1" applyBorder="1"/>
    <xf numFmtId="38" fontId="4" fillId="0" borderId="52" xfId="1" applyFont="1" applyFill="1" applyBorder="1"/>
    <xf numFmtId="38" fontId="4" fillId="0" borderId="53" xfId="1" applyFont="1" applyFill="1" applyBorder="1"/>
    <xf numFmtId="38" fontId="4" fillId="0" borderId="50" xfId="1" applyFont="1" applyFill="1" applyBorder="1"/>
    <xf numFmtId="0" fontId="4" fillId="0" borderId="51" xfId="0" applyFont="1" applyFill="1" applyBorder="1"/>
    <xf numFmtId="38" fontId="4" fillId="0" borderId="54" xfId="1" applyFont="1" applyFill="1" applyBorder="1"/>
    <xf numFmtId="38" fontId="4" fillId="0" borderId="55" xfId="1" applyFont="1" applyFill="1" applyBorder="1"/>
    <xf numFmtId="38" fontId="4" fillId="0" borderId="56" xfId="1" applyFont="1" applyFill="1" applyBorder="1"/>
    <xf numFmtId="0" fontId="4" fillId="0" borderId="0" xfId="0" applyFont="1" applyFill="1" applyAlignment="1"/>
    <xf numFmtId="0" fontId="6" fillId="0" borderId="0" xfId="0" applyFont="1" applyFill="1"/>
    <xf numFmtId="0" fontId="7" fillId="0" borderId="0" xfId="0" applyFont="1" applyFill="1"/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8" fontId="4" fillId="0" borderId="59" xfId="1" applyFont="1" applyFill="1" applyBorder="1"/>
    <xf numFmtId="38" fontId="4" fillId="0" borderId="60" xfId="1" applyFont="1" applyFill="1" applyBorder="1"/>
    <xf numFmtId="38" fontId="4" fillId="0" borderId="61" xfId="1" applyFont="1" applyFill="1" applyBorder="1"/>
    <xf numFmtId="38" fontId="4" fillId="0" borderId="43" xfId="1" applyFont="1" applyFill="1" applyBorder="1"/>
    <xf numFmtId="38" fontId="4" fillId="0" borderId="62" xfId="1" applyFont="1" applyFill="1" applyBorder="1"/>
    <xf numFmtId="38" fontId="4" fillId="0" borderId="63" xfId="1" applyFont="1" applyFill="1" applyBorder="1"/>
    <xf numFmtId="38" fontId="4" fillId="0" borderId="64" xfId="1" applyFont="1" applyFill="1" applyBorder="1"/>
    <xf numFmtId="38" fontId="4" fillId="0" borderId="65" xfId="1" applyFont="1" applyFill="1" applyBorder="1"/>
    <xf numFmtId="38" fontId="4" fillId="0" borderId="66" xfId="1" applyFont="1" applyFill="1" applyBorder="1"/>
    <xf numFmtId="0" fontId="4" fillId="0" borderId="67" xfId="0" applyFont="1" applyFill="1" applyBorder="1"/>
    <xf numFmtId="38" fontId="4" fillId="0" borderId="68" xfId="1" applyFont="1" applyFill="1" applyBorder="1"/>
    <xf numFmtId="38" fontId="4" fillId="0" borderId="69" xfId="1" applyFont="1" applyFill="1" applyBorder="1"/>
    <xf numFmtId="38" fontId="4" fillId="0" borderId="70" xfId="1" applyFont="1" applyFill="1" applyBorder="1"/>
    <xf numFmtId="38" fontId="4" fillId="0" borderId="67" xfId="1" applyFont="1" applyFill="1" applyBorder="1"/>
    <xf numFmtId="38" fontId="4" fillId="0" borderId="71" xfId="1" applyFont="1" applyFill="1" applyBorder="1"/>
    <xf numFmtId="38" fontId="4" fillId="0" borderId="72" xfId="1" applyFont="1" applyFill="1" applyBorder="1"/>
    <xf numFmtId="38" fontId="4" fillId="0" borderId="73" xfId="1" applyFont="1" applyFill="1" applyBorder="1"/>
    <xf numFmtId="0" fontId="4" fillId="0" borderId="74" xfId="0" applyFont="1" applyFill="1" applyBorder="1"/>
    <xf numFmtId="38" fontId="4" fillId="0" borderId="75" xfId="1" applyFont="1" applyFill="1" applyBorder="1"/>
    <xf numFmtId="38" fontId="4" fillId="0" borderId="76" xfId="1" applyFont="1" applyFill="1" applyBorder="1"/>
    <xf numFmtId="38" fontId="4" fillId="0" borderId="77" xfId="1" applyFont="1" applyFill="1" applyBorder="1"/>
    <xf numFmtId="38" fontId="4" fillId="0" borderId="78" xfId="1" applyFont="1" applyFill="1" applyBorder="1"/>
    <xf numFmtId="38" fontId="4" fillId="0" borderId="79" xfId="1" applyFont="1" applyFill="1" applyBorder="1"/>
    <xf numFmtId="38" fontId="4" fillId="0" borderId="80" xfId="1" applyFont="1" applyFill="1" applyBorder="1"/>
    <xf numFmtId="0" fontId="4" fillId="0" borderId="78" xfId="0" applyFont="1" applyFill="1" applyBorder="1"/>
    <xf numFmtId="0" fontId="4" fillId="0" borderId="62" xfId="0" applyFont="1" applyFill="1" applyBorder="1"/>
    <xf numFmtId="0" fontId="4" fillId="0" borderId="24" xfId="0" applyFont="1" applyFill="1" applyBorder="1"/>
    <xf numFmtId="38" fontId="4" fillId="0" borderId="81" xfId="1" applyFont="1" applyFill="1" applyBorder="1"/>
    <xf numFmtId="38" fontId="4" fillId="0" borderId="0" xfId="1" applyFont="1" applyFill="1" applyBorder="1"/>
    <xf numFmtId="0" fontId="4" fillId="0" borderId="30" xfId="0" applyFont="1" applyFill="1" applyBorder="1"/>
    <xf numFmtId="0" fontId="4" fillId="0" borderId="71" xfId="0" applyFont="1" applyFill="1" applyBorder="1"/>
    <xf numFmtId="0" fontId="5" fillId="0" borderId="44" xfId="0" applyFont="1" applyFill="1" applyBorder="1"/>
    <xf numFmtId="38" fontId="5" fillId="0" borderId="82" xfId="1" applyFont="1" applyFill="1" applyBorder="1"/>
    <xf numFmtId="38" fontId="5" fillId="0" borderId="16" xfId="1" applyFont="1" applyFill="1" applyBorder="1"/>
    <xf numFmtId="38" fontId="5" fillId="0" borderId="17" xfId="1" applyFont="1" applyFill="1" applyBorder="1"/>
    <xf numFmtId="38" fontId="5" fillId="0" borderId="15" xfId="1" applyFont="1" applyFill="1" applyBorder="1"/>
    <xf numFmtId="38" fontId="5" fillId="0" borderId="83" xfId="1" applyFont="1" applyFill="1" applyBorder="1"/>
    <xf numFmtId="0" fontId="5" fillId="0" borderId="15" xfId="0" applyFont="1" applyFill="1" applyBorder="1"/>
    <xf numFmtId="38" fontId="5" fillId="0" borderId="18" xfId="1" applyFont="1" applyFill="1" applyBorder="1"/>
    <xf numFmtId="0" fontId="4" fillId="0" borderId="15" xfId="0" applyFont="1" applyFill="1" applyBorder="1"/>
    <xf numFmtId="0" fontId="5" fillId="0" borderId="19" xfId="0" applyFont="1" applyFill="1" applyBorder="1"/>
    <xf numFmtId="38" fontId="5" fillId="0" borderId="65" xfId="1" applyFont="1" applyFill="1" applyBorder="1"/>
    <xf numFmtId="38" fontId="5" fillId="0" borderId="21" xfId="1" applyFont="1" applyFill="1" applyBorder="1"/>
    <xf numFmtId="38" fontId="5" fillId="0" borderId="25" xfId="1" applyFont="1" applyFill="1" applyBorder="1"/>
    <xf numFmtId="38" fontId="5" fillId="0" borderId="24" xfId="1" applyFont="1" applyFill="1" applyBorder="1"/>
    <xf numFmtId="38" fontId="5" fillId="0" borderId="66" xfId="1" applyFont="1" applyFill="1" applyBorder="1"/>
    <xf numFmtId="0" fontId="5" fillId="0" borderId="24" xfId="0" applyFont="1" applyFill="1" applyBorder="1"/>
    <xf numFmtId="38" fontId="5" fillId="0" borderId="23" xfId="1" applyFont="1" applyFill="1" applyBorder="1"/>
    <xf numFmtId="0" fontId="5" fillId="0" borderId="47" xfId="0" applyFont="1" applyFill="1" applyBorder="1"/>
    <xf numFmtId="38" fontId="5" fillId="0" borderId="84" xfId="1" applyFont="1" applyFill="1" applyBorder="1"/>
    <xf numFmtId="38" fontId="5" fillId="0" borderId="38" xfId="1" applyFont="1" applyFill="1" applyBorder="1"/>
    <xf numFmtId="38" fontId="5" fillId="0" borderId="39" xfId="1" applyFont="1" applyFill="1" applyBorder="1"/>
    <xf numFmtId="38" fontId="5" fillId="0" borderId="37" xfId="1" applyFont="1" applyFill="1" applyBorder="1"/>
    <xf numFmtId="38" fontId="5" fillId="0" borderId="85" xfId="1" applyFont="1" applyFill="1" applyBorder="1"/>
    <xf numFmtId="0" fontId="5" fillId="0" borderId="37" xfId="0" applyFont="1" applyFill="1" applyBorder="1"/>
    <xf numFmtId="38" fontId="5" fillId="0" borderId="40" xfId="1" applyFont="1" applyFill="1" applyBorder="1"/>
    <xf numFmtId="0" fontId="4" fillId="0" borderId="37" xfId="0" applyFont="1" applyFill="1" applyBorder="1"/>
    <xf numFmtId="0" fontId="5" fillId="0" borderId="31" xfId="0" applyFont="1" applyFill="1" applyBorder="1"/>
    <xf numFmtId="38" fontId="5" fillId="0" borderId="86" xfId="1" applyFont="1" applyFill="1" applyBorder="1"/>
    <xf numFmtId="38" fontId="5" fillId="0" borderId="33" xfId="1" applyFont="1" applyFill="1" applyBorder="1"/>
    <xf numFmtId="38" fontId="5" fillId="0" borderId="41" xfId="1" applyFont="1" applyFill="1" applyBorder="1"/>
    <xf numFmtId="38" fontId="5" fillId="0" borderId="36" xfId="1" applyFont="1" applyFill="1" applyBorder="1"/>
    <xf numFmtId="38" fontId="5" fillId="0" borderId="87" xfId="1" applyFont="1" applyFill="1" applyBorder="1"/>
    <xf numFmtId="0" fontId="5" fillId="0" borderId="36" xfId="0" applyFont="1" applyFill="1" applyBorder="1"/>
    <xf numFmtId="38" fontId="5" fillId="0" borderId="35" xfId="1" applyFont="1" applyFill="1" applyBorder="1"/>
    <xf numFmtId="0" fontId="4" fillId="0" borderId="36" xfId="0" applyFont="1" applyFill="1" applyBorder="1"/>
    <xf numFmtId="0" fontId="5" fillId="0" borderId="9" xfId="0" applyFont="1" applyFill="1" applyBorder="1"/>
    <xf numFmtId="38" fontId="5" fillId="0" borderId="88" xfId="1" applyFont="1" applyFill="1" applyBorder="1"/>
    <xf numFmtId="38" fontId="5" fillId="0" borderId="11" xfId="1" applyFont="1" applyFill="1" applyBorder="1"/>
    <xf numFmtId="38" fontId="5" fillId="0" borderId="89" xfId="1" applyFont="1" applyFill="1" applyBorder="1"/>
    <xf numFmtId="38" fontId="5" fillId="0" borderId="14" xfId="1" applyFont="1" applyFill="1" applyBorder="1"/>
    <xf numFmtId="38" fontId="5" fillId="0" borderId="90" xfId="1" applyFont="1" applyFill="1" applyBorder="1"/>
    <xf numFmtId="0" fontId="5" fillId="0" borderId="14" xfId="0" applyFont="1" applyFill="1" applyBorder="1"/>
    <xf numFmtId="38" fontId="5" fillId="0" borderId="13" xfId="1" applyFont="1" applyFill="1" applyBorder="1"/>
    <xf numFmtId="0" fontId="4" fillId="0" borderId="14" xfId="0" applyFont="1" applyFill="1" applyBorder="1"/>
    <xf numFmtId="38" fontId="4" fillId="0" borderId="86" xfId="1" applyFont="1" applyFill="1" applyBorder="1"/>
    <xf numFmtId="38" fontId="4" fillId="0" borderId="84" xfId="1" applyFont="1" applyFill="1" applyBorder="1"/>
    <xf numFmtId="0" fontId="4" fillId="0" borderId="91" xfId="0" applyFont="1" applyFill="1" applyBorder="1"/>
    <xf numFmtId="38" fontId="4" fillId="0" borderId="92" xfId="1" applyFont="1" applyFill="1" applyBorder="1"/>
    <xf numFmtId="38" fontId="4" fillId="0" borderId="93" xfId="1" applyFont="1" applyFill="1" applyBorder="1"/>
    <xf numFmtId="38" fontId="4" fillId="0" borderId="94" xfId="1" applyFont="1" applyFill="1" applyBorder="1"/>
    <xf numFmtId="38" fontId="4" fillId="0" borderId="95" xfId="1" applyFont="1" applyFill="1" applyBorder="1"/>
    <xf numFmtId="3" fontId="4" fillId="0" borderId="0" xfId="0" applyNumberFormat="1" applyFont="1" applyFill="1"/>
    <xf numFmtId="3" fontId="5" fillId="0" borderId="0" xfId="0" applyNumberFormat="1" applyFont="1" applyFill="1"/>
    <xf numFmtId="3" fontId="4" fillId="0" borderId="26" xfId="1" applyNumberFormat="1" applyFont="1" applyFill="1" applyBorder="1"/>
    <xf numFmtId="3" fontId="4" fillId="0" borderId="27" xfId="1" applyNumberFormat="1" applyFont="1" applyFill="1" applyBorder="1"/>
    <xf numFmtId="3" fontId="4" fillId="0" borderId="28" xfId="1" applyNumberFormat="1" applyFont="1" applyFill="1" applyBorder="1"/>
    <xf numFmtId="3" fontId="4" fillId="0" borderId="42" xfId="1" applyNumberFormat="1" applyFont="1" applyFill="1" applyBorder="1"/>
    <xf numFmtId="3" fontId="4" fillId="0" borderId="29" xfId="1" applyNumberFormat="1" applyFont="1" applyFill="1" applyBorder="1"/>
    <xf numFmtId="3" fontId="4" fillId="0" borderId="14" xfId="1" applyNumberFormat="1" applyFont="1" applyFill="1" applyBorder="1"/>
    <xf numFmtId="3" fontId="4" fillId="0" borderId="11" xfId="1" applyNumberFormat="1" applyFont="1" applyFill="1" applyBorder="1"/>
    <xf numFmtId="3" fontId="4" fillId="0" borderId="89" xfId="1" applyNumberFormat="1" applyFont="1" applyFill="1" applyBorder="1"/>
    <xf numFmtId="3" fontId="4" fillId="0" borderId="20" xfId="1" applyNumberFormat="1" applyFont="1" applyFill="1" applyBorder="1"/>
    <xf numFmtId="3" fontId="4" fillId="0" borderId="21" xfId="1" applyNumberFormat="1" applyFont="1" applyFill="1" applyBorder="1"/>
    <xf numFmtId="3" fontId="4" fillId="0" borderId="22" xfId="1" applyNumberFormat="1" applyFont="1" applyFill="1" applyBorder="1"/>
    <xf numFmtId="3" fontId="4" fillId="0" borderId="25" xfId="1" applyNumberFormat="1" applyFont="1" applyFill="1" applyBorder="1"/>
    <xf numFmtId="3" fontId="4" fillId="0" borderId="23" xfId="1" applyNumberFormat="1" applyFont="1" applyFill="1" applyBorder="1"/>
    <xf numFmtId="3" fontId="4" fillId="0" borderId="24" xfId="1" applyNumberFormat="1" applyFont="1" applyFill="1" applyBorder="1"/>
    <xf numFmtId="3" fontId="4" fillId="0" borderId="37" xfId="1" applyNumberFormat="1" applyFont="1" applyFill="1" applyBorder="1"/>
    <xf numFmtId="3" fontId="4" fillId="0" borderId="38" xfId="1" applyNumberFormat="1" applyFont="1" applyFill="1" applyBorder="1"/>
    <xf numFmtId="3" fontId="4" fillId="0" borderId="39" xfId="1" applyNumberFormat="1" applyFont="1" applyFill="1" applyBorder="1"/>
    <xf numFmtId="3" fontId="4" fillId="0" borderId="96" xfId="1" applyNumberFormat="1" applyFont="1" applyFill="1" applyBorder="1"/>
    <xf numFmtId="3" fontId="4" fillId="0" borderId="60" xfId="1" applyNumberFormat="1" applyFont="1" applyFill="1" applyBorder="1"/>
    <xf numFmtId="3" fontId="4" fillId="0" borderId="97" xfId="1" applyNumberFormat="1" applyFont="1" applyFill="1" applyBorder="1"/>
    <xf numFmtId="3" fontId="4" fillId="0" borderId="61" xfId="1" applyNumberFormat="1" applyFont="1" applyFill="1" applyBorder="1"/>
    <xf numFmtId="3" fontId="4" fillId="0" borderId="64" xfId="1" applyNumberFormat="1" applyFont="1" applyFill="1" applyBorder="1"/>
    <xf numFmtId="3" fontId="4" fillId="0" borderId="78" xfId="1" applyNumberFormat="1" applyFont="1" applyFill="1" applyBorder="1"/>
    <xf numFmtId="3" fontId="4" fillId="0" borderId="76" xfId="1" applyNumberFormat="1" applyFont="1" applyFill="1" applyBorder="1"/>
    <xf numFmtId="3" fontId="4" fillId="0" borderId="17" xfId="1" applyNumberFormat="1" applyFont="1" applyFill="1" applyBorder="1"/>
    <xf numFmtId="3" fontId="4" fillId="0" borderId="98" xfId="1" applyNumberFormat="1" applyFont="1" applyFill="1" applyBorder="1"/>
    <xf numFmtId="3" fontId="4" fillId="0" borderId="99" xfId="1" applyNumberFormat="1" applyFont="1" applyFill="1" applyBorder="1"/>
    <xf numFmtId="3" fontId="4" fillId="0" borderId="77" xfId="1" applyNumberFormat="1" applyFont="1" applyFill="1" applyBorder="1"/>
    <xf numFmtId="3" fontId="4" fillId="0" borderId="80" xfId="1" applyNumberFormat="1" applyFont="1" applyFill="1" applyBorder="1"/>
    <xf numFmtId="3" fontId="4" fillId="0" borderId="30" xfId="1" applyNumberFormat="1" applyFont="1" applyFill="1" applyBorder="1"/>
    <xf numFmtId="3" fontId="4" fillId="0" borderId="100" xfId="1" applyNumberFormat="1" applyFont="1" applyFill="1" applyBorder="1"/>
    <xf numFmtId="3" fontId="4" fillId="0" borderId="93" xfId="1" applyNumberFormat="1" applyFont="1" applyFill="1" applyBorder="1"/>
    <xf numFmtId="3" fontId="4" fillId="0" borderId="101" xfId="1" applyNumberFormat="1" applyFont="1" applyFill="1" applyBorder="1"/>
    <xf numFmtId="3" fontId="4" fillId="0" borderId="94" xfId="1" applyNumberFormat="1" applyFont="1" applyFill="1" applyBorder="1"/>
    <xf numFmtId="3" fontId="4" fillId="0" borderId="102" xfId="1" applyNumberFormat="1" applyFont="1" applyFill="1" applyBorder="1"/>
    <xf numFmtId="3" fontId="4" fillId="0" borderId="103" xfId="1" applyNumberFormat="1" applyFont="1" applyFill="1" applyBorder="1"/>
    <xf numFmtId="0" fontId="4" fillId="0" borderId="104" xfId="0" applyFont="1" applyFill="1" applyBorder="1"/>
    <xf numFmtId="3" fontId="4" fillId="0" borderId="105" xfId="1" applyNumberFormat="1" applyFont="1" applyFill="1" applyBorder="1"/>
    <xf numFmtId="3" fontId="4" fillId="0" borderId="106" xfId="1" applyNumberFormat="1" applyFont="1" applyFill="1" applyBorder="1"/>
    <xf numFmtId="3" fontId="4" fillId="0" borderId="107" xfId="1" applyNumberFormat="1" applyFont="1" applyFill="1" applyBorder="1"/>
    <xf numFmtId="3" fontId="4" fillId="0" borderId="108" xfId="1" applyNumberFormat="1" applyFont="1" applyFill="1" applyBorder="1"/>
    <xf numFmtId="3" fontId="4" fillId="0" borderId="109" xfId="1" applyNumberFormat="1" applyFont="1" applyFill="1" applyBorder="1"/>
    <xf numFmtId="0" fontId="4" fillId="0" borderId="109" xfId="0" applyFont="1" applyFill="1" applyBorder="1"/>
    <xf numFmtId="3" fontId="4" fillId="0" borderId="110" xfId="1" applyNumberFormat="1" applyFont="1" applyFill="1" applyBorder="1"/>
    <xf numFmtId="3" fontId="4" fillId="0" borderId="85" xfId="1" applyNumberFormat="1" applyFont="1" applyFill="1" applyBorder="1"/>
    <xf numFmtId="3" fontId="4" fillId="0" borderId="40" xfId="1" applyNumberFormat="1" applyFont="1" applyFill="1" applyBorder="1"/>
    <xf numFmtId="3" fontId="4" fillId="0" borderId="111" xfId="1" applyNumberFormat="1" applyFont="1" applyFill="1" applyBorder="1"/>
    <xf numFmtId="3" fontId="4" fillId="0" borderId="70" xfId="1" applyNumberFormat="1" applyFont="1" applyFill="1" applyBorder="1"/>
    <xf numFmtId="3" fontId="4" fillId="0" borderId="73" xfId="1" applyNumberFormat="1" applyFont="1" applyFill="1" applyBorder="1"/>
    <xf numFmtId="0" fontId="4" fillId="0" borderId="73" xfId="0" applyFont="1" applyFill="1" applyBorder="1"/>
    <xf numFmtId="3" fontId="4" fillId="0" borderId="71" xfId="1" applyNumberFormat="1" applyFont="1" applyFill="1" applyBorder="1"/>
    <xf numFmtId="3" fontId="4" fillId="0" borderId="69" xfId="1" applyNumberFormat="1" applyFont="1" applyFill="1" applyBorder="1"/>
    <xf numFmtId="0" fontId="4" fillId="0" borderId="80" xfId="0" applyFont="1" applyFill="1" applyBorder="1"/>
    <xf numFmtId="0" fontId="4" fillId="0" borderId="18" xfId="0" applyFont="1" applyFill="1" applyBorder="1"/>
    <xf numFmtId="3" fontId="4" fillId="0" borderId="15" xfId="1" applyNumberFormat="1" applyFont="1" applyFill="1" applyBorder="1"/>
    <xf numFmtId="3" fontId="4" fillId="0" borderId="16" xfId="1" applyNumberFormat="1" applyFont="1" applyFill="1" applyBorder="1"/>
    <xf numFmtId="0" fontId="4" fillId="0" borderId="23" xfId="0" applyFont="1" applyFill="1" applyBorder="1"/>
    <xf numFmtId="0" fontId="4" fillId="0" borderId="40" xfId="0" applyFont="1" applyFill="1" applyBorder="1"/>
    <xf numFmtId="0" fontId="4" fillId="0" borderId="29" xfId="0" applyFont="1" applyFill="1" applyBorder="1"/>
    <xf numFmtId="3" fontId="4" fillId="0" borderId="37" xfId="1" applyNumberFormat="1" applyFont="1" applyFill="1" applyBorder="1" applyAlignment="1"/>
    <xf numFmtId="3" fontId="4" fillId="0" borderId="38" xfId="1" applyNumberFormat="1" applyFont="1" applyFill="1" applyBorder="1" applyAlignment="1"/>
    <xf numFmtId="3" fontId="4" fillId="0" borderId="39" xfId="1" applyNumberFormat="1" applyFont="1" applyFill="1" applyBorder="1" applyAlignment="1"/>
    <xf numFmtId="3" fontId="4" fillId="0" borderId="15" xfId="1" applyNumberFormat="1" applyFont="1" applyFill="1" applyBorder="1" applyAlignment="1"/>
    <xf numFmtId="3" fontId="4" fillId="0" borderId="16" xfId="1" applyNumberFormat="1" applyFont="1" applyFill="1" applyBorder="1" applyAlignment="1"/>
    <xf numFmtId="3" fontId="4" fillId="0" borderId="17" xfId="1" applyNumberFormat="1" applyFont="1" applyFill="1" applyBorder="1" applyAlignment="1"/>
    <xf numFmtId="0" fontId="4" fillId="0" borderId="96" xfId="0" applyFont="1" applyFill="1" applyBorder="1"/>
    <xf numFmtId="3" fontId="4" fillId="0" borderId="96" xfId="1" applyNumberFormat="1" applyFont="1" applyFill="1" applyBorder="1" applyAlignment="1">
      <alignment horizontal="center"/>
    </xf>
    <xf numFmtId="3" fontId="4" fillId="0" borderId="60" xfId="1" applyNumberFormat="1" applyFont="1" applyFill="1" applyBorder="1" applyAlignment="1">
      <alignment horizontal="center"/>
    </xf>
    <xf numFmtId="3" fontId="4" fillId="0" borderId="60" xfId="1" applyNumberFormat="1" applyFont="1" applyFill="1" applyBorder="1" applyAlignment="1">
      <alignment horizontal="right"/>
    </xf>
    <xf numFmtId="3" fontId="4" fillId="0" borderId="61" xfId="1" applyNumberFormat="1" applyFont="1" applyFill="1" applyBorder="1" applyAlignment="1">
      <alignment horizontal="center"/>
    </xf>
    <xf numFmtId="3" fontId="4" fillId="0" borderId="64" xfId="1" applyNumberFormat="1" applyFont="1" applyFill="1" applyBorder="1" applyAlignment="1">
      <alignment horizontal="center"/>
    </xf>
    <xf numFmtId="3" fontId="4" fillId="0" borderId="71" xfId="1" applyNumberFormat="1" applyFont="1" applyFill="1" applyBorder="1" applyAlignment="1"/>
    <xf numFmtId="3" fontId="4" fillId="0" borderId="69" xfId="1" applyNumberFormat="1" applyFont="1" applyFill="1" applyBorder="1" applyAlignment="1"/>
    <xf numFmtId="3" fontId="4" fillId="0" borderId="70" xfId="1" applyNumberFormat="1" applyFont="1" applyFill="1" applyBorder="1" applyAlignment="1"/>
    <xf numFmtId="0" fontId="4" fillId="0" borderId="105" xfId="0" applyFont="1" applyFill="1" applyBorder="1"/>
    <xf numFmtId="3" fontId="4" fillId="0" borderId="105" xfId="1" applyNumberFormat="1" applyFont="1" applyFill="1" applyBorder="1" applyAlignment="1">
      <alignment horizontal="center"/>
    </xf>
    <xf numFmtId="3" fontId="4" fillId="0" borderId="106" xfId="1" applyNumberFormat="1" applyFont="1" applyFill="1" applyBorder="1" applyAlignment="1">
      <alignment horizontal="center"/>
    </xf>
    <xf numFmtId="3" fontId="4" fillId="0" borderId="106" xfId="1" applyNumberFormat="1" applyFont="1" applyFill="1" applyBorder="1" applyAlignment="1">
      <alignment horizontal="right"/>
    </xf>
    <xf numFmtId="3" fontId="4" fillId="0" borderId="108" xfId="1" applyNumberFormat="1" applyFont="1" applyFill="1" applyBorder="1" applyAlignment="1">
      <alignment horizontal="center"/>
    </xf>
    <xf numFmtId="3" fontId="4" fillId="0" borderId="109" xfId="1" applyNumberFormat="1" applyFont="1" applyFill="1" applyBorder="1" applyAlignment="1">
      <alignment horizontal="center"/>
    </xf>
    <xf numFmtId="0" fontId="4" fillId="0" borderId="112" xfId="0" applyFont="1" applyFill="1" applyBorder="1" applyAlignment="1">
      <alignment horizontal="center" vertical="center"/>
    </xf>
    <xf numFmtId="0" fontId="4" fillId="0" borderId="113" xfId="0" applyFont="1" applyFill="1" applyBorder="1"/>
    <xf numFmtId="3" fontId="4" fillId="0" borderId="114" xfId="1" applyNumberFormat="1" applyFont="1" applyFill="1" applyBorder="1" applyAlignment="1"/>
    <xf numFmtId="3" fontId="4" fillId="0" borderId="115" xfId="1" applyNumberFormat="1" applyFont="1" applyFill="1" applyBorder="1" applyAlignment="1"/>
    <xf numFmtId="3" fontId="4" fillId="0" borderId="116" xfId="1" applyNumberFormat="1" applyFont="1" applyFill="1" applyBorder="1" applyAlignment="1"/>
    <xf numFmtId="38" fontId="5" fillId="0" borderId="0" xfId="0" applyNumberFormat="1" applyFont="1" applyFill="1"/>
    <xf numFmtId="3" fontId="4" fillId="0" borderId="26" xfId="1" applyNumberFormat="1" applyFont="1" applyFill="1" applyBorder="1" applyAlignment="1">
      <alignment horizontal="center"/>
    </xf>
    <xf numFmtId="3" fontId="4" fillId="0" borderId="27" xfId="1" applyNumberFormat="1" applyFont="1" applyFill="1" applyBorder="1" applyAlignment="1">
      <alignment horizontal="center"/>
    </xf>
    <xf numFmtId="3" fontId="4" fillId="0" borderId="27" xfId="1" applyNumberFormat="1" applyFont="1" applyFill="1" applyBorder="1" applyAlignment="1">
      <alignment horizontal="right"/>
    </xf>
    <xf numFmtId="3" fontId="4" fillId="0" borderId="42" xfId="1" applyNumberFormat="1" applyFont="1" applyFill="1" applyBorder="1" applyAlignment="1">
      <alignment horizontal="center"/>
    </xf>
    <xf numFmtId="3" fontId="4" fillId="0" borderId="29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35" xfId="0" applyFont="1" applyFill="1" applyBorder="1"/>
    <xf numFmtId="3" fontId="4" fillId="0" borderId="36" xfId="1" applyNumberFormat="1" applyFont="1" applyFill="1" applyBorder="1" applyAlignment="1"/>
    <xf numFmtId="3" fontId="4" fillId="0" borderId="33" xfId="1" applyNumberFormat="1" applyFont="1" applyFill="1" applyBorder="1" applyAlignment="1"/>
    <xf numFmtId="3" fontId="4" fillId="0" borderId="41" xfId="1" applyNumberFormat="1" applyFont="1" applyFill="1" applyBorder="1" applyAlignment="1"/>
    <xf numFmtId="0" fontId="4" fillId="0" borderId="13" xfId="0" applyFont="1" applyFill="1" applyBorder="1"/>
    <xf numFmtId="3" fontId="4" fillId="0" borderId="14" xfId="1" applyNumberFormat="1" applyFont="1" applyFill="1" applyBorder="1" applyAlignment="1"/>
    <xf numFmtId="3" fontId="4" fillId="0" borderId="11" xfId="1" applyNumberFormat="1" applyFont="1" applyFill="1" applyBorder="1" applyAlignment="1"/>
    <xf numFmtId="3" fontId="4" fillId="0" borderId="89" xfId="1" applyNumberFormat="1" applyFont="1" applyFill="1" applyBorder="1" applyAlignment="1"/>
    <xf numFmtId="3" fontId="4" fillId="0" borderId="24" xfId="1" applyNumberFormat="1" applyFont="1" applyFill="1" applyBorder="1" applyAlignment="1"/>
    <xf numFmtId="3" fontId="4" fillId="0" borderId="21" xfId="1" applyNumberFormat="1" applyFont="1" applyFill="1" applyBorder="1" applyAlignment="1"/>
    <xf numFmtId="3" fontId="4" fillId="0" borderId="25" xfId="1" applyNumberFormat="1" applyFont="1" applyFill="1" applyBorder="1" applyAlignment="1"/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/>
    <xf numFmtId="3" fontId="4" fillId="0" borderId="78" xfId="1" applyNumberFormat="1" applyFont="1" applyFill="1" applyBorder="1" applyAlignment="1"/>
    <xf numFmtId="3" fontId="4" fillId="0" borderId="76" xfId="1" applyNumberFormat="1" applyFont="1" applyFill="1" applyBorder="1" applyAlignment="1"/>
    <xf numFmtId="3" fontId="4" fillId="0" borderId="77" xfId="1" applyNumberFormat="1" applyFont="1" applyFill="1" applyBorder="1" applyAlignment="1"/>
    <xf numFmtId="0" fontId="4" fillId="0" borderId="64" xfId="0" applyFont="1" applyFill="1" applyBorder="1"/>
    <xf numFmtId="3" fontId="4" fillId="0" borderId="30" xfId="1" applyNumberFormat="1" applyFont="1" applyFill="1" applyBorder="1" applyAlignment="1"/>
    <xf numFmtId="3" fontId="4" fillId="0" borderId="27" xfId="1" applyNumberFormat="1" applyFont="1" applyFill="1" applyBorder="1" applyAlignment="1"/>
    <xf numFmtId="3" fontId="4" fillId="0" borderId="42" xfId="1" applyNumberFormat="1" applyFont="1" applyFill="1" applyBorder="1" applyAlignment="1"/>
    <xf numFmtId="3" fontId="4" fillId="0" borderId="51" xfId="1" applyNumberFormat="1" applyFont="1" applyFill="1" applyBorder="1" applyAlignment="1">
      <alignment horizontal="center"/>
    </xf>
    <xf numFmtId="3" fontId="4" fillId="0" borderId="52" xfId="1" applyNumberFormat="1" applyFont="1" applyFill="1" applyBorder="1" applyAlignment="1">
      <alignment horizontal="center"/>
    </xf>
    <xf numFmtId="3" fontId="4" fillId="0" borderId="52" xfId="1" applyNumberFormat="1" applyFont="1" applyFill="1" applyBorder="1" applyAlignment="1">
      <alignment horizontal="right"/>
    </xf>
    <xf numFmtId="3" fontId="4" fillId="0" borderId="53" xfId="1" applyNumberFormat="1" applyFont="1" applyFill="1" applyBorder="1"/>
    <xf numFmtId="3" fontId="4" fillId="0" borderId="51" xfId="1" applyNumberFormat="1" applyFont="1" applyFill="1" applyBorder="1"/>
    <xf numFmtId="3" fontId="4" fillId="0" borderId="56" xfId="1" applyNumberFormat="1" applyFont="1" applyFill="1" applyBorder="1" applyAlignment="1">
      <alignment horizontal="center"/>
    </xf>
    <xf numFmtId="3" fontId="4" fillId="0" borderId="54" xfId="1" applyNumberFormat="1" applyFont="1" applyFill="1" applyBorder="1" applyAlignment="1">
      <alignment horizontal="center"/>
    </xf>
    <xf numFmtId="0" fontId="4" fillId="0" borderId="117" xfId="0" applyFont="1" applyFill="1" applyBorder="1" applyAlignment="1">
      <alignment horizontal="center" vertical="center"/>
    </xf>
    <xf numFmtId="0" fontId="4" fillId="0" borderId="54" xfId="0" applyFont="1" applyFill="1" applyBorder="1"/>
    <xf numFmtId="3" fontId="4" fillId="0" borderId="55" xfId="1" applyNumberFormat="1" applyFont="1" applyFill="1" applyBorder="1" applyAlignment="1"/>
    <xf numFmtId="3" fontId="4" fillId="0" borderId="52" xfId="1" applyNumberFormat="1" applyFont="1" applyFill="1" applyBorder="1" applyAlignment="1"/>
    <xf numFmtId="3" fontId="4" fillId="0" borderId="56" xfId="1" applyNumberFormat="1" applyFont="1" applyFill="1" applyBorder="1" applyAlignment="1"/>
    <xf numFmtId="3" fontId="4" fillId="0" borderId="115" xfId="1" applyNumberFormat="1" applyFont="1" applyFill="1" applyBorder="1" applyAlignment="1">
      <alignment horizontal="right"/>
    </xf>
    <xf numFmtId="3" fontId="4" fillId="0" borderId="76" xfId="1" applyNumberFormat="1" applyFont="1" applyFill="1" applyBorder="1" applyAlignment="1">
      <alignment horizontal="right"/>
    </xf>
    <xf numFmtId="3" fontId="4" fillId="0" borderId="38" xfId="1" applyNumberFormat="1" applyFont="1" applyFill="1" applyBorder="1" applyAlignment="1">
      <alignment horizontal="right"/>
    </xf>
    <xf numFmtId="3" fontId="4" fillId="0" borderId="16" xfId="1" applyNumberFormat="1" applyFont="1" applyFill="1" applyBorder="1" applyAlignment="1">
      <alignment horizontal="right"/>
    </xf>
    <xf numFmtId="3" fontId="4" fillId="0" borderId="33" xfId="1" applyNumberFormat="1" applyFont="1" applyFill="1" applyBorder="1" applyAlignment="1">
      <alignment horizontal="right"/>
    </xf>
    <xf numFmtId="0" fontId="4" fillId="0" borderId="1" xfId="0" applyFont="1" applyFill="1" applyBorder="1"/>
    <xf numFmtId="3" fontId="4" fillId="0" borderId="62" xfId="1" applyNumberFormat="1" applyFont="1" applyFill="1" applyBorder="1"/>
    <xf numFmtId="3" fontId="4" fillId="0" borderId="48" xfId="1" applyNumberFormat="1" applyFont="1" applyFill="1" applyBorder="1"/>
    <xf numFmtId="3" fontId="4" fillId="0" borderId="49" xfId="1" applyNumberFormat="1" applyFont="1" applyFill="1" applyBorder="1"/>
    <xf numFmtId="3" fontId="4" fillId="0" borderId="45" xfId="1" applyNumberFormat="1" applyFont="1" applyFill="1" applyBorder="1"/>
    <xf numFmtId="3" fontId="4" fillId="0" borderId="16" xfId="1" applyNumberFormat="1" applyFont="1" applyFill="1" applyBorder="1" applyAlignment="1">
      <alignment horizontal="center"/>
    </xf>
    <xf numFmtId="3" fontId="4" fillId="0" borderId="46" xfId="1" applyNumberFormat="1" applyFont="1" applyFill="1" applyBorder="1" applyAlignment="1">
      <alignment horizontal="center"/>
    </xf>
    <xf numFmtId="3" fontId="4" fillId="0" borderId="45" xfId="1" applyNumberFormat="1" applyFont="1" applyFill="1" applyBorder="1" applyAlignment="1"/>
    <xf numFmtId="3" fontId="4" fillId="0" borderId="52" xfId="1" applyNumberFormat="1" applyFont="1" applyFill="1" applyBorder="1"/>
    <xf numFmtId="3" fontId="4" fillId="0" borderId="33" xfId="1" applyNumberFormat="1" applyFont="1" applyFill="1" applyBorder="1" applyAlignment="1">
      <alignment horizontal="center"/>
    </xf>
    <xf numFmtId="3" fontId="4" fillId="0" borderId="34" xfId="1" applyNumberFormat="1" applyFont="1" applyFill="1" applyBorder="1" applyAlignment="1">
      <alignment horizontal="center"/>
    </xf>
    <xf numFmtId="3" fontId="4" fillId="0" borderId="32" xfId="1" applyNumberFormat="1" applyFont="1" applyFill="1" applyBorder="1" applyAlignment="1"/>
    <xf numFmtId="38" fontId="4" fillId="0" borderId="104" xfId="1" applyFont="1" applyFill="1" applyBorder="1"/>
    <xf numFmtId="3" fontId="4" fillId="0" borderId="110" xfId="1" applyNumberFormat="1" applyFont="1" applyFill="1" applyBorder="1" applyAlignment="1">
      <alignment horizontal="center"/>
    </xf>
    <xf numFmtId="3" fontId="4" fillId="0" borderId="30" xfId="1" applyNumberFormat="1" applyFont="1" applyFill="1" applyBorder="1" applyAlignment="1">
      <alignment horizontal="center"/>
    </xf>
    <xf numFmtId="3" fontId="4" fillId="0" borderId="32" xfId="1" applyNumberFormat="1" applyFont="1" applyFill="1" applyBorder="1"/>
    <xf numFmtId="3" fontId="4" fillId="0" borderId="33" xfId="1" applyNumberFormat="1" applyFont="1" applyFill="1" applyBorder="1"/>
    <xf numFmtId="38" fontId="4" fillId="0" borderId="31" xfId="1" applyFont="1" applyFill="1" applyBorder="1" applyAlignment="1">
      <alignment horizontal="center"/>
    </xf>
    <xf numFmtId="3" fontId="4" fillId="0" borderId="32" xfId="1" applyNumberFormat="1" applyFont="1" applyFill="1" applyBorder="1" applyAlignment="1">
      <alignment horizontal="center"/>
    </xf>
    <xf numFmtId="3" fontId="4" fillId="0" borderId="41" xfId="1" applyNumberFormat="1" applyFont="1" applyFill="1" applyBorder="1" applyAlignment="1">
      <alignment horizontal="center"/>
    </xf>
    <xf numFmtId="3" fontId="4" fillId="0" borderId="35" xfId="1" applyNumberFormat="1" applyFont="1" applyFill="1" applyBorder="1" applyAlignment="1">
      <alignment horizontal="center"/>
    </xf>
    <xf numFmtId="3" fontId="4" fillId="0" borderId="36" xfId="1" applyNumberFormat="1" applyFont="1" applyFill="1" applyBorder="1" applyAlignment="1">
      <alignment horizontal="center"/>
    </xf>
    <xf numFmtId="3" fontId="4" fillId="0" borderId="56" xfId="1" applyNumberFormat="1" applyFont="1" applyFill="1" applyBorder="1"/>
    <xf numFmtId="3" fontId="4" fillId="0" borderId="54" xfId="1" applyNumberFormat="1" applyFont="1" applyFill="1" applyBorder="1"/>
    <xf numFmtId="3" fontId="4" fillId="0" borderId="55" xfId="1" applyNumberFormat="1" applyFont="1" applyFill="1" applyBorder="1"/>
    <xf numFmtId="0" fontId="4" fillId="0" borderId="98" xfId="0" applyFont="1" applyFill="1" applyBorder="1"/>
    <xf numFmtId="38" fontId="4" fillId="0" borderId="0" xfId="0" applyNumberFormat="1" applyFont="1" applyFill="1"/>
    <xf numFmtId="0" fontId="8" fillId="0" borderId="0" xfId="0" applyFont="1" applyFill="1" applyBorder="1"/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6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14" xfId="0" applyFont="1" applyBorder="1"/>
    <xf numFmtId="0" fontId="10" fillId="0" borderId="24" xfId="0" applyFont="1" applyBorder="1"/>
    <xf numFmtId="0" fontId="10" fillId="0" borderId="118" xfId="0" applyFont="1" applyBorder="1"/>
    <xf numFmtId="0" fontId="10" fillId="0" borderId="0" xfId="0" applyFont="1" applyFill="1" applyAlignment="1"/>
    <xf numFmtId="0" fontId="4" fillId="0" borderId="0" xfId="0" applyFont="1"/>
    <xf numFmtId="0" fontId="13" fillId="0" borderId="0" xfId="0" applyFont="1"/>
    <xf numFmtId="0" fontId="3" fillId="0" borderId="0" xfId="0" applyFont="1"/>
    <xf numFmtId="0" fontId="4" fillId="0" borderId="6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62" xfId="0" applyFont="1" applyBorder="1" applyAlignment="1">
      <alignment vertical="center"/>
    </xf>
    <xf numFmtId="0" fontId="4" fillId="0" borderId="60" xfId="0" applyFont="1" applyBorder="1"/>
    <xf numFmtId="0" fontId="4" fillId="0" borderId="27" xfId="0" applyFont="1" applyBorder="1"/>
    <xf numFmtId="0" fontId="4" fillId="0" borderId="30" xfId="0" applyFont="1" applyBorder="1" applyAlignment="1">
      <alignment vertical="center"/>
    </xf>
    <xf numFmtId="0" fontId="4" fillId="0" borderId="21" xfId="0" applyFont="1" applyBorder="1"/>
    <xf numFmtId="0" fontId="4" fillId="0" borderId="16" xfId="0" applyFont="1" applyBorder="1"/>
    <xf numFmtId="0" fontId="4" fillId="0" borderId="60" xfId="0" applyFont="1" applyFill="1" applyBorder="1"/>
    <xf numFmtId="0" fontId="4" fillId="0" borderId="69" xfId="0" applyFont="1" applyBorder="1"/>
    <xf numFmtId="0" fontId="4" fillId="0" borderId="119" xfId="0" applyFont="1" applyBorder="1"/>
    <xf numFmtId="0" fontId="4" fillId="0" borderId="119" xfId="0" applyFont="1" applyFill="1" applyBorder="1"/>
    <xf numFmtId="0" fontId="4" fillId="0" borderId="38" xfId="0" applyFont="1" applyBorder="1"/>
    <xf numFmtId="0" fontId="4" fillId="0" borderId="33" xfId="0" applyFont="1" applyBorder="1"/>
    <xf numFmtId="0" fontId="4" fillId="0" borderId="33" xfId="0" applyFont="1" applyFill="1" applyBorder="1"/>
    <xf numFmtId="0" fontId="4" fillId="0" borderId="30" xfId="0" applyFont="1" applyFill="1" applyBorder="1" applyAlignment="1">
      <alignment vertical="center"/>
    </xf>
    <xf numFmtId="0" fontId="4" fillId="0" borderId="60" xfId="0" applyFont="1" applyFill="1" applyBorder="1" applyAlignment="1">
      <alignment wrapText="1"/>
    </xf>
    <xf numFmtId="0" fontId="4" fillId="0" borderId="27" xfId="0" applyFont="1" applyFill="1" applyBorder="1"/>
    <xf numFmtId="0" fontId="4" fillId="0" borderId="27" xfId="0" applyFont="1" applyBorder="1" applyAlignment="1">
      <alignment wrapText="1"/>
    </xf>
    <xf numFmtId="0" fontId="4" fillId="0" borderId="21" xfId="0" applyFont="1" applyFill="1" applyBorder="1"/>
    <xf numFmtId="0" fontId="4" fillId="0" borderId="27" xfId="0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6" xfId="0" applyFont="1" applyBorder="1" applyAlignment="1">
      <alignment vertical="center"/>
    </xf>
    <xf numFmtId="0" fontId="4" fillId="0" borderId="60" xfId="0" applyFont="1" applyBorder="1" applyAlignment="1">
      <alignment wrapText="1"/>
    </xf>
    <xf numFmtId="0" fontId="5" fillId="0" borderId="0" xfId="0" applyFont="1"/>
    <xf numFmtId="0" fontId="4" fillId="0" borderId="16" xfId="0" applyFont="1" applyFill="1" applyBorder="1"/>
    <xf numFmtId="0" fontId="4" fillId="0" borderId="69" xfId="0" applyFont="1" applyFill="1" applyBorder="1"/>
    <xf numFmtId="0" fontId="4" fillId="0" borderId="16" xfId="0" applyFont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55" xfId="0" applyFont="1" applyBorder="1" applyAlignment="1">
      <alignment vertical="center"/>
    </xf>
    <xf numFmtId="0" fontId="4" fillId="0" borderId="93" xfId="0" applyFont="1" applyBorder="1" applyAlignment="1">
      <alignment wrapText="1"/>
    </xf>
    <xf numFmtId="1" fontId="4" fillId="0" borderId="0" xfId="0" applyNumberFormat="1" applyFont="1" applyFill="1"/>
    <xf numFmtId="1" fontId="5" fillId="0" borderId="0" xfId="0" applyNumberFormat="1" applyFont="1" applyFill="1"/>
    <xf numFmtId="1" fontId="4" fillId="0" borderId="3" xfId="0" applyNumberFormat="1" applyFont="1" applyFill="1" applyBorder="1"/>
    <xf numFmtId="1" fontId="4" fillId="0" borderId="7" xfId="0" applyNumberFormat="1" applyFont="1" applyFill="1" applyBorder="1"/>
    <xf numFmtId="0" fontId="4" fillId="0" borderId="33" xfId="0" applyFont="1" applyBorder="1" applyAlignment="1">
      <alignment vertical="center" wrapText="1"/>
    </xf>
    <xf numFmtId="0" fontId="4" fillId="0" borderId="93" xfId="0" applyFont="1" applyBorder="1" applyAlignment="1">
      <alignment vertical="center" wrapText="1"/>
    </xf>
    <xf numFmtId="38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5" xfId="0" applyFont="1" applyBorder="1"/>
    <xf numFmtId="38" fontId="4" fillId="2" borderId="16" xfId="1" applyFont="1" applyFill="1" applyBorder="1"/>
    <xf numFmtId="38" fontId="4" fillId="2" borderId="17" xfId="1" applyFont="1" applyFill="1" applyBorder="1"/>
    <xf numFmtId="0" fontId="4" fillId="0" borderId="10" xfId="0" applyFont="1" applyBorder="1"/>
    <xf numFmtId="38" fontId="4" fillId="2" borderId="11" xfId="1" applyFont="1" applyFill="1" applyBorder="1"/>
    <xf numFmtId="38" fontId="4" fillId="2" borderId="89" xfId="1" applyFont="1" applyFill="1" applyBorder="1"/>
    <xf numFmtId="38" fontId="4" fillId="0" borderId="89" xfId="1" applyFont="1" applyFill="1" applyBorder="1"/>
    <xf numFmtId="0" fontId="4" fillId="0" borderId="48" xfId="0" applyFont="1" applyBorder="1"/>
    <xf numFmtId="38" fontId="4" fillId="2" borderId="38" xfId="1" applyFont="1" applyFill="1" applyBorder="1"/>
    <xf numFmtId="38" fontId="4" fillId="2" borderId="39" xfId="1" applyFont="1" applyFill="1" applyBorder="1"/>
    <xf numFmtId="38" fontId="4" fillId="2" borderId="27" xfId="1" applyFont="1" applyFill="1" applyBorder="1"/>
    <xf numFmtId="38" fontId="4" fillId="2" borderId="42" xfId="1" applyFont="1" applyFill="1" applyBorder="1"/>
    <xf numFmtId="38" fontId="4" fillId="0" borderId="90" xfId="1" applyFont="1" applyFill="1" applyBorder="1"/>
    <xf numFmtId="0" fontId="4" fillId="0" borderId="20" xfId="0" applyFont="1" applyBorder="1"/>
    <xf numFmtId="38" fontId="4" fillId="2" borderId="21" xfId="1" applyFont="1" applyFill="1" applyBorder="1"/>
    <xf numFmtId="38" fontId="4" fillId="2" borderId="25" xfId="1" applyFont="1" applyFill="1" applyBorder="1"/>
    <xf numFmtId="0" fontId="4" fillId="0" borderId="50" xfId="0" applyFont="1" applyBorder="1"/>
    <xf numFmtId="0" fontId="4" fillId="0" borderId="51" xfId="0" applyFont="1" applyBorder="1"/>
    <xf numFmtId="38" fontId="4" fillId="2" borderId="52" xfId="1" applyFont="1" applyFill="1" applyBorder="1"/>
    <xf numFmtId="38" fontId="4" fillId="2" borderId="56" xfId="1" applyFont="1" applyFill="1" applyBorder="1"/>
    <xf numFmtId="0" fontId="15" fillId="0" borderId="0" xfId="0" applyFont="1" applyAlignment="1">
      <alignment horizontal="left"/>
    </xf>
    <xf numFmtId="180" fontId="6" fillId="0" borderId="0" xfId="0" applyNumberFormat="1" applyFont="1" applyFill="1"/>
    <xf numFmtId="180" fontId="4" fillId="0" borderId="0" xfId="0" applyNumberFormat="1" applyFont="1" applyFill="1"/>
    <xf numFmtId="38" fontId="6" fillId="0" borderId="0" xfId="0" applyNumberFormat="1" applyFont="1" applyFill="1"/>
    <xf numFmtId="0" fontId="16" fillId="0" borderId="0" xfId="9" applyFont="1" applyFill="1"/>
    <xf numFmtId="0" fontId="4" fillId="0" borderId="0" xfId="9" applyFill="1"/>
    <xf numFmtId="0" fontId="4" fillId="0" borderId="0" xfId="9"/>
    <xf numFmtId="0" fontId="14" fillId="0" borderId="0" xfId="9" applyFont="1" applyFill="1"/>
    <xf numFmtId="0" fontId="17" fillId="0" borderId="0" xfId="8" applyFill="1"/>
    <xf numFmtId="0" fontId="18" fillId="0" borderId="0" xfId="8" applyFont="1" applyFill="1"/>
    <xf numFmtId="0" fontId="17" fillId="0" borderId="0" xfId="8"/>
    <xf numFmtId="0" fontId="19" fillId="0" borderId="0" xfId="8" applyFont="1" applyFill="1"/>
    <xf numFmtId="0" fontId="17" fillId="0" borderId="0" xfId="8" applyFont="1" applyFill="1"/>
    <xf numFmtId="0" fontId="10" fillId="0" borderId="0" xfId="0" applyFont="1" applyFill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4" xfId="0" applyFont="1" applyBorder="1"/>
    <xf numFmtId="38" fontId="10" fillId="0" borderId="45" xfId="1" applyFont="1" applyBorder="1"/>
    <xf numFmtId="38" fontId="10" fillId="0" borderId="16" xfId="1" applyFont="1" applyBorder="1"/>
    <xf numFmtId="38" fontId="10" fillId="0" borderId="16" xfId="1" applyFont="1" applyFill="1" applyBorder="1"/>
    <xf numFmtId="38" fontId="10" fillId="0" borderId="83" xfId="1" applyFont="1" applyFill="1" applyBorder="1"/>
    <xf numFmtId="38" fontId="10" fillId="0" borderId="17" xfId="1" applyFont="1" applyFill="1" applyBorder="1"/>
    <xf numFmtId="0" fontId="10" fillId="0" borderId="19" xfId="0" applyFont="1" applyBorder="1"/>
    <xf numFmtId="38" fontId="10" fillId="0" borderId="20" xfId="1" applyFont="1" applyBorder="1"/>
    <xf numFmtId="38" fontId="10" fillId="0" borderId="21" xfId="1" applyFont="1" applyBorder="1"/>
    <xf numFmtId="38" fontId="10" fillId="0" borderId="21" xfId="1" applyFont="1" applyFill="1" applyBorder="1"/>
    <xf numFmtId="38" fontId="10" fillId="0" borderId="66" xfId="1" applyFont="1" applyFill="1" applyBorder="1"/>
    <xf numFmtId="38" fontId="10" fillId="0" borderId="25" xfId="1" applyFont="1" applyFill="1" applyBorder="1"/>
    <xf numFmtId="0" fontId="10" fillId="0" borderId="67" xfId="0" applyFont="1" applyBorder="1"/>
    <xf numFmtId="38" fontId="10" fillId="0" borderId="111" xfId="1" applyFont="1" applyBorder="1"/>
    <xf numFmtId="38" fontId="10" fillId="0" borderId="69" xfId="1" applyFont="1" applyBorder="1"/>
    <xf numFmtId="38" fontId="10" fillId="0" borderId="69" xfId="1" applyFont="1" applyFill="1" applyBorder="1"/>
    <xf numFmtId="38" fontId="10" fillId="0" borderId="72" xfId="1" applyFont="1" applyFill="1" applyBorder="1"/>
    <xf numFmtId="38" fontId="10" fillId="0" borderId="70" xfId="1" applyFont="1" applyFill="1" applyBorder="1"/>
    <xf numFmtId="0" fontId="10" fillId="0" borderId="47" xfId="0" applyFont="1" applyBorder="1"/>
    <xf numFmtId="38" fontId="10" fillId="0" borderId="48" xfId="1" applyFont="1" applyBorder="1"/>
    <xf numFmtId="38" fontId="10" fillId="0" borderId="38" xfId="1" applyFont="1" applyBorder="1"/>
    <xf numFmtId="38" fontId="10" fillId="0" borderId="38" xfId="1" applyFont="1" applyFill="1" applyBorder="1"/>
    <xf numFmtId="38" fontId="10" fillId="0" borderId="85" xfId="1" applyFont="1" applyFill="1" applyBorder="1"/>
    <xf numFmtId="38" fontId="10" fillId="0" borderId="39" xfId="1" applyFont="1" applyFill="1" applyBorder="1"/>
    <xf numFmtId="0" fontId="10" fillId="0" borderId="31" xfId="0" applyFont="1" applyBorder="1"/>
    <xf numFmtId="38" fontId="10" fillId="0" borderId="32" xfId="1" applyFont="1" applyBorder="1"/>
    <xf numFmtId="38" fontId="10" fillId="0" borderId="33" xfId="1" applyFont="1" applyBorder="1"/>
    <xf numFmtId="38" fontId="10" fillId="0" borderId="33" xfId="1" applyFont="1" applyFill="1" applyBorder="1"/>
    <xf numFmtId="38" fontId="10" fillId="0" borderId="87" xfId="1" applyFont="1" applyFill="1" applyBorder="1"/>
    <xf numFmtId="38" fontId="10" fillId="0" borderId="41" xfId="1" applyFont="1" applyFill="1" applyBorder="1"/>
    <xf numFmtId="38" fontId="10" fillId="0" borderId="41" xfId="1" applyFont="1" applyBorder="1"/>
    <xf numFmtId="0" fontId="10" fillId="0" borderId="9" xfId="0" applyFont="1" applyBorder="1"/>
    <xf numFmtId="38" fontId="10" fillId="0" borderId="10" xfId="1" applyFont="1" applyBorder="1"/>
    <xf numFmtId="38" fontId="10" fillId="0" borderId="11" xfId="1" applyFont="1" applyBorder="1"/>
    <xf numFmtId="38" fontId="10" fillId="0" borderId="11" xfId="1" applyFont="1" applyFill="1" applyBorder="1"/>
    <xf numFmtId="38" fontId="10" fillId="0" borderId="90" xfId="1" applyFont="1" applyFill="1" applyBorder="1"/>
    <xf numFmtId="38" fontId="10" fillId="0" borderId="89" xfId="1" applyFont="1" applyFill="1" applyBorder="1"/>
    <xf numFmtId="0" fontId="11" fillId="0" borderId="0" xfId="0" applyFont="1" applyFill="1"/>
    <xf numFmtId="0" fontId="10" fillId="0" borderId="50" xfId="0" applyFont="1" applyBorder="1"/>
    <xf numFmtId="38" fontId="10" fillId="0" borderId="51" xfId="1" applyFont="1" applyBorder="1"/>
    <xf numFmtId="38" fontId="10" fillId="0" borderId="52" xfId="1" applyFont="1" applyBorder="1"/>
    <xf numFmtId="38" fontId="10" fillId="0" borderId="52" xfId="1" applyFont="1" applyFill="1" applyBorder="1"/>
    <xf numFmtId="38" fontId="10" fillId="0" borderId="117" xfId="1" applyFont="1" applyFill="1" applyBorder="1"/>
    <xf numFmtId="38" fontId="10" fillId="0" borderId="56" xfId="1" applyFont="1" applyFill="1" applyBorder="1"/>
    <xf numFmtId="38" fontId="10" fillId="0" borderId="0" xfId="1" applyFont="1"/>
    <xf numFmtId="38" fontId="10" fillId="0" borderId="0" xfId="0" applyNumberFormat="1" applyFont="1"/>
    <xf numFmtId="0" fontId="24" fillId="0" borderId="0" xfId="0" applyFont="1"/>
    <xf numFmtId="0" fontId="10" fillId="0" borderId="5" xfId="0" applyFont="1" applyFill="1" applyBorder="1" applyAlignment="1">
      <alignment horizontal="center"/>
    </xf>
    <xf numFmtId="38" fontId="10" fillId="0" borderId="21" xfId="1" applyFont="1" applyBorder="1" applyAlignment="1">
      <alignment horizontal="right"/>
    </xf>
    <xf numFmtId="38" fontId="10" fillId="0" borderId="66" xfId="1" applyFont="1" applyFill="1" applyBorder="1" applyAlignment="1">
      <alignment horizontal="right"/>
    </xf>
    <xf numFmtId="38" fontId="10" fillId="0" borderId="25" xfId="1" applyFont="1" applyFill="1" applyBorder="1" applyAlignment="1">
      <alignment horizontal="right"/>
    </xf>
    <xf numFmtId="38" fontId="10" fillId="0" borderId="24" xfId="1" applyFont="1" applyFill="1" applyBorder="1" applyAlignment="1">
      <alignment horizontal="right"/>
    </xf>
    <xf numFmtId="38" fontId="10" fillId="0" borderId="21" xfId="1" applyFont="1" applyFill="1" applyBorder="1" applyAlignment="1">
      <alignment horizontal="right"/>
    </xf>
    <xf numFmtId="38" fontId="10" fillId="0" borderId="85" xfId="1" applyFont="1" applyFill="1" applyBorder="1" applyAlignment="1">
      <alignment horizontal="right"/>
    </xf>
    <xf numFmtId="38" fontId="10" fillId="0" borderId="39" xfId="1" applyFont="1" applyFill="1" applyBorder="1" applyAlignment="1">
      <alignment horizontal="right"/>
    </xf>
    <xf numFmtId="38" fontId="10" fillId="0" borderId="38" xfId="1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8" fontId="10" fillId="0" borderId="95" xfId="1" applyFont="1" applyFill="1" applyBorder="1"/>
    <xf numFmtId="3" fontId="10" fillId="0" borderId="25" xfId="0" applyNumberFormat="1" applyFont="1" applyBorder="1"/>
    <xf numFmtId="3" fontId="10" fillId="0" borderId="70" xfId="0" applyNumberFormat="1" applyFont="1" applyBorder="1"/>
    <xf numFmtId="0" fontId="12" fillId="0" borderId="0" xfId="0" applyFont="1" applyFill="1"/>
    <xf numFmtId="0" fontId="10" fillId="0" borderId="120" xfId="0" applyFont="1" applyFill="1" applyBorder="1" applyAlignment="1">
      <alignment horizontal="center"/>
    </xf>
    <xf numFmtId="0" fontId="10" fillId="0" borderId="121" xfId="0" applyFont="1" applyFill="1" applyBorder="1" applyAlignment="1">
      <alignment horizontal="center"/>
    </xf>
    <xf numFmtId="0" fontId="10" fillId="0" borderId="122" xfId="0" applyFont="1" applyFill="1" applyBorder="1" applyAlignment="1">
      <alignment horizontal="center"/>
    </xf>
    <xf numFmtId="0" fontId="10" fillId="0" borderId="123" xfId="0" applyFont="1" applyFill="1" applyBorder="1" applyAlignment="1">
      <alignment horizontal="center"/>
    </xf>
    <xf numFmtId="9" fontId="10" fillId="0" borderId="106" xfId="7" applyNumberFormat="1" applyFont="1" applyFill="1" applyBorder="1"/>
    <xf numFmtId="9" fontId="10" fillId="0" borderId="28" xfId="0" applyNumberFormat="1" applyFont="1" applyFill="1" applyBorder="1"/>
    <xf numFmtId="182" fontId="10" fillId="0" borderId="0" xfId="0" applyNumberFormat="1" applyFont="1" applyFill="1"/>
    <xf numFmtId="9" fontId="10" fillId="0" borderId="27" xfId="7" applyNumberFormat="1" applyFont="1" applyFill="1" applyBorder="1"/>
    <xf numFmtId="9" fontId="10" fillId="0" borderId="28" xfId="0" quotePrefix="1" applyNumberFormat="1" applyFont="1" applyFill="1" applyBorder="1" applyAlignment="1">
      <alignment horizontal="right"/>
    </xf>
    <xf numFmtId="9" fontId="10" fillId="0" borderId="28" xfId="0" applyNumberFormat="1" applyFont="1" applyFill="1" applyBorder="1" applyAlignment="1">
      <alignment horizontal="right"/>
    </xf>
    <xf numFmtId="9" fontId="10" fillId="0" borderId="52" xfId="16" applyFont="1" applyFill="1" applyBorder="1"/>
    <xf numFmtId="9" fontId="10" fillId="0" borderId="53" xfId="0" applyNumberFormat="1" applyFont="1" applyFill="1" applyBorder="1" applyAlignment="1">
      <alignment horizontal="right"/>
    </xf>
    <xf numFmtId="0" fontId="24" fillId="0" borderId="0" xfId="0" applyFont="1" applyFill="1"/>
    <xf numFmtId="0" fontId="25" fillId="0" borderId="0" xfId="0" applyFont="1"/>
    <xf numFmtId="0" fontId="10" fillId="0" borderId="6" xfId="0" applyFont="1" applyFill="1" applyBorder="1" applyAlignment="1">
      <alignment horizontal="center"/>
    </xf>
    <xf numFmtId="38" fontId="10" fillId="0" borderId="45" xfId="1" applyFont="1" applyFill="1" applyBorder="1" applyAlignment="1">
      <alignment horizontal="right"/>
    </xf>
    <xf numFmtId="38" fontId="10" fillId="0" borderId="16" xfId="1" applyFont="1" applyFill="1" applyBorder="1" applyAlignment="1">
      <alignment horizontal="right"/>
    </xf>
    <xf numFmtId="38" fontId="10" fillId="0" borderId="83" xfId="1" applyFont="1" applyFill="1" applyBorder="1" applyAlignment="1">
      <alignment horizontal="right"/>
    </xf>
    <xf numFmtId="184" fontId="10" fillId="0" borderId="17" xfId="1" applyNumberFormat="1" applyFont="1" applyFill="1" applyBorder="1" applyAlignment="1">
      <alignment horizontal="right"/>
    </xf>
    <xf numFmtId="184" fontId="10" fillId="0" borderId="15" xfId="1" applyNumberFormat="1" applyFont="1" applyFill="1" applyBorder="1" applyAlignment="1">
      <alignment horizontal="right"/>
    </xf>
    <xf numFmtId="184" fontId="10" fillId="0" borderId="16" xfId="1" applyNumberFormat="1" applyFont="1" applyFill="1" applyBorder="1" applyAlignment="1">
      <alignment horizontal="right"/>
    </xf>
    <xf numFmtId="38" fontId="10" fillId="0" borderId="20" xfId="1" applyFont="1" applyFill="1" applyBorder="1" applyAlignment="1">
      <alignment horizontal="right"/>
    </xf>
    <xf numFmtId="184" fontId="10" fillId="0" borderId="25" xfId="1" applyNumberFormat="1" applyFont="1" applyFill="1" applyBorder="1" applyAlignment="1">
      <alignment horizontal="right"/>
    </xf>
    <xf numFmtId="184" fontId="10" fillId="0" borderId="24" xfId="1" applyNumberFormat="1" applyFont="1" applyFill="1" applyBorder="1" applyAlignment="1">
      <alignment horizontal="right"/>
    </xf>
    <xf numFmtId="184" fontId="10" fillId="0" borderId="21" xfId="1" applyNumberFormat="1" applyFont="1" applyFill="1" applyBorder="1" applyAlignment="1">
      <alignment horizontal="right"/>
    </xf>
    <xf numFmtId="38" fontId="10" fillId="0" borderId="111" xfId="1" applyFont="1" applyFill="1" applyBorder="1" applyAlignment="1">
      <alignment horizontal="right"/>
    </xf>
    <xf numFmtId="38" fontId="10" fillId="0" borderId="69" xfId="1" applyFont="1" applyFill="1" applyBorder="1" applyAlignment="1">
      <alignment horizontal="right"/>
    </xf>
    <xf numFmtId="38" fontId="10" fillId="0" borderId="72" xfId="1" applyFont="1" applyFill="1" applyBorder="1" applyAlignment="1">
      <alignment horizontal="right"/>
    </xf>
    <xf numFmtId="184" fontId="10" fillId="0" borderId="70" xfId="1" applyNumberFormat="1" applyFont="1" applyFill="1" applyBorder="1" applyAlignment="1">
      <alignment horizontal="right"/>
    </xf>
    <xf numFmtId="184" fontId="10" fillId="0" borderId="71" xfId="1" applyNumberFormat="1" applyFont="1" applyFill="1" applyBorder="1" applyAlignment="1">
      <alignment horizontal="right"/>
    </xf>
    <xf numFmtId="184" fontId="10" fillId="0" borderId="69" xfId="1" applyNumberFormat="1" applyFont="1" applyFill="1" applyBorder="1" applyAlignment="1">
      <alignment horizontal="right"/>
    </xf>
    <xf numFmtId="38" fontId="10" fillId="0" borderId="48" xfId="1" applyFont="1" applyFill="1" applyBorder="1" applyAlignment="1">
      <alignment horizontal="right"/>
    </xf>
    <xf numFmtId="184" fontId="10" fillId="0" borderId="39" xfId="1" applyNumberFormat="1" applyFont="1" applyFill="1" applyBorder="1" applyAlignment="1">
      <alignment horizontal="right"/>
    </xf>
    <xf numFmtId="184" fontId="10" fillId="0" borderId="37" xfId="1" applyNumberFormat="1" applyFont="1" applyFill="1" applyBorder="1" applyAlignment="1">
      <alignment horizontal="right"/>
    </xf>
    <xf numFmtId="184" fontId="10" fillId="0" borderId="38" xfId="1" applyNumberFormat="1" applyFont="1" applyFill="1" applyBorder="1" applyAlignment="1">
      <alignment horizontal="right"/>
    </xf>
    <xf numFmtId="0" fontId="4" fillId="0" borderId="8" xfId="0" applyFont="1" applyBorder="1"/>
    <xf numFmtId="38" fontId="10" fillId="0" borderId="26" xfId="1" applyFont="1" applyBorder="1" applyAlignment="1">
      <alignment horizontal="right"/>
    </xf>
    <xf numFmtId="38" fontId="10" fillId="0" borderId="27" xfId="1" applyFont="1" applyFill="1" applyBorder="1" applyAlignment="1">
      <alignment horizontal="right"/>
    </xf>
    <xf numFmtId="38" fontId="10" fillId="0" borderId="27" xfId="1" applyFont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184" fontId="10" fillId="0" borderId="42" xfId="1" applyNumberFormat="1" applyFont="1" applyFill="1" applyBorder="1" applyAlignment="1">
      <alignment horizontal="right"/>
    </xf>
    <xf numFmtId="184" fontId="10" fillId="0" borderId="30" xfId="1" applyNumberFormat="1" applyFont="1" applyFill="1" applyBorder="1" applyAlignment="1">
      <alignment horizontal="right"/>
    </xf>
    <xf numFmtId="184" fontId="10" fillId="0" borderId="27" xfId="1" applyNumberFormat="1" applyFont="1" applyFill="1" applyBorder="1" applyAlignment="1">
      <alignment horizontal="right"/>
    </xf>
    <xf numFmtId="0" fontId="4" fillId="0" borderId="19" xfId="0" applyFont="1" applyBorder="1"/>
    <xf numFmtId="38" fontId="10" fillId="0" borderId="20" xfId="1" applyFont="1" applyBorder="1" applyAlignment="1">
      <alignment horizontal="right"/>
    </xf>
    <xf numFmtId="38" fontId="10" fillId="0" borderId="21" xfId="1" applyNumberFormat="1" applyFont="1" applyFill="1" applyBorder="1" applyAlignment="1">
      <alignment horizontal="right"/>
    </xf>
    <xf numFmtId="38" fontId="10" fillId="0" borderId="66" xfId="1" applyNumberFormat="1" applyFont="1" applyFill="1" applyBorder="1" applyAlignment="1">
      <alignment horizontal="right"/>
    </xf>
    <xf numFmtId="38" fontId="10" fillId="0" borderId="26" xfId="1" applyFont="1" applyFill="1" applyBorder="1" applyAlignment="1">
      <alignment horizontal="right"/>
    </xf>
    <xf numFmtId="0" fontId="4" fillId="0" borderId="31" xfId="0" applyFont="1" applyBorder="1"/>
    <xf numFmtId="38" fontId="10" fillId="0" borderId="32" xfId="1" applyFont="1" applyBorder="1" applyAlignment="1">
      <alignment horizontal="right"/>
    </xf>
    <xf numFmtId="38" fontId="10" fillId="0" borderId="33" xfId="1" applyFont="1" applyBorder="1" applyAlignment="1">
      <alignment horizontal="right"/>
    </xf>
    <xf numFmtId="38" fontId="10" fillId="0" borderId="33" xfId="1" applyFont="1" applyFill="1" applyBorder="1" applyAlignment="1">
      <alignment horizontal="right"/>
    </xf>
    <xf numFmtId="38" fontId="10" fillId="0" borderId="87" xfId="1" applyFont="1" applyFill="1" applyBorder="1" applyAlignment="1">
      <alignment horizontal="right"/>
    </xf>
    <xf numFmtId="184" fontId="10" fillId="0" borderId="41" xfId="1" applyNumberFormat="1" applyFont="1" applyFill="1" applyBorder="1" applyAlignment="1">
      <alignment horizontal="right"/>
    </xf>
    <xf numFmtId="184" fontId="10" fillId="0" borderId="36" xfId="1" applyNumberFormat="1" applyFont="1" applyFill="1" applyBorder="1" applyAlignment="1">
      <alignment horizontal="right"/>
    </xf>
    <xf numFmtId="184" fontId="10" fillId="0" borderId="33" xfId="1" applyNumberFormat="1" applyFont="1" applyFill="1" applyBorder="1" applyAlignment="1">
      <alignment horizontal="right"/>
    </xf>
    <xf numFmtId="185" fontId="10" fillId="0" borderId="27" xfId="1" applyNumberFormat="1" applyFont="1" applyBorder="1" applyAlignment="1">
      <alignment horizontal="right"/>
    </xf>
    <xf numFmtId="185" fontId="10" fillId="0" borderId="27" xfId="1" applyNumberFormat="1" applyFont="1" applyFill="1" applyBorder="1" applyAlignment="1">
      <alignment horizontal="right"/>
    </xf>
    <xf numFmtId="185" fontId="10" fillId="0" borderId="0" xfId="1" applyNumberFormat="1" applyFont="1" applyFill="1" applyBorder="1" applyAlignment="1">
      <alignment horizontal="right"/>
    </xf>
    <xf numFmtId="185" fontId="10" fillId="0" borderId="21" xfId="1" applyNumberFormat="1" applyFont="1" applyBorder="1" applyAlignment="1">
      <alignment horizontal="right"/>
    </xf>
    <xf numFmtId="185" fontId="10" fillId="0" borderId="21" xfId="1" applyNumberFormat="1" applyFont="1" applyFill="1" applyBorder="1" applyAlignment="1">
      <alignment horizontal="right"/>
    </xf>
    <xf numFmtId="185" fontId="10" fillId="0" borderId="66" xfId="1" applyNumberFormat="1" applyFont="1" applyFill="1" applyBorder="1" applyAlignment="1">
      <alignment horizontal="right"/>
    </xf>
    <xf numFmtId="2" fontId="10" fillId="0" borderId="24" xfId="1" applyNumberFormat="1" applyFont="1" applyFill="1" applyBorder="1" applyAlignment="1">
      <alignment horizontal="right"/>
    </xf>
    <xf numFmtId="2" fontId="10" fillId="0" borderId="21" xfId="1" applyNumberFormat="1" applyFont="1" applyFill="1" applyBorder="1" applyAlignment="1">
      <alignment horizontal="right"/>
    </xf>
    <xf numFmtId="2" fontId="10" fillId="0" borderId="25" xfId="1" applyNumberFormat="1" applyFont="1" applyFill="1" applyBorder="1" applyAlignment="1">
      <alignment horizontal="right"/>
    </xf>
    <xf numFmtId="185" fontId="10" fillId="0" borderId="33" xfId="1" applyNumberFormat="1" applyFont="1" applyFill="1" applyBorder="1" applyAlignment="1">
      <alignment horizontal="right"/>
    </xf>
    <xf numFmtId="185" fontId="10" fillId="0" borderId="87" xfId="1" applyNumberFormat="1" applyFont="1" applyFill="1" applyBorder="1" applyAlignment="1">
      <alignment horizontal="right"/>
    </xf>
    <xf numFmtId="184" fontId="10" fillId="0" borderId="25" xfId="1" quotePrefix="1" applyNumberFormat="1" applyFont="1" applyFill="1" applyBorder="1" applyAlignment="1">
      <alignment horizontal="right"/>
    </xf>
    <xf numFmtId="38" fontId="10" fillId="0" borderId="42" xfId="1" applyFont="1" applyFill="1" applyBorder="1" applyAlignment="1">
      <alignment horizontal="right"/>
    </xf>
    <xf numFmtId="38" fontId="10" fillId="0" borderId="42" xfId="1" quotePrefix="1" applyFont="1" applyFill="1" applyBorder="1" applyAlignment="1">
      <alignment horizontal="right"/>
    </xf>
    <xf numFmtId="38" fontId="10" fillId="0" borderId="30" xfId="1" quotePrefix="1" applyFont="1" applyFill="1" applyBorder="1" applyAlignment="1">
      <alignment horizontal="right"/>
    </xf>
    <xf numFmtId="38" fontId="10" fillId="0" borderId="27" xfId="1" quotePrefix="1" applyFont="1" applyFill="1" applyBorder="1" applyAlignment="1">
      <alignment horizontal="right"/>
    </xf>
    <xf numFmtId="38" fontId="10" fillId="0" borderId="30" xfId="1" applyFont="1" applyFill="1" applyBorder="1" applyAlignment="1">
      <alignment horizontal="right"/>
    </xf>
    <xf numFmtId="38" fontId="10" fillId="0" borderId="25" xfId="1" quotePrefix="1" applyFont="1" applyFill="1" applyBorder="1" applyAlignment="1">
      <alignment horizontal="right"/>
    </xf>
    <xf numFmtId="38" fontId="10" fillId="0" borderId="24" xfId="1" quotePrefix="1" applyFont="1" applyFill="1" applyBorder="1" applyAlignment="1">
      <alignment horizontal="right"/>
    </xf>
    <xf numFmtId="38" fontId="10" fillId="0" borderId="21" xfId="1" quotePrefix="1" applyFont="1" applyFill="1" applyBorder="1" applyAlignment="1">
      <alignment horizontal="right"/>
    </xf>
    <xf numFmtId="38" fontId="10" fillId="0" borderId="41" xfId="1" applyFont="1" applyFill="1" applyBorder="1" applyAlignment="1">
      <alignment horizontal="right"/>
    </xf>
    <xf numFmtId="185" fontId="10" fillId="0" borderId="42" xfId="1" applyNumberFormat="1" applyFont="1" applyFill="1" applyBorder="1" applyAlignment="1">
      <alignment horizontal="right"/>
    </xf>
    <xf numFmtId="185" fontId="10" fillId="0" borderId="61" xfId="1" applyNumberFormat="1" applyFont="1" applyFill="1" applyBorder="1" applyAlignment="1">
      <alignment horizontal="right"/>
    </xf>
    <xf numFmtId="185" fontId="10" fillId="0" borderId="62" xfId="1" applyNumberFormat="1" applyFont="1" applyFill="1" applyBorder="1" applyAlignment="1">
      <alignment horizontal="right"/>
    </xf>
    <xf numFmtId="185" fontId="10" fillId="0" borderId="60" xfId="1" applyNumberFormat="1" applyFont="1" applyFill="1" applyBorder="1" applyAlignment="1">
      <alignment horizontal="right"/>
    </xf>
    <xf numFmtId="38" fontId="10" fillId="0" borderId="39" xfId="1" quotePrefix="1" applyFont="1" applyFill="1" applyBorder="1" applyAlignment="1">
      <alignment horizontal="right"/>
    </xf>
    <xf numFmtId="38" fontId="10" fillId="0" borderId="37" xfId="1" quotePrefix="1" applyFont="1" applyFill="1" applyBorder="1" applyAlignment="1">
      <alignment horizontal="right"/>
    </xf>
    <xf numFmtId="38" fontId="10" fillId="0" borderId="38" xfId="1" quotePrefix="1" applyFont="1" applyFill="1" applyBorder="1" applyAlignment="1">
      <alignment horizontal="right"/>
    </xf>
    <xf numFmtId="38" fontId="10" fillId="0" borderId="41" xfId="1" quotePrefix="1" applyFont="1" applyFill="1" applyBorder="1" applyAlignment="1">
      <alignment horizontal="right"/>
    </xf>
    <xf numFmtId="38" fontId="10" fillId="0" borderId="36" xfId="1" quotePrefix="1" applyFont="1" applyFill="1" applyBorder="1" applyAlignment="1">
      <alignment horizontal="right"/>
    </xf>
    <xf numFmtId="38" fontId="10" fillId="0" borderId="33" xfId="1" quotePrefix="1" applyFont="1" applyFill="1" applyBorder="1" applyAlignment="1">
      <alignment horizontal="right"/>
    </xf>
    <xf numFmtId="38" fontId="10" fillId="0" borderId="36" xfId="1" applyFont="1" applyFill="1" applyBorder="1" applyAlignment="1">
      <alignment horizontal="right"/>
    </xf>
    <xf numFmtId="185" fontId="10" fillId="0" borderId="30" xfId="1" applyNumberFormat="1" applyFont="1" applyFill="1" applyBorder="1" applyAlignment="1">
      <alignment horizontal="right"/>
    </xf>
    <xf numFmtId="185" fontId="10" fillId="0" borderId="25" xfId="1" applyNumberFormat="1" applyFont="1" applyFill="1" applyBorder="1" applyAlignment="1">
      <alignment horizontal="right"/>
    </xf>
    <xf numFmtId="185" fontId="10" fillId="0" borderId="24" xfId="1" applyNumberFormat="1" applyFont="1" applyFill="1" applyBorder="1" applyAlignment="1">
      <alignment horizontal="right"/>
    </xf>
    <xf numFmtId="185" fontId="10" fillId="0" borderId="33" xfId="1" applyNumberFormat="1" applyFont="1" applyBorder="1" applyAlignment="1">
      <alignment horizontal="right"/>
    </xf>
    <xf numFmtId="185" fontId="10" fillId="0" borderId="41" xfId="1" applyNumberFormat="1" applyFont="1" applyFill="1" applyBorder="1" applyAlignment="1">
      <alignment horizontal="right"/>
    </xf>
    <xf numFmtId="185" fontId="10" fillId="0" borderId="36" xfId="1" applyNumberFormat="1" applyFont="1" applyFill="1" applyBorder="1" applyAlignment="1">
      <alignment horizontal="right"/>
    </xf>
    <xf numFmtId="38" fontId="10" fillId="0" borderId="41" xfId="1" applyFont="1" applyBorder="1" applyAlignment="1">
      <alignment horizontal="right"/>
    </xf>
    <xf numFmtId="38" fontId="10" fillId="0" borderId="36" xfId="1" applyFont="1" applyBorder="1" applyAlignment="1">
      <alignment horizontal="right"/>
    </xf>
    <xf numFmtId="38" fontId="10" fillId="0" borderId="26" xfId="1" applyFont="1" applyBorder="1" applyAlignment="1">
      <alignment horizontal="center"/>
    </xf>
    <xf numFmtId="38" fontId="10" fillId="0" borderId="21" xfId="1" applyFont="1" applyBorder="1" applyAlignment="1">
      <alignment horizontal="center"/>
    </xf>
    <xf numFmtId="38" fontId="10" fillId="0" borderId="25" xfId="1" applyFont="1" applyBorder="1" applyAlignment="1">
      <alignment horizontal="center"/>
    </xf>
    <xf numFmtId="38" fontId="10" fillId="0" borderId="24" xfId="1" applyFont="1" applyBorder="1" applyAlignment="1">
      <alignment horizontal="center"/>
    </xf>
    <xf numFmtId="38" fontId="10" fillId="0" borderId="20" xfId="1" applyFont="1" applyBorder="1" applyAlignment="1">
      <alignment horizontal="center"/>
    </xf>
    <xf numFmtId="184" fontId="10" fillId="0" borderId="24" xfId="1" applyNumberFormat="1" applyFont="1" applyFill="1" applyBorder="1" applyAlignment="1">
      <alignment horizontal="center"/>
    </xf>
    <xf numFmtId="184" fontId="10" fillId="0" borderId="21" xfId="1" applyNumberFormat="1" applyFont="1" applyFill="1" applyBorder="1" applyAlignment="1">
      <alignment horizontal="center"/>
    </xf>
    <xf numFmtId="38" fontId="10" fillId="0" borderId="32" xfId="1" applyFont="1" applyBorder="1" applyAlignment="1">
      <alignment horizontal="center"/>
    </xf>
    <xf numFmtId="38" fontId="10" fillId="0" borderId="33" xfId="1" applyFont="1" applyBorder="1" applyAlignment="1">
      <alignment horizontal="center"/>
    </xf>
    <xf numFmtId="38" fontId="10" fillId="0" borderId="33" xfId="1" applyFont="1" applyFill="1" applyBorder="1" applyAlignment="1">
      <alignment horizontal="center"/>
    </xf>
    <xf numFmtId="38" fontId="10" fillId="0" borderId="87" xfId="1" applyFont="1" applyFill="1" applyBorder="1" applyAlignment="1">
      <alignment horizontal="center"/>
    </xf>
    <xf numFmtId="38" fontId="10" fillId="0" borderId="41" xfId="1" applyFont="1" applyFill="1" applyBorder="1" applyAlignment="1">
      <alignment horizontal="center"/>
    </xf>
    <xf numFmtId="38" fontId="10" fillId="0" borderId="36" xfId="1" applyFont="1" applyFill="1" applyBorder="1" applyAlignment="1">
      <alignment horizontal="center"/>
    </xf>
    <xf numFmtId="38" fontId="10" fillId="0" borderId="1" xfId="1" applyFont="1" applyBorder="1"/>
    <xf numFmtId="0" fontId="10" fillId="0" borderId="2" xfId="1" applyNumberFormat="1" applyFont="1" applyBorder="1" applyAlignment="1">
      <alignment horizontal="center"/>
    </xf>
    <xf numFmtId="0" fontId="10" fillId="0" borderId="3" xfId="1" applyNumberFormat="1" applyFont="1" applyBorder="1" applyAlignment="1">
      <alignment horizontal="center"/>
    </xf>
    <xf numFmtId="0" fontId="10" fillId="0" borderId="58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0" fontId="10" fillId="0" borderId="57" xfId="1" applyNumberFormat="1" applyFont="1" applyBorder="1" applyAlignment="1">
      <alignment horizontal="center"/>
    </xf>
    <xf numFmtId="38" fontId="10" fillId="0" borderId="8" xfId="1" applyFont="1" applyBorder="1"/>
    <xf numFmtId="38" fontId="10" fillId="0" borderId="9" xfId="1" applyFont="1" applyBorder="1"/>
    <xf numFmtId="38" fontId="10" fillId="0" borderId="96" xfId="1" applyFont="1" applyBorder="1"/>
    <xf numFmtId="38" fontId="10" fillId="0" borderId="60" xfId="1" applyFont="1" applyBorder="1"/>
    <xf numFmtId="38" fontId="10" fillId="0" borderId="60" xfId="1" applyFont="1" applyFill="1" applyBorder="1"/>
    <xf numFmtId="38" fontId="10" fillId="0" borderId="63" xfId="1" applyFont="1" applyFill="1" applyBorder="1"/>
    <xf numFmtId="38" fontId="10" fillId="0" borderId="61" xfId="1" applyFont="1" applyFill="1" applyBorder="1"/>
    <xf numFmtId="38" fontId="10" fillId="0" borderId="59" xfId="1" applyFont="1" applyFill="1" applyBorder="1"/>
    <xf numFmtId="38" fontId="10" fillId="0" borderId="19" xfId="1" applyFont="1" applyBorder="1"/>
    <xf numFmtId="38" fontId="10" fillId="0" borderId="65" xfId="1" applyFont="1" applyFill="1" applyBorder="1"/>
    <xf numFmtId="38" fontId="10" fillId="0" borderId="31" xfId="1" applyFont="1" applyBorder="1"/>
    <xf numFmtId="38" fontId="10" fillId="0" borderId="47" xfId="1" applyFont="1" applyBorder="1"/>
    <xf numFmtId="38" fontId="10" fillId="0" borderId="86" xfId="1" applyFont="1" applyFill="1" applyBorder="1"/>
    <xf numFmtId="38" fontId="10" fillId="0" borderId="26" xfId="1" applyFont="1" applyBorder="1"/>
    <xf numFmtId="38" fontId="10" fillId="0" borderId="27" xfId="1" applyFont="1" applyBorder="1"/>
    <xf numFmtId="38" fontId="10" fillId="0" borderId="27" xfId="1" applyFont="1" applyFill="1" applyBorder="1"/>
    <xf numFmtId="38" fontId="10" fillId="0" borderId="0" xfId="1" applyFont="1" applyFill="1" applyBorder="1"/>
    <xf numFmtId="38" fontId="10" fillId="0" borderId="42" xfId="1" applyFont="1" applyFill="1" applyBorder="1"/>
    <xf numFmtId="38" fontId="10" fillId="0" borderId="81" xfId="1" applyFont="1" applyFill="1" applyBorder="1"/>
    <xf numFmtId="38" fontId="10" fillId="0" borderId="50" xfId="1" applyFont="1" applyBorder="1"/>
    <xf numFmtId="38" fontId="24" fillId="0" borderId="0" xfId="1" applyFont="1" applyFill="1" applyBorder="1"/>
    <xf numFmtId="38" fontId="25" fillId="0" borderId="0" xfId="1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26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0" xfId="0" applyFont="1" applyFill="1" applyBorder="1"/>
    <xf numFmtId="38" fontId="10" fillId="0" borderId="0" xfId="1" applyFont="1" applyFill="1" applyBorder="1" applyAlignment="1">
      <alignment horizontal="center"/>
    </xf>
    <xf numFmtId="0" fontId="27" fillId="0" borderId="0" xfId="0" applyFont="1"/>
    <xf numFmtId="0" fontId="10" fillId="0" borderId="26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right"/>
    </xf>
    <xf numFmtId="9" fontId="10" fillId="0" borderId="117" xfId="0" applyNumberFormat="1" applyFont="1" applyFill="1" applyBorder="1" applyAlignment="1">
      <alignment horizontal="right"/>
    </xf>
    <xf numFmtId="9" fontId="10" fillId="0" borderId="106" xfId="0" applyNumberFormat="1" applyFont="1" applyFill="1" applyBorder="1"/>
    <xf numFmtId="9" fontId="10" fillId="0" borderId="27" xfId="0" applyNumberFormat="1" applyFont="1" applyFill="1" applyBorder="1"/>
    <xf numFmtId="3" fontId="10" fillId="0" borderId="0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10" fillId="0" borderId="63" xfId="0" applyNumberFormat="1" applyFont="1" applyBorder="1"/>
    <xf numFmtId="3" fontId="10" fillId="0" borderId="60" xfId="0" applyNumberFormat="1" applyFont="1" applyBorder="1"/>
    <xf numFmtId="3" fontId="10" fillId="0" borderId="61" xfId="0" applyNumberFormat="1" applyFont="1" applyBorder="1"/>
    <xf numFmtId="3" fontId="10" fillId="0" borderId="60" xfId="0" applyNumberFormat="1" applyFont="1" applyFill="1" applyBorder="1"/>
    <xf numFmtId="3" fontId="10" fillId="0" borderId="61" xfId="0" applyNumberFormat="1" applyFont="1" applyFill="1" applyBorder="1"/>
    <xf numFmtId="3" fontId="10" fillId="0" borderId="66" xfId="0" applyNumberFormat="1" applyFont="1" applyBorder="1"/>
    <xf numFmtId="3" fontId="10" fillId="0" borderId="21" xfId="0" applyNumberFormat="1" applyFont="1" applyBorder="1"/>
    <xf numFmtId="3" fontId="10" fillId="0" borderId="21" xfId="0" applyNumberFormat="1" applyFont="1" applyFill="1" applyBorder="1"/>
    <xf numFmtId="3" fontId="10" fillId="0" borderId="25" xfId="0" applyNumberFormat="1" applyFont="1" applyFill="1" applyBorder="1"/>
    <xf numFmtId="3" fontId="10" fillId="0" borderId="87" xfId="0" applyNumberFormat="1" applyFont="1" applyBorder="1"/>
    <xf numFmtId="3" fontId="10" fillId="0" borderId="33" xfId="0" applyNumberFormat="1" applyFont="1" applyBorder="1"/>
    <xf numFmtId="3" fontId="10" fillId="0" borderId="41" xfId="0" applyNumberFormat="1" applyFont="1" applyBorder="1"/>
    <xf numFmtId="3" fontId="10" fillId="0" borderId="33" xfId="0" applyNumberFormat="1" applyFont="1" applyFill="1" applyBorder="1"/>
    <xf numFmtId="3" fontId="10" fillId="0" borderId="41" xfId="0" applyNumberFormat="1" applyFont="1" applyFill="1" applyBorder="1"/>
    <xf numFmtId="3" fontId="10" fillId="0" borderId="83" xfId="0" applyNumberFormat="1" applyFont="1" applyBorder="1"/>
    <xf numFmtId="3" fontId="10" fillId="0" borderId="16" xfId="0" applyNumberFormat="1" applyFont="1" applyBorder="1"/>
    <xf numFmtId="3" fontId="10" fillId="0" borderId="17" xfId="0" applyNumberFormat="1" applyFont="1" applyBorder="1"/>
    <xf numFmtId="3" fontId="10" fillId="0" borderId="16" xfId="0" applyNumberFormat="1" applyFont="1" applyFill="1" applyBorder="1"/>
    <xf numFmtId="3" fontId="10" fillId="0" borderId="17" xfId="0" applyNumberFormat="1" applyFont="1" applyFill="1" applyBorder="1"/>
    <xf numFmtId="3" fontId="10" fillId="0" borderId="85" xfId="0" applyNumberFormat="1" applyFont="1" applyBorder="1"/>
    <xf numFmtId="3" fontId="10" fillId="0" borderId="38" xfId="0" applyNumberFormat="1" applyFont="1" applyBorder="1"/>
    <xf numFmtId="3" fontId="10" fillId="0" borderId="39" xfId="0" applyNumberFormat="1" applyFont="1" applyBorder="1"/>
    <xf numFmtId="3" fontId="10" fillId="0" borderId="38" xfId="0" applyNumberFormat="1" applyFont="1" applyFill="1" applyBorder="1"/>
    <xf numFmtId="3" fontId="10" fillId="0" borderId="39" xfId="0" applyNumberFormat="1" applyFont="1" applyFill="1" applyBorder="1"/>
    <xf numFmtId="3" fontId="10" fillId="0" borderId="0" xfId="0" applyNumberFormat="1" applyFont="1" applyBorder="1"/>
    <xf numFmtId="3" fontId="10" fillId="0" borderId="117" xfId="0" applyNumberFormat="1" applyFont="1" applyBorder="1"/>
    <xf numFmtId="3" fontId="10" fillId="0" borderId="52" xfId="0" applyNumberFormat="1" applyFont="1" applyBorder="1"/>
    <xf numFmtId="3" fontId="10" fillId="0" borderId="56" xfId="0" applyNumberFormat="1" applyFont="1" applyBorder="1"/>
    <xf numFmtId="3" fontId="10" fillId="0" borderId="52" xfId="0" applyNumberFormat="1" applyFont="1" applyFill="1" applyBorder="1"/>
    <xf numFmtId="3" fontId="10" fillId="0" borderId="56" xfId="0" applyNumberFormat="1" applyFont="1" applyFill="1" applyBorder="1"/>
    <xf numFmtId="3" fontId="10" fillId="0" borderId="25" xfId="1" quotePrefix="1" applyNumberFormat="1" applyFont="1" applyFill="1" applyBorder="1" applyAlignment="1">
      <alignment horizontal="right"/>
    </xf>
    <xf numFmtId="3" fontId="10" fillId="0" borderId="10" xfId="1" applyNumberFormat="1" applyFont="1" applyBorder="1"/>
    <xf numFmtId="3" fontId="10" fillId="0" borderId="11" xfId="1" applyNumberFormat="1" applyFont="1" applyBorder="1"/>
    <xf numFmtId="3" fontId="10" fillId="0" borderId="90" xfId="1" applyNumberFormat="1" applyFont="1" applyFill="1" applyBorder="1"/>
    <xf numFmtId="3" fontId="10" fillId="0" borderId="17" xfId="1" applyNumberFormat="1" applyFont="1" applyFill="1" applyBorder="1"/>
    <xf numFmtId="3" fontId="10" fillId="0" borderId="89" xfId="1" applyNumberFormat="1" applyFont="1" applyFill="1" applyBorder="1"/>
    <xf numFmtId="3" fontId="10" fillId="0" borderId="11" xfId="1" applyNumberFormat="1" applyFont="1" applyFill="1" applyBorder="1"/>
    <xf numFmtId="3" fontId="10" fillId="0" borderId="13" xfId="1" applyNumberFormat="1" applyFont="1" applyFill="1" applyBorder="1"/>
    <xf numFmtId="3" fontId="10" fillId="0" borderId="21" xfId="1" applyNumberFormat="1" applyFont="1" applyBorder="1"/>
    <xf numFmtId="3" fontId="10" fillId="0" borderId="66" xfId="1" applyNumberFormat="1" applyFont="1" applyFill="1" applyBorder="1"/>
    <xf numFmtId="3" fontId="10" fillId="0" borderId="25" xfId="1" applyNumberFormat="1" applyFont="1" applyFill="1" applyBorder="1"/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48" xfId="1" applyNumberFormat="1" applyFont="1" applyBorder="1"/>
    <xf numFmtId="3" fontId="10" fillId="0" borderId="38" xfId="1" applyNumberFormat="1" applyFont="1" applyBorder="1"/>
    <xf numFmtId="3" fontId="10" fillId="0" borderId="85" xfId="1" applyNumberFormat="1" applyFont="1" applyFill="1" applyBorder="1"/>
    <xf numFmtId="3" fontId="10" fillId="0" borderId="39" xfId="1" applyNumberFormat="1" applyFont="1" applyFill="1" applyBorder="1"/>
    <xf numFmtId="3" fontId="10" fillId="0" borderId="38" xfId="1" applyNumberFormat="1" applyFont="1" applyFill="1" applyBorder="1"/>
    <xf numFmtId="3" fontId="10" fillId="0" borderId="40" xfId="1" applyNumberFormat="1" applyFont="1" applyFill="1" applyBorder="1"/>
    <xf numFmtId="3" fontId="10" fillId="0" borderId="11" xfId="1" applyNumberFormat="1" applyFont="1" applyBorder="1" applyAlignment="1">
      <alignment horizontal="right"/>
    </xf>
    <xf numFmtId="3" fontId="10" fillId="0" borderId="90" xfId="1" applyNumberFormat="1" applyFont="1" applyFill="1" applyBorder="1" applyAlignment="1">
      <alignment horizontal="right"/>
    </xf>
    <xf numFmtId="3" fontId="10" fillId="0" borderId="89" xfId="1" applyNumberFormat="1" applyFont="1" applyFill="1" applyBorder="1" applyAlignment="1">
      <alignment horizontal="right"/>
    </xf>
    <xf numFmtId="3" fontId="10" fillId="0" borderId="16" xfId="42" applyNumberFormat="1" applyFont="1" applyFill="1" applyBorder="1">
      <alignment vertical="center"/>
    </xf>
    <xf numFmtId="3" fontId="10" fillId="0" borderId="18" xfId="1" applyNumberFormat="1" applyFont="1" applyFill="1" applyBorder="1" applyAlignment="1">
      <alignment horizontal="right"/>
    </xf>
    <xf numFmtId="3" fontId="10" fillId="0" borderId="21" xfId="1" applyNumberFormat="1" applyFont="1" applyBorder="1" applyAlignment="1">
      <alignment horizontal="right"/>
    </xf>
    <xf numFmtId="3" fontId="10" fillId="0" borderId="66" xfId="1" applyNumberFormat="1" applyFont="1" applyFill="1" applyBorder="1" applyAlignment="1">
      <alignment horizontal="right"/>
    </xf>
    <xf numFmtId="3" fontId="10" fillId="0" borderId="25" xfId="1" applyNumberFormat="1" applyFont="1" applyFill="1" applyBorder="1" applyAlignment="1">
      <alignment horizontal="right"/>
    </xf>
    <xf numFmtId="3" fontId="10" fillId="0" borderId="21" xfId="42" applyNumberFormat="1" applyFont="1" applyFill="1" applyBorder="1">
      <alignment vertical="center"/>
    </xf>
    <xf numFmtId="3" fontId="10" fillId="0" borderId="23" xfId="1" applyNumberFormat="1" applyFont="1" applyFill="1" applyBorder="1" applyAlignment="1">
      <alignment horizontal="right"/>
    </xf>
    <xf numFmtId="3" fontId="10" fillId="0" borderId="38" xfId="1" applyNumberFormat="1" applyFont="1" applyBorder="1" applyAlignment="1">
      <alignment horizontal="right"/>
    </xf>
    <xf numFmtId="3" fontId="10" fillId="0" borderId="85" xfId="1" applyNumberFormat="1" applyFont="1" applyFill="1" applyBorder="1" applyAlignment="1">
      <alignment horizontal="right"/>
    </xf>
    <xf numFmtId="3" fontId="10" fillId="0" borderId="39" xfId="1" applyNumberFormat="1" applyFont="1" applyFill="1" applyBorder="1" applyAlignment="1">
      <alignment horizontal="right"/>
    </xf>
    <xf numFmtId="3" fontId="10" fillId="0" borderId="33" xfId="42" applyNumberFormat="1" applyFont="1" applyFill="1" applyBorder="1">
      <alignment vertical="center"/>
    </xf>
    <xf numFmtId="3" fontId="10" fillId="0" borderId="40" xfId="1" applyNumberFormat="1" applyFont="1" applyFill="1" applyBorder="1" applyAlignment="1">
      <alignment horizontal="right"/>
    </xf>
    <xf numFmtId="3" fontId="10" fillId="0" borderId="18" xfId="42" applyNumberFormat="1" applyFont="1" applyFill="1" applyBorder="1">
      <alignment vertical="center"/>
    </xf>
    <xf numFmtId="3" fontId="10" fillId="0" borderId="23" xfId="42" applyNumberFormat="1" applyFont="1" applyFill="1" applyBorder="1">
      <alignment vertical="center"/>
    </xf>
    <xf numFmtId="3" fontId="10" fillId="0" borderId="40" xfId="42" applyNumberFormat="1" applyFont="1" applyFill="1" applyBorder="1">
      <alignment vertical="center"/>
    </xf>
    <xf numFmtId="3" fontId="10" fillId="3" borderId="16" xfId="42" applyNumberFormat="1" applyFont="1" applyFill="1" applyBorder="1">
      <alignment vertical="center"/>
    </xf>
    <xf numFmtId="3" fontId="10" fillId="0" borderId="13" xfId="1" applyNumberFormat="1" applyFont="1" applyFill="1" applyBorder="1" applyAlignment="1">
      <alignment horizontal="right"/>
    </xf>
    <xf numFmtId="3" fontId="10" fillId="3" borderId="21" xfId="42" applyNumberFormat="1" applyFont="1" applyFill="1" applyBorder="1">
      <alignment vertical="center"/>
    </xf>
    <xf numFmtId="3" fontId="10" fillId="3" borderId="38" xfId="42" applyNumberFormat="1" applyFont="1" applyFill="1" applyBorder="1">
      <alignment vertical="center"/>
    </xf>
    <xf numFmtId="3" fontId="10" fillId="0" borderId="51" xfId="1" applyNumberFormat="1" applyFont="1" applyBorder="1"/>
    <xf numFmtId="3" fontId="10" fillId="0" borderId="52" xfId="1" applyNumberFormat="1" applyFont="1" applyBorder="1"/>
    <xf numFmtId="3" fontId="10" fillId="0" borderId="124" xfId="1" applyNumberFormat="1" applyFont="1" applyBorder="1"/>
    <xf numFmtId="3" fontId="10" fillId="0" borderId="125" xfId="1" applyNumberFormat="1" applyFont="1" applyFill="1" applyBorder="1"/>
    <xf numFmtId="3" fontId="10" fillId="0" borderId="126" xfId="1" applyNumberFormat="1" applyFont="1" applyFill="1" applyBorder="1"/>
    <xf numFmtId="3" fontId="10" fillId="0" borderId="127" xfId="42" applyNumberFormat="1" applyFont="1" applyFill="1" applyBorder="1">
      <alignment vertical="center"/>
    </xf>
    <xf numFmtId="3" fontId="4" fillId="0" borderId="27" xfId="0" applyNumberFormat="1" applyFont="1" applyFill="1" applyBorder="1"/>
    <xf numFmtId="3" fontId="4" fillId="0" borderId="42" xfId="0" applyNumberFormat="1" applyFont="1" applyFill="1" applyBorder="1"/>
    <xf numFmtId="3" fontId="4" fillId="0" borderId="21" xfId="0" applyNumberFormat="1" applyFont="1" applyFill="1" applyBorder="1"/>
    <xf numFmtId="3" fontId="4" fillId="0" borderId="25" xfId="0" applyNumberFormat="1" applyFont="1" applyFill="1" applyBorder="1"/>
    <xf numFmtId="3" fontId="4" fillId="0" borderId="38" xfId="0" applyNumberFormat="1" applyFont="1" applyFill="1" applyBorder="1"/>
    <xf numFmtId="3" fontId="4" fillId="0" borderId="39" xfId="0" applyNumberFormat="1" applyFont="1" applyFill="1" applyBorder="1"/>
    <xf numFmtId="3" fontId="4" fillId="0" borderId="11" xfId="0" applyNumberFormat="1" applyFont="1" applyFill="1" applyBorder="1"/>
    <xf numFmtId="3" fontId="4" fillId="0" borderId="89" xfId="0" applyNumberFormat="1" applyFont="1" applyFill="1" applyBorder="1"/>
    <xf numFmtId="3" fontId="4" fillId="0" borderId="33" xfId="0" applyNumberFormat="1" applyFont="1" applyFill="1" applyBorder="1"/>
    <xf numFmtId="3" fontId="4" fillId="0" borderId="41" xfId="0" applyNumberFormat="1" applyFont="1" applyFill="1" applyBorder="1"/>
    <xf numFmtId="3" fontId="4" fillId="0" borderId="33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/>
    <xf numFmtId="3" fontId="4" fillId="0" borderId="61" xfId="0" applyNumberFormat="1" applyFont="1" applyFill="1" applyBorder="1"/>
    <xf numFmtId="3" fontId="4" fillId="0" borderId="21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76" xfId="0" applyNumberFormat="1" applyFont="1" applyFill="1" applyBorder="1" applyAlignment="1">
      <alignment vertical="center"/>
    </xf>
    <xf numFmtId="3" fontId="4" fillId="0" borderId="93" xfId="0" applyNumberFormat="1" applyFont="1" applyFill="1" applyBorder="1" applyAlignment="1">
      <alignment vertical="center"/>
    </xf>
    <xf numFmtId="3" fontId="4" fillId="0" borderId="119" xfId="0" applyNumberFormat="1" applyFont="1" applyFill="1" applyBorder="1"/>
    <xf numFmtId="3" fontId="4" fillId="0" borderId="128" xfId="0" applyNumberFormat="1" applyFont="1" applyFill="1" applyBorder="1"/>
    <xf numFmtId="3" fontId="4" fillId="0" borderId="129" xfId="0" applyNumberFormat="1" applyFont="1" applyFill="1" applyBorder="1"/>
    <xf numFmtId="3" fontId="4" fillId="0" borderId="93" xfId="0" applyNumberFormat="1" applyFont="1" applyFill="1" applyBorder="1"/>
    <xf numFmtId="3" fontId="10" fillId="0" borderId="11" xfId="0" applyNumberFormat="1" applyFont="1" applyBorder="1"/>
    <xf numFmtId="3" fontId="10" fillId="0" borderId="89" xfId="0" applyNumberFormat="1" applyFont="1" applyBorder="1"/>
    <xf numFmtId="3" fontId="10" fillId="0" borderId="124" xfId="0" applyNumberFormat="1" applyFont="1" applyFill="1" applyBorder="1"/>
    <xf numFmtId="3" fontId="10" fillId="0" borderId="126" xfId="0" applyNumberFormat="1" applyFont="1" applyFill="1" applyBorder="1"/>
    <xf numFmtId="0" fontId="28" fillId="0" borderId="0" xfId="0" applyFont="1" applyFill="1"/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3" fontId="4" fillId="0" borderId="69" xfId="0" applyNumberFormat="1" applyFont="1" applyFill="1" applyBorder="1"/>
    <xf numFmtId="3" fontId="4" fillId="0" borderId="70" xfId="0" applyNumberFormat="1" applyFont="1" applyFill="1" applyBorder="1"/>
    <xf numFmtId="0" fontId="19" fillId="0" borderId="0" xfId="8" applyFont="1"/>
    <xf numFmtId="0" fontId="17" fillId="0" borderId="0" xfId="8" applyFont="1"/>
    <xf numFmtId="0" fontId="19" fillId="0" borderId="104" xfId="8" applyFont="1" applyBorder="1" applyAlignment="1">
      <alignment horizontal="center"/>
    </xf>
    <xf numFmtId="0" fontId="19" fillId="0" borderId="107" xfId="8" applyFont="1" applyBorder="1" applyAlignment="1">
      <alignment horizontal="center"/>
    </xf>
    <xf numFmtId="0" fontId="19" fillId="0" borderId="112" xfId="8" applyFont="1" applyBorder="1" applyAlignment="1">
      <alignment horizontal="center"/>
    </xf>
    <xf numFmtId="0" fontId="17" fillId="0" borderId="8" xfId="8" applyFont="1" applyBorder="1" applyAlignment="1">
      <alignment horizontal="center"/>
    </xf>
    <xf numFmtId="0" fontId="17" fillId="0" borderId="28" xfId="8" applyBorder="1" applyAlignment="1">
      <alignment horizontal="center"/>
    </xf>
    <xf numFmtId="0" fontId="17" fillId="0" borderId="87" xfId="8" applyBorder="1" applyAlignment="1">
      <alignment horizontal="center"/>
    </xf>
    <xf numFmtId="0" fontId="17" fillId="0" borderId="87" xfId="8" applyFont="1" applyBorder="1" applyAlignment="1">
      <alignment horizontal="center"/>
    </xf>
    <xf numFmtId="0" fontId="19" fillId="0" borderId="8" xfId="8" applyFont="1" applyBorder="1" applyAlignment="1">
      <alignment horizontal="center"/>
    </xf>
    <xf numFmtId="0" fontId="17" fillId="0" borderId="8" xfId="8" applyBorder="1" applyAlignment="1">
      <alignment horizontal="center"/>
    </xf>
    <xf numFmtId="0" fontId="17" fillId="0" borderId="81" xfId="8" applyFont="1" applyBorder="1" applyAlignment="1">
      <alignment horizontal="center"/>
    </xf>
    <xf numFmtId="0" fontId="17" fillId="0" borderId="81" xfId="8" applyBorder="1" applyAlignment="1">
      <alignment horizontal="center"/>
    </xf>
    <xf numFmtId="0" fontId="17" fillId="0" borderId="61" xfId="8" applyFont="1" applyBorder="1" applyAlignment="1">
      <alignment horizontal="center"/>
    </xf>
    <xf numFmtId="0" fontId="17" fillId="0" borderId="31" xfId="8" applyBorder="1" applyAlignment="1">
      <alignment horizontal="center"/>
    </xf>
    <xf numFmtId="0" fontId="17" fillId="0" borderId="34" xfId="8" applyBorder="1" applyAlignment="1">
      <alignment horizontal="center"/>
    </xf>
    <xf numFmtId="0" fontId="17" fillId="0" borderId="86" xfId="8" applyFont="1" applyBorder="1" applyAlignment="1">
      <alignment horizontal="center"/>
    </xf>
    <xf numFmtId="0" fontId="17" fillId="0" borderId="86" xfId="8" applyBorder="1" applyAlignment="1">
      <alignment horizontal="center"/>
    </xf>
    <xf numFmtId="0" fontId="23" fillId="0" borderId="31" xfId="8" applyFont="1" applyBorder="1" applyAlignment="1">
      <alignment horizontal="center"/>
    </xf>
    <xf numFmtId="0" fontId="17" fillId="0" borderId="8" xfId="8" applyBorder="1" applyAlignment="1">
      <alignment horizontal="left"/>
    </xf>
    <xf numFmtId="181" fontId="17" fillId="0" borderId="81" xfId="8" applyNumberFormat="1" applyBorder="1" applyAlignment="1">
      <alignment horizontal="center"/>
    </xf>
    <xf numFmtId="181" fontId="17" fillId="0" borderId="81" xfId="8" quotePrefix="1" applyNumberFormat="1" applyFont="1" applyBorder="1" applyAlignment="1">
      <alignment horizontal="center"/>
    </xf>
    <xf numFmtId="181" fontId="17" fillId="0" borderId="0" xfId="8" applyNumberFormat="1" applyBorder="1" applyAlignment="1">
      <alignment horizontal="center"/>
    </xf>
    <xf numFmtId="181" fontId="17" fillId="0" borderId="8" xfId="8" applyNumberFormat="1" applyBorder="1" applyAlignment="1">
      <alignment horizontal="center"/>
    </xf>
    <xf numFmtId="182" fontId="17" fillId="0" borderId="43" xfId="8" applyNumberFormat="1" applyBorder="1" applyAlignment="1">
      <alignment horizontal="center"/>
    </xf>
    <xf numFmtId="182" fontId="17" fillId="0" borderId="81" xfId="8" applyNumberFormat="1" applyBorder="1" applyAlignment="1">
      <alignment horizontal="center"/>
    </xf>
    <xf numFmtId="182" fontId="17" fillId="0" borderId="0" xfId="8" applyNumberFormat="1" applyBorder="1" applyAlignment="1">
      <alignment horizontal="center"/>
    </xf>
    <xf numFmtId="182" fontId="17" fillId="0" borderId="8" xfId="8" applyNumberFormat="1" applyBorder="1" applyAlignment="1">
      <alignment horizontal="center"/>
    </xf>
    <xf numFmtId="0" fontId="17" fillId="0" borderId="9" xfId="8" applyBorder="1" applyAlignment="1">
      <alignment horizontal="left"/>
    </xf>
    <xf numFmtId="0" fontId="17" fillId="0" borderId="9" xfId="8" applyBorder="1" applyAlignment="1">
      <alignment horizontal="center"/>
    </xf>
    <xf numFmtId="183" fontId="17" fillId="0" borderId="88" xfId="8" applyNumberFormat="1" applyFont="1" applyBorder="1" applyAlignment="1">
      <alignment horizontal="center"/>
    </xf>
    <xf numFmtId="183" fontId="17" fillId="0" borderId="90" xfId="8" applyNumberFormat="1" applyFont="1" applyBorder="1" applyAlignment="1">
      <alignment horizontal="center"/>
    </xf>
    <xf numFmtId="183" fontId="17" fillId="0" borderId="9" xfId="8" applyNumberFormat="1" applyFont="1" applyBorder="1" applyAlignment="1">
      <alignment horizontal="center"/>
    </xf>
    <xf numFmtId="181" fontId="17" fillId="0" borderId="81" xfId="8" quotePrefix="1" applyNumberFormat="1" applyBorder="1" applyAlignment="1">
      <alignment horizontal="center"/>
    </xf>
    <xf numFmtId="0" fontId="17" fillId="0" borderId="8" xfId="8" applyFont="1" applyBorder="1" applyAlignment="1">
      <alignment horizontal="left"/>
    </xf>
    <xf numFmtId="0" fontId="17" fillId="0" borderId="88" xfId="8" applyBorder="1" applyAlignment="1">
      <alignment horizontal="center"/>
    </xf>
    <xf numFmtId="181" fontId="17" fillId="0" borderId="27" xfId="8" quotePrefix="1" applyNumberFormat="1" applyFont="1" applyBorder="1" applyAlignment="1">
      <alignment horizontal="center"/>
    </xf>
    <xf numFmtId="0" fontId="17" fillId="0" borderId="12" xfId="8" applyBorder="1" applyAlignment="1">
      <alignment horizontal="center"/>
    </xf>
    <xf numFmtId="183" fontId="17" fillId="0" borderId="11" xfId="8" applyNumberFormat="1" applyFont="1" applyBorder="1" applyAlignment="1">
      <alignment horizontal="center"/>
    </xf>
    <xf numFmtId="181" fontId="17" fillId="0" borderId="0" xfId="8" applyNumberFormat="1" applyFont="1" applyBorder="1" applyAlignment="1">
      <alignment horizontal="center"/>
    </xf>
    <xf numFmtId="0" fontId="17" fillId="0" borderId="130" xfId="8" applyBorder="1" applyAlignment="1">
      <alignment horizontal="left"/>
    </xf>
    <xf numFmtId="183" fontId="17" fillId="0" borderId="132" xfId="8" applyNumberFormat="1" applyFont="1" applyBorder="1" applyAlignment="1">
      <alignment horizontal="center"/>
    </xf>
    <xf numFmtId="183" fontId="17" fillId="0" borderId="133" xfId="8" applyNumberFormat="1" applyFont="1" applyBorder="1" applyAlignment="1">
      <alignment horizontal="center"/>
    </xf>
    <xf numFmtId="0" fontId="17" fillId="0" borderId="130" xfId="8" applyBorder="1" applyAlignment="1">
      <alignment horizontal="center"/>
    </xf>
    <xf numFmtId="183" fontId="17" fillId="0" borderId="130" xfId="8" applyNumberFormat="1" applyFont="1" applyBorder="1" applyAlignment="1">
      <alignment horizontal="center"/>
    </xf>
    <xf numFmtId="0" fontId="19" fillId="0" borderId="8" xfId="8" applyFont="1" applyBorder="1" applyAlignment="1">
      <alignment horizontal="left"/>
    </xf>
    <xf numFmtId="181" fontId="19" fillId="0" borderId="81" xfId="8" applyNumberFormat="1" applyFont="1" applyBorder="1" applyAlignment="1">
      <alignment horizontal="center"/>
    </xf>
    <xf numFmtId="181" fontId="19" fillId="0" borderId="0" xfId="8" applyNumberFormat="1" applyFont="1" applyBorder="1" applyAlignment="1">
      <alignment horizontal="center"/>
    </xf>
    <xf numFmtId="181" fontId="19" fillId="0" borderId="8" xfId="8" applyNumberFormat="1" applyFont="1" applyBorder="1" applyAlignment="1">
      <alignment horizontal="center"/>
    </xf>
    <xf numFmtId="182" fontId="19" fillId="0" borderId="8" xfId="8" applyNumberFormat="1" applyFont="1" applyBorder="1" applyAlignment="1">
      <alignment horizontal="center"/>
    </xf>
    <xf numFmtId="0" fontId="19" fillId="0" borderId="134" xfId="8" applyFont="1" applyBorder="1" applyAlignment="1">
      <alignment horizontal="left"/>
    </xf>
    <xf numFmtId="0" fontId="19" fillId="0" borderId="134" xfId="8" applyFont="1" applyBorder="1" applyAlignment="1">
      <alignment horizontal="center"/>
    </xf>
    <xf numFmtId="183" fontId="19" fillId="0" borderId="135" xfId="8" applyNumberFormat="1" applyFont="1" applyBorder="1" applyAlignment="1">
      <alignment horizontal="center"/>
    </xf>
    <xf numFmtId="183" fontId="19" fillId="0" borderId="136" xfId="8" applyNumberFormat="1" applyFont="1" applyBorder="1" applyAlignment="1">
      <alignment horizontal="center"/>
    </xf>
    <xf numFmtId="183" fontId="19" fillId="0" borderId="134" xfId="8" applyNumberFormat="1" applyFont="1" applyBorder="1" applyAlignment="1">
      <alignment horizontal="center"/>
    </xf>
    <xf numFmtId="0" fontId="17" fillId="0" borderId="31" xfId="8" applyBorder="1" applyAlignment="1">
      <alignment horizontal="left"/>
    </xf>
    <xf numFmtId="183" fontId="17" fillId="0" borderId="86" xfId="8" applyNumberFormat="1" applyFont="1" applyBorder="1" applyAlignment="1">
      <alignment horizontal="center"/>
    </xf>
    <xf numFmtId="183" fontId="17" fillId="0" borderId="35" xfId="8" applyNumberFormat="1" applyFont="1" applyBorder="1" applyAlignment="1">
      <alignment horizontal="center"/>
    </xf>
    <xf numFmtId="183" fontId="17" fillId="0" borderId="31" xfId="8" applyNumberFormat="1" applyFont="1" applyBorder="1" applyAlignment="1">
      <alignment horizontal="center"/>
    </xf>
    <xf numFmtId="3" fontId="3" fillId="0" borderId="81" xfId="9" applyNumberFormat="1" applyFont="1" applyBorder="1" applyAlignment="1">
      <alignment horizontal="center"/>
    </xf>
    <xf numFmtId="3" fontId="3" fillId="0" borderId="27" xfId="9" applyNumberFormat="1" applyFont="1" applyBorder="1" applyAlignment="1">
      <alignment horizontal="center"/>
    </xf>
    <xf numFmtId="3" fontId="3" fillId="0" borderId="42" xfId="9" applyNumberFormat="1" applyFont="1" applyBorder="1" applyAlignment="1">
      <alignment horizontal="center"/>
    </xf>
    <xf numFmtId="3" fontId="3" fillId="0" borderId="8" xfId="9" applyNumberFormat="1" applyFont="1" applyBorder="1" applyAlignment="1">
      <alignment horizontal="center"/>
    </xf>
    <xf numFmtId="182" fontId="19" fillId="0" borderId="43" xfId="8" applyNumberFormat="1" applyFont="1" applyBorder="1" applyAlignment="1">
      <alignment horizontal="center"/>
    </xf>
    <xf numFmtId="182" fontId="3" fillId="0" borderId="81" xfId="9" applyNumberFormat="1" applyFont="1" applyBorder="1" applyAlignment="1">
      <alignment horizontal="center"/>
    </xf>
    <xf numFmtId="182" fontId="3" fillId="0" borderId="27" xfId="9" applyNumberFormat="1" applyFont="1" applyBorder="1" applyAlignment="1">
      <alignment horizontal="center"/>
    </xf>
    <xf numFmtId="182" fontId="3" fillId="0" borderId="42" xfId="9" applyNumberFormat="1" applyFont="1" applyBorder="1" applyAlignment="1">
      <alignment horizontal="center"/>
    </xf>
    <xf numFmtId="182" fontId="3" fillId="0" borderId="8" xfId="9" applyNumberFormat="1" applyFont="1" applyBorder="1" applyAlignment="1">
      <alignment horizontal="center"/>
    </xf>
    <xf numFmtId="0" fontId="19" fillId="0" borderId="50" xfId="8" applyFont="1" applyBorder="1" applyAlignment="1">
      <alignment horizontal="left"/>
    </xf>
    <xf numFmtId="0" fontId="19" fillId="0" borderId="53" xfId="8" applyFont="1" applyBorder="1" applyAlignment="1">
      <alignment horizontal="center"/>
    </xf>
    <xf numFmtId="183" fontId="19" fillId="0" borderId="95" xfId="8" applyNumberFormat="1" applyFont="1" applyBorder="1" applyAlignment="1">
      <alignment horizontal="center"/>
    </xf>
    <xf numFmtId="183" fontId="19" fillId="0" borderId="117" xfId="8" applyNumberFormat="1" applyFont="1" applyBorder="1" applyAlignment="1">
      <alignment horizontal="center"/>
    </xf>
    <xf numFmtId="183" fontId="19" fillId="0" borderId="50" xfId="8" applyNumberFormat="1" applyFont="1" applyBorder="1" applyAlignment="1">
      <alignment horizontal="center"/>
    </xf>
    <xf numFmtId="182" fontId="19" fillId="0" borderId="138" xfId="8" applyNumberFormat="1" applyFont="1" applyBorder="1" applyAlignment="1">
      <alignment horizontal="center"/>
    </xf>
    <xf numFmtId="182" fontId="19" fillId="0" borderId="139" xfId="8" applyNumberFormat="1" applyFont="1" applyBorder="1" applyAlignment="1">
      <alignment horizontal="center"/>
    </xf>
    <xf numFmtId="182" fontId="19" fillId="0" borderId="140" xfId="8" applyNumberFormat="1" applyFont="1" applyBorder="1" applyAlignment="1">
      <alignment horizontal="center"/>
    </xf>
    <xf numFmtId="182" fontId="19" fillId="0" borderId="28" xfId="8" applyNumberFormat="1" applyFont="1" applyBorder="1" applyAlignment="1">
      <alignment horizontal="center"/>
    </xf>
    <xf numFmtId="0" fontId="10" fillId="0" borderId="0" xfId="0" applyFont="1" applyBorder="1"/>
    <xf numFmtId="0" fontId="10" fillId="0" borderId="117" xfId="0" applyFont="1" applyBorder="1"/>
    <xf numFmtId="0" fontId="10" fillId="0" borderId="58" xfId="0" applyFont="1" applyBorder="1"/>
    <xf numFmtId="38" fontId="10" fillId="0" borderId="58" xfId="1" applyFont="1" applyBorder="1"/>
    <xf numFmtId="0" fontId="10" fillId="0" borderId="63" xfId="0" applyFont="1" applyBorder="1"/>
    <xf numFmtId="38" fontId="10" fillId="0" borderId="63" xfId="1" applyFont="1" applyBorder="1"/>
    <xf numFmtId="0" fontId="24" fillId="0" borderId="63" xfId="0" applyFont="1" applyBorder="1"/>
    <xf numFmtId="0" fontId="10" fillId="0" borderId="87" xfId="0" applyFont="1" applyBorder="1"/>
    <xf numFmtId="38" fontId="10" fillId="0" borderId="87" xfId="1" applyFont="1" applyBorder="1"/>
    <xf numFmtId="0" fontId="10" fillId="0" borderId="66" xfId="0" applyFont="1" applyBorder="1"/>
    <xf numFmtId="38" fontId="10" fillId="0" borderId="66" xfId="1" applyFont="1" applyBorder="1"/>
    <xf numFmtId="0" fontId="10" fillId="0" borderId="60" xfId="0" applyFont="1" applyBorder="1"/>
    <xf numFmtId="0" fontId="10" fillId="0" borderId="21" xfId="0" applyFont="1" applyBorder="1"/>
    <xf numFmtId="0" fontId="10" fillId="0" borderId="33" xfId="0" applyFont="1" applyBorder="1"/>
    <xf numFmtId="0" fontId="10" fillId="0" borderId="27" xfId="0" applyFont="1" applyBorder="1"/>
    <xf numFmtId="0" fontId="10" fillId="0" borderId="52" xfId="0" applyFont="1" applyBorder="1"/>
    <xf numFmtId="3" fontId="10" fillId="0" borderId="27" xfId="0" applyNumberFormat="1" applyFont="1" applyBorder="1"/>
    <xf numFmtId="3" fontId="10" fillId="0" borderId="70" xfId="1" applyNumberFormat="1" applyFont="1" applyFill="1" applyBorder="1" applyAlignment="1">
      <alignment horizontal="right"/>
    </xf>
    <xf numFmtId="0" fontId="10" fillId="0" borderId="8" xfId="0" applyFont="1" applyBorder="1"/>
    <xf numFmtId="3" fontId="10" fillId="0" borderId="42" xfId="0" applyNumberFormat="1" applyFont="1" applyBorder="1"/>
    <xf numFmtId="3" fontId="10" fillId="0" borderId="27" xfId="0" applyNumberFormat="1" applyFont="1" applyFill="1" applyBorder="1"/>
    <xf numFmtId="3" fontId="10" fillId="0" borderId="42" xfId="0" applyNumberFormat="1" applyFont="1" applyFill="1" applyBorder="1"/>
    <xf numFmtId="184" fontId="10" fillId="0" borderId="19" xfId="1" applyNumberFormat="1" applyFont="1" applyFill="1" applyBorder="1" applyAlignment="1">
      <alignment horizontal="right"/>
    </xf>
    <xf numFmtId="38" fontId="10" fillId="0" borderId="8" xfId="1" applyFont="1" applyFill="1" applyBorder="1" applyAlignment="1">
      <alignment horizontal="right"/>
    </xf>
    <xf numFmtId="38" fontId="10" fillId="0" borderId="19" xfId="1" applyFont="1" applyFill="1" applyBorder="1" applyAlignment="1">
      <alignment horizontal="right"/>
    </xf>
    <xf numFmtId="185" fontId="10" fillId="0" borderId="43" xfId="1" applyNumberFormat="1" applyFont="1" applyFill="1" applyBorder="1" applyAlignment="1">
      <alignment horizontal="right"/>
    </xf>
    <xf numFmtId="38" fontId="10" fillId="0" borderId="47" xfId="1" applyFont="1" applyFill="1" applyBorder="1" applyAlignment="1">
      <alignment horizontal="right"/>
    </xf>
    <xf numFmtId="38" fontId="10" fillId="0" borderId="31" xfId="1" applyFont="1" applyFill="1" applyBorder="1" applyAlignment="1">
      <alignment horizontal="right"/>
    </xf>
    <xf numFmtId="185" fontId="10" fillId="0" borderId="8" xfId="1" applyNumberFormat="1" applyFont="1" applyFill="1" applyBorder="1" applyAlignment="1">
      <alignment horizontal="right"/>
    </xf>
    <xf numFmtId="0" fontId="30" fillId="0" borderId="0" xfId="0" applyFont="1"/>
    <xf numFmtId="0" fontId="30" fillId="0" borderId="0" xfId="0" quotePrefix="1" applyFont="1" applyFill="1"/>
    <xf numFmtId="9" fontId="10" fillId="0" borderId="81" xfId="0" applyNumberFormat="1" applyFont="1" applyFill="1" applyBorder="1"/>
    <xf numFmtId="9" fontId="10" fillId="0" borderId="95" xfId="16" applyNumberFormat="1" applyFont="1" applyFill="1" applyBorder="1"/>
    <xf numFmtId="0" fontId="4" fillId="0" borderId="141" xfId="0" applyFont="1" applyFill="1" applyBorder="1" applyAlignment="1">
      <alignment horizontal="center"/>
    </xf>
    <xf numFmtId="38" fontId="4" fillId="0" borderId="142" xfId="1" applyFont="1" applyFill="1" applyBorder="1"/>
    <xf numFmtId="38" fontId="4" fillId="0" borderId="145" xfId="1" applyFont="1" applyFill="1" applyBorder="1"/>
    <xf numFmtId="3" fontId="27" fillId="0" borderId="0" xfId="0" applyNumberFormat="1" applyFont="1"/>
    <xf numFmtId="1" fontId="4" fillId="0" borderId="57" xfId="0" applyNumberFormat="1" applyFont="1" applyFill="1" applyBorder="1"/>
    <xf numFmtId="3" fontId="4" fillId="0" borderId="81" xfId="0" applyNumberFormat="1" applyFont="1" applyFill="1" applyBorder="1"/>
    <xf numFmtId="3" fontId="4" fillId="0" borderId="65" xfId="0" applyNumberFormat="1" applyFont="1" applyFill="1" applyBorder="1"/>
    <xf numFmtId="3" fontId="4" fillId="0" borderId="84" xfId="0" applyNumberFormat="1" applyFont="1" applyFill="1" applyBorder="1"/>
    <xf numFmtId="3" fontId="4" fillId="0" borderId="88" xfId="0" applyNumberFormat="1" applyFont="1" applyFill="1" applyBorder="1"/>
    <xf numFmtId="3" fontId="4" fillId="0" borderId="86" xfId="0" applyNumberFormat="1" applyFont="1" applyFill="1" applyBorder="1"/>
    <xf numFmtId="3" fontId="4" fillId="0" borderId="86" xfId="0" applyNumberFormat="1" applyFont="1" applyFill="1" applyBorder="1" applyAlignment="1">
      <alignment vertical="center"/>
    </xf>
    <xf numFmtId="3" fontId="4" fillId="0" borderId="59" xfId="0" applyNumberFormat="1" applyFont="1" applyFill="1" applyBorder="1"/>
    <xf numFmtId="3" fontId="4" fillId="0" borderId="68" xfId="0" applyNumberFormat="1" applyFont="1" applyFill="1" applyBorder="1"/>
    <xf numFmtId="3" fontId="4" fillId="0" borderId="65" xfId="0" applyNumberFormat="1" applyFont="1" applyFill="1" applyBorder="1" applyAlignment="1">
      <alignment horizontal="right"/>
    </xf>
    <xf numFmtId="3" fontId="4" fillId="0" borderId="75" xfId="0" applyNumberFormat="1" applyFont="1" applyFill="1" applyBorder="1" applyAlignment="1">
      <alignment vertical="center"/>
    </xf>
    <xf numFmtId="3" fontId="4" fillId="0" borderId="92" xfId="0" applyNumberFormat="1" applyFont="1" applyFill="1" applyBorder="1" applyAlignment="1">
      <alignment vertical="center"/>
    </xf>
    <xf numFmtId="1" fontId="4" fillId="0" borderId="149" xfId="0" applyNumberFormat="1" applyFont="1" applyFill="1" applyBorder="1"/>
    <xf numFmtId="3" fontId="4" fillId="0" borderId="150" xfId="0" applyNumberFormat="1" applyFont="1" applyFill="1" applyBorder="1"/>
    <xf numFmtId="3" fontId="4" fillId="0" borderId="151" xfId="0" applyNumberFormat="1" applyFont="1" applyFill="1" applyBorder="1"/>
    <xf numFmtId="3" fontId="4" fillId="0" borderId="152" xfId="0" applyNumberFormat="1" applyFont="1" applyFill="1" applyBorder="1"/>
    <xf numFmtId="3" fontId="4" fillId="0" borderId="153" xfId="0" applyNumberFormat="1" applyFont="1" applyFill="1" applyBorder="1"/>
    <xf numFmtId="3" fontId="4" fillId="0" borderId="154" xfId="0" applyNumberFormat="1" applyFont="1" applyFill="1" applyBorder="1"/>
    <xf numFmtId="3" fontId="4" fillId="0" borderId="154" xfId="0" applyNumberFormat="1" applyFont="1" applyFill="1" applyBorder="1" applyAlignment="1">
      <alignment vertical="center"/>
    </xf>
    <xf numFmtId="3" fontId="4" fillId="0" borderId="155" xfId="0" applyNumberFormat="1" applyFont="1" applyFill="1" applyBorder="1"/>
    <xf numFmtId="3" fontId="4" fillId="0" borderId="156" xfId="0" applyNumberFormat="1" applyFont="1" applyFill="1" applyBorder="1"/>
    <xf numFmtId="3" fontId="4" fillId="0" borderId="151" xfId="0" applyNumberFormat="1" applyFont="1" applyFill="1" applyBorder="1" applyAlignment="1">
      <alignment horizontal="right"/>
    </xf>
    <xf numFmtId="3" fontId="4" fillId="0" borderId="157" xfId="0" applyNumberFormat="1" applyFont="1" applyFill="1" applyBorder="1" applyAlignment="1">
      <alignment vertical="center"/>
    </xf>
    <xf numFmtId="3" fontId="4" fillId="0" borderId="158" xfId="0" applyNumberFormat="1" applyFont="1" applyFill="1" applyBorder="1" applyAlignment="1">
      <alignment vertical="center"/>
    </xf>
    <xf numFmtId="1" fontId="4" fillId="0" borderId="159" xfId="0" applyNumberFormat="1" applyFont="1" applyFill="1" applyBorder="1"/>
    <xf numFmtId="3" fontId="4" fillId="0" borderId="160" xfId="0" applyNumberFormat="1" applyFont="1" applyFill="1" applyBorder="1"/>
    <xf numFmtId="3" fontId="4" fillId="0" borderId="161" xfId="0" applyNumberFormat="1" applyFont="1" applyFill="1" applyBorder="1"/>
    <xf numFmtId="3" fontId="4" fillId="0" borderId="162" xfId="0" applyNumberFormat="1" applyFont="1" applyFill="1" applyBorder="1"/>
    <xf numFmtId="3" fontId="4" fillId="0" borderId="163" xfId="0" applyNumberFormat="1" applyFont="1" applyFill="1" applyBorder="1"/>
    <xf numFmtId="3" fontId="4" fillId="0" borderId="164" xfId="0" applyNumberFormat="1" applyFont="1" applyFill="1" applyBorder="1"/>
    <xf numFmtId="3" fontId="4" fillId="0" borderId="164" xfId="0" applyNumberFormat="1" applyFont="1" applyFill="1" applyBorder="1" applyAlignment="1">
      <alignment vertical="center"/>
    </xf>
    <xf numFmtId="3" fontId="4" fillId="0" borderId="165" xfId="0" applyNumberFormat="1" applyFont="1" applyFill="1" applyBorder="1"/>
    <xf numFmtId="3" fontId="4" fillId="0" borderId="166" xfId="0" applyNumberFormat="1" applyFont="1" applyFill="1" applyBorder="1"/>
    <xf numFmtId="3" fontId="4" fillId="0" borderId="161" xfId="0" applyNumberFormat="1" applyFont="1" applyFill="1" applyBorder="1" applyAlignment="1">
      <alignment horizontal="right"/>
    </xf>
    <xf numFmtId="3" fontId="4" fillId="0" borderId="167" xfId="0" applyNumberFormat="1" applyFont="1" applyFill="1" applyBorder="1" applyAlignment="1">
      <alignment vertical="center"/>
    </xf>
    <xf numFmtId="3" fontId="4" fillId="0" borderId="168" xfId="0" applyNumberFormat="1" applyFont="1" applyFill="1" applyBorder="1" applyAlignment="1">
      <alignment vertical="center"/>
    </xf>
    <xf numFmtId="1" fontId="4" fillId="0" borderId="58" xfId="0" applyNumberFormat="1" applyFont="1" applyFill="1" applyBorder="1"/>
    <xf numFmtId="3" fontId="4" fillId="0" borderId="0" xfId="0" applyNumberFormat="1" applyFont="1" applyFill="1" applyBorder="1"/>
    <xf numFmtId="3" fontId="4" fillId="0" borderId="66" xfId="0" applyNumberFormat="1" applyFont="1" applyFill="1" applyBorder="1"/>
    <xf numFmtId="3" fontId="4" fillId="0" borderId="85" xfId="0" applyNumberFormat="1" applyFont="1" applyFill="1" applyBorder="1"/>
    <xf numFmtId="3" fontId="4" fillId="0" borderId="90" xfId="0" applyNumberFormat="1" applyFont="1" applyFill="1" applyBorder="1"/>
    <xf numFmtId="3" fontId="4" fillId="0" borderId="87" xfId="0" applyNumberFormat="1" applyFont="1" applyFill="1" applyBorder="1"/>
    <xf numFmtId="3" fontId="4" fillId="0" borderId="63" xfId="0" applyNumberFormat="1" applyFont="1" applyFill="1" applyBorder="1"/>
    <xf numFmtId="3" fontId="4" fillId="0" borderId="72" xfId="0" applyNumberFormat="1" applyFont="1" applyFill="1" applyBorder="1"/>
    <xf numFmtId="3" fontId="4" fillId="0" borderId="87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horizontal="right"/>
    </xf>
    <xf numFmtId="0" fontId="4" fillId="0" borderId="57" xfId="0" applyFont="1" applyBorder="1" applyAlignment="1">
      <alignment horizontal="center"/>
    </xf>
    <xf numFmtId="38" fontId="4" fillId="0" borderId="82" xfId="1" applyFont="1" applyFill="1" applyBorder="1"/>
    <xf numFmtId="38" fontId="4" fillId="0" borderId="88" xfId="1" applyFont="1" applyFill="1" applyBorder="1"/>
    <xf numFmtId="38" fontId="4" fillId="0" borderId="85" xfId="1" applyFont="1" applyFill="1" applyBorder="1"/>
    <xf numFmtId="0" fontId="4" fillId="0" borderId="159" xfId="0" applyFont="1" applyBorder="1" applyAlignment="1">
      <alignment horizontal="center"/>
    </xf>
    <xf numFmtId="38" fontId="4" fillId="0" borderId="169" xfId="1" applyFont="1" applyFill="1" applyBorder="1"/>
    <xf numFmtId="38" fontId="4" fillId="0" borderId="163" xfId="1" applyFont="1" applyFill="1" applyBorder="1"/>
    <xf numFmtId="38" fontId="4" fillId="0" borderId="162" xfId="1" applyFont="1" applyFill="1" applyBorder="1"/>
    <xf numFmtId="38" fontId="4" fillId="0" borderId="161" xfId="1" applyFont="1" applyFill="1" applyBorder="1"/>
    <xf numFmtId="38" fontId="4" fillId="0" borderId="170" xfId="1" applyFont="1" applyFill="1" applyBorder="1"/>
    <xf numFmtId="38" fontId="4" fillId="0" borderId="171" xfId="1" applyFont="1" applyFill="1" applyBorder="1"/>
    <xf numFmtId="38" fontId="4" fillId="0" borderId="172" xfId="1" applyFont="1" applyFill="1" applyBorder="1"/>
    <xf numFmtId="38" fontId="4" fillId="0" borderId="146" xfId="1" applyFont="1" applyFill="1" applyBorder="1"/>
    <xf numFmtId="38" fontId="4" fillId="0" borderId="83" xfId="1" applyFont="1" applyFill="1" applyBorder="1"/>
    <xf numFmtId="38" fontId="4" fillId="0" borderId="117" xfId="1" applyFont="1" applyFill="1" applyBorder="1"/>
    <xf numFmtId="0" fontId="4" fillId="0" borderId="149" xfId="0" applyFont="1" applyBorder="1" applyAlignment="1">
      <alignment horizontal="center"/>
    </xf>
    <xf numFmtId="38" fontId="4" fillId="0" borderId="173" xfId="1" applyFont="1" applyFill="1" applyBorder="1"/>
    <xf numFmtId="38" fontId="4" fillId="0" borderId="153" xfId="1" applyFont="1" applyFill="1" applyBorder="1"/>
    <xf numFmtId="38" fontId="4" fillId="0" borderId="152" xfId="1" applyFont="1" applyFill="1" applyBorder="1"/>
    <xf numFmtId="38" fontId="4" fillId="0" borderId="151" xfId="1" applyFont="1" applyFill="1" applyBorder="1"/>
    <xf numFmtId="38" fontId="4" fillId="0" borderId="174" xfId="1" applyFont="1" applyFill="1" applyBorder="1"/>
    <xf numFmtId="0" fontId="10" fillId="0" borderId="57" xfId="0" applyFont="1" applyBorder="1" applyAlignment="1">
      <alignment horizontal="center"/>
    </xf>
    <xf numFmtId="38" fontId="10" fillId="0" borderId="176" xfId="1" applyFont="1" applyFill="1" applyBorder="1"/>
    <xf numFmtId="38" fontId="10" fillId="0" borderId="177" xfId="1" applyFont="1" applyFill="1" applyBorder="1"/>
    <xf numFmtId="38" fontId="10" fillId="0" borderId="178" xfId="1" applyFont="1" applyFill="1" applyBorder="1"/>
    <xf numFmtId="38" fontId="10" fillId="0" borderId="179" xfId="1" applyFont="1" applyFill="1" applyBorder="1"/>
    <xf numFmtId="38" fontId="10" fillId="0" borderId="180" xfId="1" applyFont="1" applyBorder="1"/>
    <xf numFmtId="38" fontId="10" fillId="0" borderId="181" xfId="1" applyFont="1" applyFill="1" applyBorder="1"/>
    <xf numFmtId="38" fontId="10" fillId="0" borderId="180" xfId="1" applyFont="1" applyFill="1" applyBorder="1"/>
    <xf numFmtId="38" fontId="10" fillId="0" borderId="183" xfId="1" applyFont="1" applyFill="1" applyBorder="1"/>
    <xf numFmtId="38" fontId="10" fillId="0" borderId="184" xfId="1" applyFont="1" applyFill="1" applyBorder="1"/>
    <xf numFmtId="38" fontId="10" fillId="0" borderId="185" xfId="1" applyFont="1" applyFill="1" applyBorder="1"/>
    <xf numFmtId="38" fontId="10" fillId="0" borderId="186" xfId="1" applyFont="1" applyFill="1" applyBorder="1"/>
    <xf numFmtId="38" fontId="10" fillId="0" borderId="188" xfId="1" applyFont="1" applyFill="1" applyBorder="1"/>
    <xf numFmtId="38" fontId="10" fillId="0" borderId="187" xfId="1" applyFont="1" applyFill="1" applyBorder="1"/>
    <xf numFmtId="0" fontId="10" fillId="0" borderId="180" xfId="0" applyFont="1" applyBorder="1" applyAlignment="1">
      <alignment horizontal="center"/>
    </xf>
    <xf numFmtId="0" fontId="10" fillId="0" borderId="190" xfId="0" applyFont="1" applyBorder="1"/>
    <xf numFmtId="38" fontId="10" fillId="0" borderId="191" xfId="1" applyFont="1" applyFill="1" applyBorder="1"/>
    <xf numFmtId="3" fontId="10" fillId="0" borderId="88" xfId="1" applyNumberFormat="1" applyFont="1" applyFill="1" applyBorder="1"/>
    <xf numFmtId="3" fontId="10" fillId="0" borderId="65" xfId="1" applyNumberFormat="1" applyFont="1" applyFill="1" applyBorder="1"/>
    <xf numFmtId="3" fontId="10" fillId="0" borderId="84" xfId="1" applyNumberFormat="1" applyFont="1" applyFill="1" applyBorder="1"/>
    <xf numFmtId="3" fontId="10" fillId="0" borderId="88" xfId="1" applyNumberFormat="1" applyFont="1" applyFill="1" applyBorder="1" applyAlignment="1">
      <alignment horizontal="right"/>
    </xf>
    <xf numFmtId="3" fontId="10" fillId="0" borderId="65" xfId="1" applyNumberFormat="1" applyFont="1" applyFill="1" applyBorder="1" applyAlignment="1">
      <alignment horizontal="right"/>
    </xf>
    <xf numFmtId="3" fontId="10" fillId="0" borderId="84" xfId="1" applyNumberFormat="1" applyFont="1" applyFill="1" applyBorder="1" applyAlignment="1">
      <alignment horizontal="right"/>
    </xf>
    <xf numFmtId="3" fontId="10" fillId="0" borderId="192" xfId="1" applyNumberFormat="1" applyFont="1" applyFill="1" applyBorder="1"/>
    <xf numFmtId="0" fontId="10" fillId="0" borderId="159" xfId="0" applyFont="1" applyBorder="1" applyAlignment="1">
      <alignment horizontal="center"/>
    </xf>
    <xf numFmtId="3" fontId="10" fillId="0" borderId="163" xfId="1" applyNumberFormat="1" applyFont="1" applyFill="1" applyBorder="1"/>
    <xf numFmtId="3" fontId="10" fillId="0" borderId="161" xfId="1" applyNumberFormat="1" applyFont="1" applyFill="1" applyBorder="1"/>
    <xf numFmtId="3" fontId="10" fillId="0" borderId="162" xfId="1" applyNumberFormat="1" applyFont="1" applyFill="1" applyBorder="1"/>
    <xf numFmtId="3" fontId="10" fillId="0" borderId="163" xfId="1" applyNumberFormat="1" applyFont="1" applyFill="1" applyBorder="1" applyAlignment="1">
      <alignment horizontal="right"/>
    </xf>
    <xf numFmtId="3" fontId="10" fillId="0" borderId="161" xfId="1" applyNumberFormat="1" applyFont="1" applyFill="1" applyBorder="1" applyAlignment="1">
      <alignment horizontal="right"/>
    </xf>
    <xf numFmtId="3" fontId="10" fillId="0" borderId="162" xfId="1" applyNumberFormat="1" applyFont="1" applyFill="1" applyBorder="1" applyAlignment="1">
      <alignment horizontal="right"/>
    </xf>
    <xf numFmtId="3" fontId="10" fillId="0" borderId="193" xfId="1" applyNumberFormat="1" applyFont="1" applyFill="1" applyBorder="1"/>
    <xf numFmtId="38" fontId="10" fillId="0" borderId="169" xfId="1" applyFont="1" applyFill="1" applyBorder="1"/>
    <xf numFmtId="38" fontId="10" fillId="0" borderId="161" xfId="1" applyFont="1" applyFill="1" applyBorder="1"/>
    <xf numFmtId="38" fontId="10" fillId="0" borderId="166" xfId="1" applyFont="1" applyFill="1" applyBorder="1"/>
    <xf numFmtId="38" fontId="10" fillId="0" borderId="162" xfId="1" applyFont="1" applyFill="1" applyBorder="1"/>
    <xf numFmtId="38" fontId="10" fillId="0" borderId="164" xfId="1" applyFont="1" applyFill="1" applyBorder="1"/>
    <xf numFmtId="38" fontId="10" fillId="0" borderId="163" xfId="1" applyFont="1" applyFill="1" applyBorder="1"/>
    <xf numFmtId="38" fontId="10" fillId="0" borderId="170" xfId="1" applyFont="1" applyBorder="1"/>
    <xf numFmtId="184" fontId="10" fillId="0" borderId="25" xfId="1" applyNumberFormat="1" applyFont="1" applyFill="1" applyBorder="1" applyAlignment="1">
      <alignment horizontal="left"/>
    </xf>
    <xf numFmtId="0" fontId="4" fillId="0" borderId="111" xfId="0" applyFont="1" applyFill="1" applyBorder="1"/>
    <xf numFmtId="0" fontId="4" fillId="0" borderId="26" xfId="0" applyFont="1" applyBorder="1"/>
    <xf numFmtId="0" fontId="4" fillId="0" borderId="32" xfId="0" applyFont="1" applyBorder="1"/>
    <xf numFmtId="184" fontId="10" fillId="0" borderId="20" xfId="1" applyNumberFormat="1" applyFont="1" applyFill="1" applyBorder="1" applyAlignment="1">
      <alignment horizontal="right"/>
    </xf>
    <xf numFmtId="185" fontId="10" fillId="0" borderId="96" xfId="1" applyNumberFormat="1" applyFont="1" applyFill="1" applyBorder="1" applyAlignment="1">
      <alignment horizontal="right"/>
    </xf>
    <xf numFmtId="38" fontId="10" fillId="0" borderId="32" xfId="1" applyFont="1" applyFill="1" applyBorder="1" applyAlignment="1">
      <alignment horizontal="right"/>
    </xf>
    <xf numFmtId="185" fontId="10" fillId="0" borderId="26" xfId="1" applyNumberFormat="1" applyFont="1" applyFill="1" applyBorder="1" applyAlignment="1">
      <alignment horizontal="right"/>
    </xf>
    <xf numFmtId="184" fontId="10" fillId="0" borderId="66" xfId="1" applyNumberFormat="1" applyFont="1" applyFill="1" applyBorder="1" applyAlignment="1">
      <alignment horizontal="right"/>
    </xf>
    <xf numFmtId="3" fontId="10" fillId="0" borderId="72" xfId="1" applyNumberFormat="1" applyFont="1" applyFill="1" applyBorder="1" applyAlignment="1">
      <alignment horizontal="right"/>
    </xf>
    <xf numFmtId="184" fontId="10" fillId="0" borderId="85" xfId="1" applyNumberFormat="1" applyFont="1" applyFill="1" applyBorder="1" applyAlignment="1">
      <alignment horizontal="right"/>
    </xf>
    <xf numFmtId="184" fontId="10" fillId="0" borderId="0" xfId="1" applyNumberFormat="1" applyFont="1" applyFill="1" applyBorder="1" applyAlignment="1">
      <alignment horizontal="right"/>
    </xf>
    <xf numFmtId="186" fontId="10" fillId="0" borderId="66" xfId="1" applyNumberFormat="1" applyFont="1" applyFill="1" applyBorder="1" applyAlignment="1">
      <alignment horizontal="right"/>
    </xf>
    <xf numFmtId="184" fontId="10" fillId="0" borderId="87" xfId="1" applyNumberFormat="1" applyFont="1" applyFill="1" applyBorder="1" applyAlignment="1">
      <alignment horizontal="right"/>
    </xf>
    <xf numFmtId="2" fontId="10" fillId="0" borderId="66" xfId="1" applyNumberFormat="1" applyFont="1" applyFill="1" applyBorder="1" applyAlignment="1">
      <alignment horizontal="right"/>
    </xf>
    <xf numFmtId="3" fontId="10" fillId="0" borderId="66" xfId="1" quotePrefix="1" applyNumberFormat="1" applyFont="1" applyFill="1" applyBorder="1" applyAlignment="1">
      <alignment horizontal="right"/>
    </xf>
    <xf numFmtId="184" fontId="10" fillId="0" borderId="66" xfId="1" quotePrefix="1" applyNumberFormat="1" applyFont="1" applyFill="1" applyBorder="1" applyAlignment="1">
      <alignment horizontal="right"/>
    </xf>
    <xf numFmtId="185" fontId="10" fillId="0" borderId="63" xfId="1" applyNumberFormat="1" applyFont="1" applyFill="1" applyBorder="1" applyAlignment="1">
      <alignment horizontal="right"/>
    </xf>
    <xf numFmtId="0" fontId="10" fillId="0" borderId="141" xfId="0" applyFont="1" applyFill="1" applyBorder="1" applyAlignment="1">
      <alignment horizontal="center"/>
    </xf>
    <xf numFmtId="184" fontId="10" fillId="0" borderId="171" xfId="1" applyNumberFormat="1" applyFont="1" applyFill="1" applyBorder="1" applyAlignment="1">
      <alignment horizontal="right"/>
    </xf>
    <xf numFmtId="184" fontId="10" fillId="0" borderId="142" xfId="1" applyNumberFormat="1" applyFont="1" applyFill="1" applyBorder="1" applyAlignment="1">
      <alignment horizontal="right"/>
    </xf>
    <xf numFmtId="3" fontId="10" fillId="0" borderId="175" xfId="1" applyNumberFormat="1" applyFont="1" applyFill="1" applyBorder="1" applyAlignment="1">
      <alignment horizontal="right"/>
    </xf>
    <xf numFmtId="184" fontId="10" fillId="0" borderId="146" xfId="1" applyNumberFormat="1" applyFont="1" applyFill="1" applyBorder="1" applyAlignment="1">
      <alignment horizontal="right"/>
    </xf>
    <xf numFmtId="184" fontId="10" fillId="0" borderId="144" xfId="1" applyNumberFormat="1" applyFont="1" applyFill="1" applyBorder="1" applyAlignment="1">
      <alignment horizontal="right"/>
    </xf>
    <xf numFmtId="186" fontId="10" fillId="0" borderId="142" xfId="1" applyNumberFormat="1" applyFont="1" applyFill="1" applyBorder="1" applyAlignment="1">
      <alignment horizontal="right"/>
    </xf>
    <xf numFmtId="184" fontId="10" fillId="0" borderId="148" xfId="1" applyNumberFormat="1" applyFont="1" applyFill="1" applyBorder="1" applyAlignment="1">
      <alignment horizontal="right"/>
    </xf>
    <xf numFmtId="2" fontId="10" fillId="0" borderId="142" xfId="1" applyNumberFormat="1" applyFont="1" applyFill="1" applyBorder="1" applyAlignment="1">
      <alignment horizontal="right"/>
    </xf>
    <xf numFmtId="3" fontId="10" fillId="0" borderId="142" xfId="1" quotePrefix="1" applyNumberFormat="1" applyFont="1" applyFill="1" applyBorder="1" applyAlignment="1">
      <alignment horizontal="right"/>
    </xf>
    <xf numFmtId="184" fontId="10" fillId="0" borderId="142" xfId="1" quotePrefix="1" applyNumberFormat="1" applyFont="1" applyFill="1" applyBorder="1" applyAlignment="1">
      <alignment horizontal="right"/>
    </xf>
    <xf numFmtId="38" fontId="10" fillId="0" borderId="144" xfId="1" applyFont="1" applyFill="1" applyBorder="1" applyAlignment="1">
      <alignment horizontal="right"/>
    </xf>
    <xf numFmtId="38" fontId="10" fillId="0" borderId="142" xfId="1" applyFont="1" applyFill="1" applyBorder="1" applyAlignment="1">
      <alignment horizontal="right"/>
    </xf>
    <xf numFmtId="185" fontId="10" fillId="0" borderId="147" xfId="1" applyNumberFormat="1" applyFont="1" applyFill="1" applyBorder="1" applyAlignment="1">
      <alignment horizontal="right"/>
    </xf>
    <xf numFmtId="38" fontId="10" fillId="0" borderId="146" xfId="1" applyFont="1" applyFill="1" applyBorder="1" applyAlignment="1">
      <alignment horizontal="right"/>
    </xf>
    <xf numFmtId="38" fontId="10" fillId="0" borderId="148" xfId="1" applyFont="1" applyFill="1" applyBorder="1" applyAlignment="1">
      <alignment horizontal="right"/>
    </xf>
    <xf numFmtId="185" fontId="10" fillId="0" borderId="144" xfId="1" applyNumberFormat="1" applyFont="1" applyFill="1" applyBorder="1" applyAlignment="1">
      <alignment horizontal="right"/>
    </xf>
    <xf numFmtId="185" fontId="10" fillId="0" borderId="142" xfId="1" applyNumberFormat="1" applyFont="1" applyFill="1" applyBorder="1" applyAlignment="1">
      <alignment horizontal="right"/>
    </xf>
    <xf numFmtId="185" fontId="10" fillId="0" borderId="148" xfId="1" applyNumberFormat="1" applyFont="1" applyFill="1" applyBorder="1" applyAlignment="1">
      <alignment horizontal="right"/>
    </xf>
    <xf numFmtId="38" fontId="10" fillId="0" borderId="145" xfId="1" applyFont="1" applyFill="1" applyBorder="1" applyAlignment="1">
      <alignment horizontal="right"/>
    </xf>
    <xf numFmtId="0" fontId="10" fillId="0" borderId="199" xfId="0" applyFont="1" applyFill="1" applyBorder="1" applyAlignment="1">
      <alignment horizontal="center"/>
    </xf>
    <xf numFmtId="184" fontId="10" fillId="0" borderId="83" xfId="1" applyNumberFormat="1" applyFont="1" applyFill="1" applyBorder="1" applyAlignment="1">
      <alignment horizontal="right"/>
    </xf>
    <xf numFmtId="38" fontId="10" fillId="0" borderId="66" xfId="1" applyFont="1" applyBorder="1" applyAlignment="1">
      <alignment horizontal="right"/>
    </xf>
    <xf numFmtId="38" fontId="10" fillId="0" borderId="190" xfId="1" applyFont="1" applyFill="1" applyBorder="1" applyAlignment="1">
      <alignment horizontal="right"/>
    </xf>
    <xf numFmtId="0" fontId="10" fillId="0" borderId="200" xfId="0" applyFont="1" applyFill="1" applyBorder="1" applyAlignment="1">
      <alignment horizontal="center"/>
    </xf>
    <xf numFmtId="184" fontId="10" fillId="0" borderId="201" xfId="1" applyNumberFormat="1" applyFont="1" applyFill="1" applyBorder="1" applyAlignment="1">
      <alignment horizontal="right"/>
    </xf>
    <xf numFmtId="184" fontId="10" fillId="0" borderId="202" xfId="1" applyNumberFormat="1" applyFont="1" applyFill="1" applyBorder="1" applyAlignment="1">
      <alignment horizontal="right"/>
    </xf>
    <xf numFmtId="3" fontId="10" fillId="0" borderId="203" xfId="1" applyNumberFormat="1" applyFont="1" applyFill="1" applyBorder="1" applyAlignment="1">
      <alignment horizontal="right"/>
    </xf>
    <xf numFmtId="184" fontId="10" fillId="0" borderId="204" xfId="1" applyNumberFormat="1" applyFont="1" applyFill="1" applyBorder="1" applyAlignment="1">
      <alignment horizontal="right"/>
    </xf>
    <xf numFmtId="184" fontId="10" fillId="0" borderId="205" xfId="1" applyNumberFormat="1" applyFont="1" applyFill="1" applyBorder="1" applyAlignment="1">
      <alignment horizontal="right"/>
    </xf>
    <xf numFmtId="184" fontId="10" fillId="0" borderId="206" xfId="1" applyNumberFormat="1" applyFont="1" applyFill="1" applyBorder="1" applyAlignment="1">
      <alignment horizontal="right"/>
    </xf>
    <xf numFmtId="3" fontId="10" fillId="0" borderId="202" xfId="1" quotePrefix="1" applyNumberFormat="1" applyFont="1" applyFill="1" applyBorder="1" applyAlignment="1">
      <alignment horizontal="right"/>
    </xf>
    <xf numFmtId="38" fontId="10" fillId="0" borderId="205" xfId="1" applyFont="1" applyFill="1" applyBorder="1" applyAlignment="1">
      <alignment horizontal="right"/>
    </xf>
    <xf numFmtId="38" fontId="10" fillId="0" borderId="202" xfId="1" applyFont="1" applyFill="1" applyBorder="1" applyAlignment="1">
      <alignment horizontal="right"/>
    </xf>
    <xf numFmtId="185" fontId="10" fillId="0" borderId="207" xfId="1" applyNumberFormat="1" applyFont="1" applyFill="1" applyBorder="1" applyAlignment="1">
      <alignment horizontal="right"/>
    </xf>
    <xf numFmtId="38" fontId="10" fillId="0" borderId="204" xfId="1" applyFont="1" applyFill="1" applyBorder="1" applyAlignment="1">
      <alignment horizontal="right"/>
    </xf>
    <xf numFmtId="38" fontId="10" fillId="0" borderId="206" xfId="1" applyFont="1" applyFill="1" applyBorder="1" applyAlignment="1">
      <alignment horizontal="right"/>
    </xf>
    <xf numFmtId="185" fontId="10" fillId="0" borderId="205" xfId="1" applyNumberFormat="1" applyFont="1" applyFill="1" applyBorder="1" applyAlignment="1">
      <alignment horizontal="right"/>
    </xf>
    <xf numFmtId="185" fontId="10" fillId="0" borderId="202" xfId="1" applyNumberFormat="1" applyFont="1" applyFill="1" applyBorder="1" applyAlignment="1">
      <alignment horizontal="right"/>
    </xf>
    <xf numFmtId="185" fontId="10" fillId="0" borderId="206" xfId="1" applyNumberFormat="1" applyFont="1" applyFill="1" applyBorder="1" applyAlignment="1">
      <alignment horizontal="right"/>
    </xf>
    <xf numFmtId="38" fontId="10" fillId="0" borderId="202" xfId="1" applyFont="1" applyBorder="1" applyAlignment="1">
      <alignment horizontal="right"/>
    </xf>
    <xf numFmtId="38" fontId="10" fillId="0" borderId="208" xfId="1" applyFont="1" applyFill="1" applyBorder="1" applyAlignment="1">
      <alignment horizontal="right"/>
    </xf>
    <xf numFmtId="0" fontId="4" fillId="0" borderId="209" xfId="0" applyFont="1" applyFill="1" applyBorder="1" applyAlignment="1">
      <alignment horizontal="center"/>
    </xf>
    <xf numFmtId="38" fontId="4" fillId="0" borderId="210" xfId="1" applyFont="1" applyFill="1" applyBorder="1"/>
    <xf numFmtId="38" fontId="4" fillId="0" borderId="211" xfId="1" applyFont="1" applyFill="1" applyBorder="1"/>
    <xf numFmtId="38" fontId="4" fillId="0" borderId="212" xfId="1" applyFont="1" applyFill="1" applyBorder="1"/>
    <xf numFmtId="0" fontId="4" fillId="0" borderId="213" xfId="0" applyFont="1" applyFill="1" applyBorder="1"/>
    <xf numFmtId="0" fontId="4" fillId="0" borderId="195" xfId="0" applyFont="1" applyFill="1" applyBorder="1" applyAlignment="1">
      <alignment horizontal="center"/>
    </xf>
    <xf numFmtId="38" fontId="4" fillId="0" borderId="198" xfId="1" applyFont="1" applyFill="1" applyBorder="1"/>
    <xf numFmtId="38" fontId="4" fillId="0" borderId="196" xfId="1" applyFont="1" applyFill="1" applyBorder="1"/>
    <xf numFmtId="38" fontId="4" fillId="0" borderId="197" xfId="1" applyFont="1" applyFill="1" applyBorder="1"/>
    <xf numFmtId="38" fontId="4" fillId="0" borderId="165" xfId="1" applyFont="1" applyFill="1" applyBorder="1"/>
    <xf numFmtId="38" fontId="4" fillId="0" borderId="160" xfId="1" applyFont="1" applyFill="1" applyBorder="1"/>
    <xf numFmtId="38" fontId="4" fillId="0" borderId="166" xfId="1" applyFont="1" applyFill="1" applyBorder="1"/>
    <xf numFmtId="38" fontId="4" fillId="0" borderId="164" xfId="1" applyFont="1" applyFill="1" applyBorder="1"/>
    <xf numFmtId="0" fontId="4" fillId="0" borderId="182" xfId="0" applyFont="1" applyFill="1" applyBorder="1" applyAlignment="1">
      <alignment horizontal="center"/>
    </xf>
    <xf numFmtId="38" fontId="4" fillId="0" borderId="215" xfId="1" applyFont="1" applyFill="1" applyBorder="1"/>
    <xf numFmtId="38" fontId="4" fillId="0" borderId="184" xfId="1" applyFont="1" applyFill="1" applyBorder="1"/>
    <xf numFmtId="38" fontId="4" fillId="0" borderId="185" xfId="1" applyFont="1" applyFill="1" applyBorder="1"/>
    <xf numFmtId="0" fontId="4" fillId="0" borderId="216" xfId="0" applyFont="1" applyFill="1" applyBorder="1"/>
    <xf numFmtId="38" fontId="4" fillId="0" borderId="217" xfId="1" applyFont="1" applyFill="1" applyBorder="1"/>
    <xf numFmtId="38" fontId="4" fillId="0" borderId="183" xfId="1" applyFont="1" applyFill="1" applyBorder="1"/>
    <xf numFmtId="38" fontId="4" fillId="0" borderId="187" xfId="1" applyFont="1" applyFill="1" applyBorder="1"/>
    <xf numFmtId="38" fontId="4" fillId="0" borderId="188" xfId="1" applyFont="1" applyFill="1" applyBorder="1"/>
    <xf numFmtId="38" fontId="4" fillId="0" borderId="186" xfId="1" applyFont="1" applyFill="1" applyBorder="1"/>
    <xf numFmtId="38" fontId="4" fillId="0" borderId="189" xfId="1" applyFont="1" applyFill="1" applyBorder="1"/>
    <xf numFmtId="3" fontId="4" fillId="0" borderId="116" xfId="1" applyNumberFormat="1" applyFont="1" applyFill="1" applyBorder="1" applyAlignment="1">
      <alignment horizontal="right"/>
    </xf>
    <xf numFmtId="3" fontId="4" fillId="0" borderId="42" xfId="1" applyNumberFormat="1" applyFont="1" applyFill="1" applyBorder="1" applyAlignment="1">
      <alignment horizontal="right"/>
    </xf>
    <xf numFmtId="3" fontId="4" fillId="0" borderId="77" xfId="1" applyNumberFormat="1" applyFont="1" applyFill="1" applyBorder="1" applyAlignment="1">
      <alignment horizontal="right"/>
    </xf>
    <xf numFmtId="3" fontId="4" fillId="0" borderId="39" xfId="1" applyNumberFormat="1" applyFont="1" applyFill="1" applyBorder="1" applyAlignment="1">
      <alignment horizontal="right"/>
    </xf>
    <xf numFmtId="3" fontId="4" fillId="0" borderId="17" xfId="1" applyNumberFormat="1" applyFont="1" applyFill="1" applyBorder="1" applyAlignment="1">
      <alignment horizontal="right"/>
    </xf>
    <xf numFmtId="3" fontId="4" fillId="0" borderId="41" xfId="1" applyNumberFormat="1" applyFont="1" applyFill="1" applyBorder="1" applyAlignment="1">
      <alignment horizontal="right"/>
    </xf>
    <xf numFmtId="3" fontId="4" fillId="0" borderId="56" xfId="1" applyNumberFormat="1" applyFont="1" applyFill="1" applyBorder="1" applyAlignment="1">
      <alignment horizontal="right"/>
    </xf>
    <xf numFmtId="1" fontId="4" fillId="0" borderId="141" xfId="0" applyNumberFormat="1" applyFont="1" applyFill="1" applyBorder="1" applyAlignment="1">
      <alignment horizontal="center"/>
    </xf>
    <xf numFmtId="3" fontId="4" fillId="0" borderId="220" xfId="1" applyNumberFormat="1" applyFont="1" applyFill="1" applyBorder="1" applyAlignment="1">
      <alignment horizontal="right"/>
    </xf>
    <xf numFmtId="3" fontId="4" fillId="0" borderId="144" xfId="1" applyNumberFormat="1" applyFont="1" applyFill="1" applyBorder="1" applyAlignment="1">
      <alignment horizontal="right"/>
    </xf>
    <xf numFmtId="3" fontId="4" fillId="0" borderId="143" xfId="1" applyNumberFormat="1" applyFont="1" applyFill="1" applyBorder="1" applyAlignment="1">
      <alignment horizontal="right"/>
    </xf>
    <xf numFmtId="3" fontId="4" fillId="0" borderId="146" xfId="1" applyNumberFormat="1" applyFont="1" applyFill="1" applyBorder="1" applyAlignment="1">
      <alignment horizontal="right"/>
    </xf>
    <xf numFmtId="3" fontId="4" fillId="0" borderId="171" xfId="1" applyNumberFormat="1" applyFont="1" applyFill="1" applyBorder="1" applyAlignment="1">
      <alignment horizontal="right"/>
    </xf>
    <xf numFmtId="3" fontId="4" fillId="0" borderId="148" xfId="1" applyNumberFormat="1" applyFont="1" applyFill="1" applyBorder="1" applyAlignment="1">
      <alignment horizontal="right"/>
    </xf>
    <xf numFmtId="3" fontId="4" fillId="0" borderId="194" xfId="1" applyNumberFormat="1" applyFont="1" applyFill="1" applyBorder="1" applyAlignment="1">
      <alignment horizontal="right"/>
    </xf>
    <xf numFmtId="3" fontId="4" fillId="0" borderId="172" xfId="1" applyNumberFormat="1" applyFont="1" applyFill="1" applyBorder="1"/>
    <xf numFmtId="3" fontId="4" fillId="0" borderId="142" xfId="1" applyNumberFormat="1" applyFont="1" applyFill="1" applyBorder="1"/>
    <xf numFmtId="3" fontId="4" fillId="0" borderId="146" xfId="1" applyNumberFormat="1" applyFont="1" applyFill="1" applyBorder="1"/>
    <xf numFmtId="3" fontId="4" fillId="0" borderId="143" xfId="1" applyNumberFormat="1" applyFont="1" applyFill="1" applyBorder="1"/>
    <xf numFmtId="3" fontId="4" fillId="0" borderId="144" xfId="1" applyNumberFormat="1" applyFont="1" applyFill="1" applyBorder="1"/>
    <xf numFmtId="3" fontId="4" fillId="0" borderId="218" xfId="1" applyNumberFormat="1" applyFont="1" applyFill="1" applyBorder="1"/>
    <xf numFmtId="3" fontId="4" fillId="0" borderId="219" xfId="1" applyNumberFormat="1" applyFont="1" applyFill="1" applyBorder="1"/>
    <xf numFmtId="3" fontId="4" fillId="0" borderId="175" xfId="1" applyNumberFormat="1" applyFont="1" applyFill="1" applyBorder="1"/>
    <xf numFmtId="3" fontId="4" fillId="0" borderId="171" xfId="1" applyNumberFormat="1" applyFont="1" applyFill="1" applyBorder="1"/>
    <xf numFmtId="3" fontId="4" fillId="0" borderId="146" xfId="1" applyNumberFormat="1" applyFont="1" applyFill="1" applyBorder="1" applyAlignment="1"/>
    <xf numFmtId="3" fontId="4" fillId="0" borderId="171" xfId="1" applyNumberFormat="1" applyFont="1" applyFill="1" applyBorder="1" applyAlignment="1"/>
    <xf numFmtId="3" fontId="4" fillId="0" borderId="175" xfId="1" applyNumberFormat="1" applyFont="1" applyFill="1" applyBorder="1" applyAlignment="1"/>
    <xf numFmtId="3" fontId="4" fillId="0" borderId="220" xfId="1" applyNumberFormat="1" applyFont="1" applyFill="1" applyBorder="1" applyAlignment="1"/>
    <xf numFmtId="3" fontId="4" fillId="0" borderId="148" xfId="1" applyNumberFormat="1" applyFont="1" applyFill="1" applyBorder="1" applyAlignment="1"/>
    <xf numFmtId="3" fontId="4" fillId="0" borderId="172" xfId="1" applyNumberFormat="1" applyFont="1" applyFill="1" applyBorder="1" applyAlignment="1"/>
    <xf numFmtId="3" fontId="4" fillId="0" borderId="142" xfId="1" applyNumberFormat="1" applyFont="1" applyFill="1" applyBorder="1" applyAlignment="1"/>
    <xf numFmtId="3" fontId="4" fillId="0" borderId="143" xfId="1" applyNumberFormat="1" applyFont="1" applyFill="1" applyBorder="1" applyAlignment="1"/>
    <xf numFmtId="3" fontId="4" fillId="0" borderId="144" xfId="1" applyNumberFormat="1" applyFont="1" applyFill="1" applyBorder="1" applyAlignment="1"/>
    <xf numFmtId="3" fontId="4" fillId="0" borderId="194" xfId="1" applyNumberFormat="1" applyFont="1" applyFill="1" applyBorder="1" applyAlignment="1"/>
    <xf numFmtId="3" fontId="4" fillId="0" borderId="147" xfId="1" applyNumberFormat="1" applyFont="1" applyFill="1" applyBorder="1"/>
    <xf numFmtId="3" fontId="4" fillId="0" borderId="219" xfId="1" applyNumberFormat="1" applyFont="1" applyFill="1" applyBorder="1" applyAlignment="1">
      <alignment horizontal="center"/>
    </xf>
    <xf numFmtId="3" fontId="4" fillId="0" borderId="144" xfId="1" applyNumberFormat="1" applyFont="1" applyFill="1" applyBorder="1" applyAlignment="1">
      <alignment horizontal="center"/>
    </xf>
    <xf numFmtId="3" fontId="4" fillId="0" borderId="148" xfId="1" applyNumberFormat="1" applyFont="1" applyFill="1" applyBorder="1" applyAlignment="1">
      <alignment horizontal="center"/>
    </xf>
    <xf numFmtId="3" fontId="4" fillId="0" borderId="145" xfId="1" applyNumberFormat="1" applyFont="1" applyFill="1" applyBorder="1"/>
    <xf numFmtId="0" fontId="4" fillId="0" borderId="2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38" fontId="4" fillId="0" borderId="221" xfId="1" applyFont="1" applyFill="1" applyBorder="1"/>
    <xf numFmtId="38" fontId="4" fillId="0" borderId="222" xfId="1" applyFont="1" applyFill="1" applyBorder="1"/>
    <xf numFmtId="38" fontId="4" fillId="0" borderId="214" xfId="0" applyNumberFormat="1" applyFont="1" applyFill="1" applyBorder="1"/>
    <xf numFmtId="38" fontId="4" fillId="0" borderId="76" xfId="0" applyNumberFormat="1" applyFont="1" applyFill="1" applyBorder="1"/>
    <xf numFmtId="38" fontId="4" fillId="0" borderId="223" xfId="1" applyFont="1" applyFill="1" applyBorder="1"/>
    <xf numFmtId="0" fontId="4" fillId="0" borderId="224" xfId="0" applyFont="1" applyFill="1" applyBorder="1" applyAlignment="1">
      <alignment horizontal="center"/>
    </xf>
    <xf numFmtId="185" fontId="4" fillId="0" borderId="21" xfId="1" applyNumberFormat="1" applyFont="1" applyFill="1" applyBorder="1"/>
    <xf numFmtId="185" fontId="4" fillId="0" borderId="33" xfId="1" applyNumberFormat="1" applyFont="1" applyFill="1" applyBorder="1"/>
    <xf numFmtId="38" fontId="4" fillId="0" borderId="225" xfId="1" applyFont="1" applyFill="1" applyBorder="1"/>
    <xf numFmtId="0" fontId="10" fillId="0" borderId="224" xfId="0" applyFont="1" applyFill="1" applyBorder="1" applyAlignment="1">
      <alignment horizontal="center"/>
    </xf>
    <xf numFmtId="3" fontId="10" fillId="0" borderId="225" xfId="0" applyNumberFormat="1" applyFont="1" applyFill="1" applyBorder="1"/>
    <xf numFmtId="0" fontId="38" fillId="0" borderId="34" xfId="8" applyFont="1" applyBorder="1" applyAlignment="1">
      <alignment horizontal="center"/>
    </xf>
    <xf numFmtId="0" fontId="39" fillId="0" borderId="53" xfId="8" applyFont="1" applyBorder="1" applyAlignment="1">
      <alignment horizontal="center"/>
    </xf>
    <xf numFmtId="0" fontId="38" fillId="0" borderId="0" xfId="8" applyFont="1"/>
    <xf numFmtId="0" fontId="38" fillId="0" borderId="0" xfId="8" applyFont="1" applyFill="1"/>
    <xf numFmtId="0" fontId="39" fillId="0" borderId="0" xfId="8" applyFont="1"/>
    <xf numFmtId="0" fontId="39" fillId="0" borderId="107" xfId="8" applyFont="1" applyBorder="1" applyAlignment="1">
      <alignment horizontal="center"/>
    </xf>
    <xf numFmtId="0" fontId="38" fillId="0" borderId="28" xfId="8" applyFont="1" applyBorder="1" applyAlignment="1">
      <alignment horizontal="center"/>
    </xf>
    <xf numFmtId="181" fontId="38" fillId="0" borderId="81" xfId="8" applyNumberFormat="1" applyFont="1" applyBorder="1" applyAlignment="1">
      <alignment horizontal="center"/>
    </xf>
    <xf numFmtId="183" fontId="17" fillId="0" borderId="12" xfId="8" applyNumberFormat="1" applyFont="1" applyBorder="1" applyAlignment="1">
      <alignment horizontal="center"/>
    </xf>
    <xf numFmtId="183" fontId="17" fillId="0" borderId="131" xfId="8" applyNumberFormat="1" applyFont="1" applyBorder="1" applyAlignment="1">
      <alignment horizontal="center"/>
    </xf>
    <xf numFmtId="183" fontId="19" fillId="0" borderId="228" xfId="8" applyNumberFormat="1" applyFont="1" applyBorder="1" applyAlignment="1">
      <alignment horizontal="center"/>
    </xf>
    <xf numFmtId="183" fontId="17" fillId="0" borderId="34" xfId="8" applyNumberFormat="1" applyFont="1" applyBorder="1" applyAlignment="1">
      <alignment horizontal="center"/>
    </xf>
    <xf numFmtId="0" fontId="42" fillId="0" borderId="87" xfId="8" applyFont="1" applyFill="1" applyBorder="1"/>
    <xf numFmtId="0" fontId="17" fillId="0" borderId="87" xfId="8" applyFill="1" applyBorder="1"/>
    <xf numFmtId="0" fontId="17" fillId="0" borderId="87" xfId="8" applyBorder="1"/>
    <xf numFmtId="0" fontId="22" fillId="4" borderId="87" xfId="60" applyFont="1" applyFill="1" applyBorder="1">
      <alignment vertical="center"/>
    </xf>
    <xf numFmtId="0" fontId="21" fillId="4" borderId="0" xfId="60" applyFont="1" applyFill="1">
      <alignment vertical="center"/>
    </xf>
    <xf numFmtId="0" fontId="22" fillId="4" borderId="0" xfId="60" applyFont="1" applyFill="1">
      <alignment vertical="center"/>
    </xf>
    <xf numFmtId="0" fontId="40" fillId="4" borderId="0" xfId="60" applyFont="1" applyFill="1">
      <alignment vertical="center"/>
    </xf>
    <xf numFmtId="0" fontId="22" fillId="0" borderId="0" xfId="60" applyFont="1" applyFill="1">
      <alignment vertical="center"/>
    </xf>
    <xf numFmtId="0" fontId="19" fillId="0" borderId="28" xfId="8" applyFont="1" applyBorder="1" applyAlignment="1">
      <alignment horizontal="center"/>
    </xf>
    <xf numFmtId="0" fontId="17" fillId="0" borderId="64" xfId="8" applyFont="1" applyBorder="1" applyAlignment="1">
      <alignment horizontal="center"/>
    </xf>
    <xf numFmtId="0" fontId="17" fillId="0" borderId="28" xfId="8" applyFont="1" applyBorder="1" applyAlignment="1">
      <alignment horizontal="center"/>
    </xf>
    <xf numFmtId="0" fontId="17" fillId="0" borderId="34" xfId="8" applyFont="1" applyBorder="1" applyAlignment="1">
      <alignment horizontal="center"/>
    </xf>
    <xf numFmtId="0" fontId="23" fillId="0" borderId="34" xfId="8" applyFont="1" applyBorder="1" applyAlignment="1">
      <alignment horizontal="center"/>
    </xf>
    <xf numFmtId="181" fontId="17" fillId="0" borderId="28" xfId="8" applyNumberFormat="1" applyBorder="1" applyAlignment="1">
      <alignment horizontal="center"/>
    </xf>
    <xf numFmtId="181" fontId="17" fillId="0" borderId="28" xfId="8" applyNumberFormat="1" applyFont="1" applyBorder="1" applyAlignment="1">
      <alignment horizontal="center"/>
    </xf>
    <xf numFmtId="181" fontId="19" fillId="0" borderId="28" xfId="8" applyNumberFormat="1" applyFont="1" applyBorder="1" applyAlignment="1">
      <alignment horizontal="center"/>
    </xf>
    <xf numFmtId="181" fontId="17" fillId="0" borderId="29" xfId="8" quotePrefix="1" applyNumberFormat="1" applyFont="1" applyBorder="1" applyAlignment="1">
      <alignment horizontal="center"/>
    </xf>
    <xf numFmtId="3" fontId="3" fillId="0" borderId="29" xfId="9" applyNumberFormat="1" applyFont="1" applyBorder="1" applyAlignment="1">
      <alignment horizontal="center"/>
    </xf>
    <xf numFmtId="3" fontId="3" fillId="0" borderId="28" xfId="9" applyNumberFormat="1" applyFont="1" applyBorder="1" applyAlignment="1">
      <alignment horizontal="center"/>
    </xf>
    <xf numFmtId="183" fontId="19" fillId="0" borderId="53" xfId="8" applyNumberFormat="1" applyFont="1" applyBorder="1" applyAlignment="1">
      <alignment horizontal="center"/>
    </xf>
    <xf numFmtId="0" fontId="10" fillId="0" borderId="229" xfId="1" applyNumberFormat="1" applyFont="1" applyFill="1" applyBorder="1" applyAlignment="1">
      <alignment horizontal="center"/>
    </xf>
    <xf numFmtId="0" fontId="10" fillId="0" borderId="230" xfId="1" applyNumberFormat="1" applyFont="1" applyFill="1" applyBorder="1" applyAlignment="1">
      <alignment horizontal="center"/>
    </xf>
    <xf numFmtId="0" fontId="10" fillId="0" borderId="231" xfId="1" applyNumberFormat="1" applyFont="1" applyFill="1" applyBorder="1" applyAlignment="1">
      <alignment horizontal="center"/>
    </xf>
    <xf numFmtId="38" fontId="10" fillId="0" borderId="232" xfId="1" applyFont="1" applyFill="1" applyBorder="1"/>
    <xf numFmtId="38" fontId="10" fillId="0" borderId="233" xfId="1" applyFont="1" applyFill="1" applyBorder="1"/>
    <xf numFmtId="187" fontId="43" fillId="0" borderId="16" xfId="58" applyNumberFormat="1" applyFont="1" applyBorder="1">
      <alignment vertical="center"/>
    </xf>
    <xf numFmtId="187" fontId="43" fillId="0" borderId="21" xfId="58" applyNumberFormat="1" applyFont="1" applyBorder="1">
      <alignment vertical="center"/>
    </xf>
    <xf numFmtId="187" fontId="43" fillId="0" borderId="38" xfId="58" applyNumberFormat="1" applyFont="1" applyBorder="1">
      <alignment vertical="center"/>
    </xf>
    <xf numFmtId="187" fontId="43" fillId="0" borderId="124" xfId="58" applyNumberFormat="1" applyFont="1" applyBorder="1">
      <alignment vertical="center"/>
    </xf>
    <xf numFmtId="0" fontId="10" fillId="0" borderId="234" xfId="0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vertical="center"/>
    </xf>
    <xf numFmtId="3" fontId="10" fillId="0" borderId="97" xfId="0" applyNumberFormat="1" applyFont="1" applyFill="1" applyBorder="1"/>
    <xf numFmtId="3" fontId="10" fillId="0" borderId="22" xfId="0" applyNumberFormat="1" applyFont="1" applyFill="1" applyBorder="1"/>
    <xf numFmtId="3" fontId="10" fillId="0" borderId="34" xfId="0" applyNumberFormat="1" applyFont="1" applyFill="1" applyBorder="1"/>
    <xf numFmtId="3" fontId="10" fillId="0" borderId="46" xfId="0" applyNumberFormat="1" applyFont="1" applyFill="1" applyBorder="1"/>
    <xf numFmtId="3" fontId="10" fillId="0" borderId="49" xfId="0" applyNumberFormat="1" applyFont="1" applyFill="1" applyBorder="1"/>
    <xf numFmtId="3" fontId="10" fillId="0" borderId="28" xfId="0" applyNumberFormat="1" applyFont="1" applyFill="1" applyBorder="1"/>
    <xf numFmtId="3" fontId="10" fillId="0" borderId="235" xfId="0" applyNumberFormat="1" applyFont="1" applyFill="1" applyBorder="1"/>
    <xf numFmtId="1" fontId="4" fillId="0" borderId="224" xfId="0" applyNumberFormat="1" applyFont="1" applyFill="1" applyBorder="1"/>
    <xf numFmtId="1" fontId="4" fillId="0" borderId="236" xfId="0" applyNumberFormat="1" applyFont="1" applyFill="1" applyBorder="1"/>
    <xf numFmtId="3" fontId="4" fillId="0" borderId="16" xfId="0" applyNumberFormat="1" applyFont="1" applyFill="1" applyBorder="1"/>
    <xf numFmtId="38" fontId="33" fillId="0" borderId="60" xfId="1" applyFont="1" applyFill="1" applyBorder="1"/>
    <xf numFmtId="38" fontId="33" fillId="0" borderId="155" xfId="1" applyFont="1" applyFill="1" applyBorder="1"/>
    <xf numFmtId="38" fontId="4" fillId="0" borderId="154" xfId="1" applyFont="1" applyFill="1" applyBorder="1"/>
    <xf numFmtId="38" fontId="4" fillId="0" borderId="150" xfId="1" applyFont="1" applyFill="1" applyBorder="1"/>
    <xf numFmtId="38" fontId="4" fillId="0" borderId="156" xfId="1" applyFont="1" applyFill="1" applyBorder="1"/>
    <xf numFmtId="3" fontId="4" fillId="0" borderId="237" xfId="0" applyNumberFormat="1" applyFont="1" applyFill="1" applyBorder="1" applyAlignment="1">
      <alignment vertical="center"/>
    </xf>
    <xf numFmtId="3" fontId="4" fillId="0" borderId="238" xfId="0" applyNumberFormat="1" applyFont="1" applyFill="1" applyBorder="1" applyAlignment="1">
      <alignment vertical="center"/>
    </xf>
    <xf numFmtId="38" fontId="4" fillId="0" borderId="80" xfId="0" applyNumberFormat="1" applyFont="1" applyFill="1" applyBorder="1"/>
    <xf numFmtId="0" fontId="4" fillId="0" borderId="226" xfId="0" applyFont="1" applyFill="1" applyBorder="1" applyAlignment="1">
      <alignment horizontal="center"/>
    </xf>
    <xf numFmtId="185" fontId="4" fillId="0" borderId="35" xfId="1" applyNumberFormat="1" applyFont="1" applyFill="1" applyBorder="1"/>
    <xf numFmtId="38" fontId="4" fillId="0" borderId="227" xfId="1" applyFont="1" applyFill="1" applyBorder="1"/>
    <xf numFmtId="0" fontId="4" fillId="0" borderId="236" xfId="0" applyFont="1" applyFill="1" applyBorder="1" applyAlignment="1">
      <alignment horizontal="center"/>
    </xf>
    <xf numFmtId="38" fontId="4" fillId="0" borderId="157" xfId="1" applyFont="1" applyFill="1" applyBorder="1"/>
    <xf numFmtId="38" fontId="4" fillId="0" borderId="239" xfId="1" applyFont="1" applyFill="1" applyBorder="1"/>
    <xf numFmtId="0" fontId="10" fillId="0" borderId="3" xfId="0" applyFont="1" applyFill="1" applyBorder="1"/>
    <xf numFmtId="0" fontId="10" fillId="0" borderId="5" xfId="0" applyFont="1" applyFill="1" applyBorder="1"/>
    <xf numFmtId="3" fontId="10" fillId="0" borderId="11" xfId="0" applyNumberFormat="1" applyFont="1" applyFill="1" applyBorder="1"/>
    <xf numFmtId="3" fontId="10" fillId="0" borderId="13" xfId="0" applyNumberFormat="1" applyFont="1" applyFill="1" applyBorder="1"/>
    <xf numFmtId="3" fontId="10" fillId="0" borderId="54" xfId="0" applyNumberFormat="1" applyFont="1" applyFill="1" applyBorder="1"/>
    <xf numFmtId="0" fontId="4" fillId="0" borderId="224" xfId="0" applyFont="1" applyFill="1" applyBorder="1"/>
    <xf numFmtId="0" fontId="4" fillId="0" borderId="236" xfId="0" applyFont="1" applyFill="1" applyBorder="1"/>
    <xf numFmtId="3" fontId="4" fillId="0" borderId="240" xfId="0" applyNumberFormat="1" applyFont="1" applyFill="1" applyBorder="1"/>
    <xf numFmtId="3" fontId="4" fillId="0" borderId="237" xfId="0" applyNumberFormat="1" applyFont="1" applyFill="1" applyBorder="1"/>
    <xf numFmtId="3" fontId="4" fillId="0" borderId="238" xfId="0" applyNumberFormat="1" applyFont="1" applyFill="1" applyBorder="1"/>
    <xf numFmtId="0" fontId="10" fillId="0" borderId="241" xfId="0" applyFont="1" applyBorder="1" applyAlignment="1">
      <alignment horizontal="center"/>
    </xf>
    <xf numFmtId="0" fontId="10" fillId="0" borderId="229" xfId="0" applyFont="1" applyBorder="1" applyAlignment="1">
      <alignment horizontal="center"/>
    </xf>
    <xf numFmtId="0" fontId="10" fillId="0" borderId="230" xfId="0" applyFont="1" applyBorder="1" applyAlignment="1">
      <alignment horizontal="center"/>
    </xf>
    <xf numFmtId="38" fontId="10" fillId="0" borderId="242" xfId="1" applyFont="1" applyFill="1" applyBorder="1"/>
    <xf numFmtId="38" fontId="10" fillId="0" borderId="243" xfId="1" applyFont="1" applyFill="1" applyBorder="1"/>
    <xf numFmtId="38" fontId="10" fillId="0" borderId="244" xfId="1" applyFont="1" applyFill="1" applyBorder="1"/>
    <xf numFmtId="3" fontId="10" fillId="0" borderId="11" xfId="1" applyNumberFormat="1" applyFont="1" applyFill="1" applyBorder="1" applyAlignment="1">
      <alignment horizontal="right"/>
    </xf>
    <xf numFmtId="3" fontId="10" fillId="0" borderId="16" xfId="1" applyNumberFormat="1" applyFont="1" applyFill="1" applyBorder="1" applyAlignment="1">
      <alignment horizontal="right"/>
    </xf>
    <xf numFmtId="3" fontId="10" fillId="0" borderId="21" xfId="1" applyNumberFormat="1" applyFont="1" applyFill="1" applyBorder="1" applyAlignment="1">
      <alignment horizontal="right"/>
    </xf>
    <xf numFmtId="3" fontId="10" fillId="0" borderId="38" xfId="1" applyNumberFormat="1" applyFont="1" applyFill="1" applyBorder="1" applyAlignment="1">
      <alignment horizontal="right"/>
    </xf>
    <xf numFmtId="3" fontId="10" fillId="0" borderId="38" xfId="42" applyNumberFormat="1" applyFont="1" applyFill="1" applyBorder="1">
      <alignment vertical="center"/>
    </xf>
    <xf numFmtId="3" fontId="10" fillId="0" borderId="124" xfId="1" applyNumberFormat="1" applyFont="1" applyFill="1" applyBorder="1"/>
    <xf numFmtId="3" fontId="10" fillId="0" borderId="124" xfId="42" applyNumberFormat="1" applyFont="1" applyFill="1" applyBorder="1">
      <alignment vertical="center"/>
    </xf>
    <xf numFmtId="3" fontId="10" fillId="0" borderId="64" xfId="0" applyNumberFormat="1" applyFont="1" applyBorder="1"/>
    <xf numFmtId="3" fontId="10" fillId="0" borderId="23" xfId="0" applyNumberFormat="1" applyFont="1" applyBorder="1"/>
    <xf numFmtId="3" fontId="10" fillId="0" borderId="35" xfId="0" applyNumberFormat="1" applyFont="1" applyBorder="1"/>
    <xf numFmtId="3" fontId="10" fillId="0" borderId="29" xfId="0" applyNumberFormat="1" applyFont="1" applyBorder="1"/>
    <xf numFmtId="3" fontId="10" fillId="0" borderId="54" xfId="0" applyNumberFormat="1" applyFont="1" applyBorder="1"/>
    <xf numFmtId="0" fontId="10" fillId="0" borderId="241" xfId="0" applyFont="1" applyFill="1" applyBorder="1" applyAlignment="1">
      <alignment horizontal="center"/>
    </xf>
    <xf numFmtId="0" fontId="10" fillId="0" borderId="245" xfId="0" applyFont="1" applyFill="1" applyBorder="1" applyAlignment="1">
      <alignment horizontal="center"/>
    </xf>
    <xf numFmtId="38" fontId="10" fillId="0" borderId="246" xfId="1" applyFont="1" applyFill="1" applyBorder="1"/>
    <xf numFmtId="38" fontId="10" fillId="0" borderId="247" xfId="1" applyFont="1" applyFill="1" applyBorder="1"/>
    <xf numFmtId="38" fontId="10" fillId="0" borderId="248" xfId="1" applyFont="1" applyFill="1" applyBorder="1"/>
    <xf numFmtId="38" fontId="10" fillId="0" borderId="249" xfId="1" applyFont="1" applyFill="1" applyBorder="1"/>
    <xf numFmtId="38" fontId="10" fillId="0" borderId="250" xfId="1" applyFont="1" applyFill="1" applyBorder="1"/>
    <xf numFmtId="38" fontId="10" fillId="0" borderId="251" xfId="1" applyFont="1" applyFill="1" applyBorder="1"/>
    <xf numFmtId="38" fontId="10" fillId="0" borderId="242" xfId="1" applyFont="1" applyBorder="1"/>
    <xf numFmtId="38" fontId="10" fillId="0" borderId="242" xfId="1" applyFont="1" applyFill="1" applyBorder="1" applyAlignment="1"/>
    <xf numFmtId="38" fontId="10" fillId="0" borderId="252" xfId="1" applyFont="1" applyFill="1" applyBorder="1" applyAlignment="1"/>
    <xf numFmtId="181" fontId="38" fillId="0" borderId="43" xfId="8" applyNumberFormat="1" applyFont="1" applyBorder="1" applyAlignment="1">
      <alignment horizontal="center"/>
    </xf>
    <xf numFmtId="0" fontId="38" fillId="0" borderId="9" xfId="8" applyFont="1" applyBorder="1" applyAlignment="1">
      <alignment horizontal="center"/>
    </xf>
    <xf numFmtId="181" fontId="38" fillId="0" borderId="8" xfId="8" applyNumberFormat="1" applyFont="1" applyBorder="1" applyAlignment="1">
      <alignment horizontal="center"/>
    </xf>
    <xf numFmtId="0" fontId="38" fillId="0" borderId="12" xfId="8" applyFont="1" applyBorder="1" applyAlignment="1">
      <alignment horizontal="center"/>
    </xf>
    <xf numFmtId="0" fontId="38" fillId="0" borderId="131" xfId="8" applyFont="1" applyBorder="1" applyAlignment="1">
      <alignment horizontal="center"/>
    </xf>
    <xf numFmtId="3" fontId="39" fillId="0" borderId="137" xfId="8" applyNumberFormat="1" applyFont="1" applyBorder="1" applyAlignment="1">
      <alignment horizontal="center"/>
    </xf>
    <xf numFmtId="0" fontId="39" fillId="0" borderId="134" xfId="8" applyFont="1" applyBorder="1" applyAlignment="1">
      <alignment horizontal="center"/>
    </xf>
    <xf numFmtId="3" fontId="39" fillId="0" borderId="43" xfId="8" applyNumberFormat="1" applyFont="1" applyBorder="1" applyAlignment="1">
      <alignment horizontal="center"/>
    </xf>
    <xf numFmtId="183" fontId="38" fillId="0" borderId="88" xfId="8" applyNumberFormat="1" applyFont="1" applyBorder="1" applyAlignment="1">
      <alignment horizontal="center"/>
    </xf>
    <xf numFmtId="183" fontId="38" fillId="0" borderId="12" xfId="8" applyNumberFormat="1" applyFont="1" applyBorder="1" applyAlignment="1">
      <alignment horizontal="center"/>
    </xf>
    <xf numFmtId="181" fontId="38" fillId="0" borderId="81" xfId="8" quotePrefix="1" applyNumberFormat="1" applyFont="1" applyBorder="1" applyAlignment="1">
      <alignment horizontal="center"/>
    </xf>
    <xf numFmtId="181" fontId="38" fillId="0" borderId="0" xfId="8" applyNumberFormat="1" applyFont="1" applyBorder="1" applyAlignment="1">
      <alignment horizontal="center"/>
    </xf>
    <xf numFmtId="0" fontId="38" fillId="0" borderId="88" xfId="8" applyFont="1" applyBorder="1" applyAlignment="1">
      <alignment horizontal="center"/>
    </xf>
    <xf numFmtId="181" fontId="38" fillId="0" borderId="27" xfId="8" quotePrefix="1" applyNumberFormat="1" applyFont="1" applyBorder="1" applyAlignment="1">
      <alignment horizontal="center"/>
    </xf>
    <xf numFmtId="183" fontId="38" fillId="0" borderId="11" xfId="8" applyNumberFormat="1" applyFont="1" applyBorder="1" applyAlignment="1">
      <alignment horizontal="center"/>
    </xf>
    <xf numFmtId="183" fontId="38" fillId="0" borderId="132" xfId="8" applyNumberFormat="1" applyFont="1" applyBorder="1" applyAlignment="1">
      <alignment horizontal="center"/>
    </xf>
    <xf numFmtId="183" fontId="38" fillId="0" borderId="131" xfId="8" applyNumberFormat="1" applyFont="1" applyBorder="1" applyAlignment="1">
      <alignment horizontal="center"/>
    </xf>
    <xf numFmtId="181" fontId="39" fillId="0" borderId="81" xfId="8" applyNumberFormat="1" applyFont="1" applyBorder="1" applyAlignment="1">
      <alignment horizontal="center"/>
    </xf>
    <xf numFmtId="181" fontId="39" fillId="0" borderId="0" xfId="8" applyNumberFormat="1" applyFont="1" applyBorder="1" applyAlignment="1">
      <alignment horizontal="center"/>
    </xf>
    <xf numFmtId="181" fontId="39" fillId="0" borderId="8" xfId="8" applyNumberFormat="1" applyFont="1" applyBorder="1" applyAlignment="1">
      <alignment horizontal="center"/>
    </xf>
    <xf numFmtId="183" fontId="39" fillId="0" borderId="135" xfId="8" applyNumberFormat="1" applyFont="1" applyBorder="1" applyAlignment="1">
      <alignment horizontal="center"/>
    </xf>
    <xf numFmtId="183" fontId="39" fillId="0" borderId="228" xfId="8" applyNumberFormat="1" applyFont="1" applyBorder="1" applyAlignment="1">
      <alignment horizontal="center"/>
    </xf>
    <xf numFmtId="183" fontId="38" fillId="0" borderId="86" xfId="8" applyNumberFormat="1" applyFont="1" applyBorder="1" applyAlignment="1">
      <alignment horizontal="center"/>
    </xf>
    <xf numFmtId="183" fontId="38" fillId="0" borderId="35" xfId="8" applyNumberFormat="1" applyFont="1" applyBorder="1" applyAlignment="1">
      <alignment horizontal="center"/>
    </xf>
    <xf numFmtId="183" fontId="38" fillId="0" borderId="34" xfId="8" applyNumberFormat="1" applyFont="1" applyBorder="1" applyAlignment="1">
      <alignment horizontal="center"/>
    </xf>
    <xf numFmtId="3" fontId="44" fillId="0" borderId="81" xfId="9" applyNumberFormat="1" applyFont="1" applyBorder="1" applyAlignment="1">
      <alignment horizontal="center"/>
    </xf>
    <xf numFmtId="3" fontId="44" fillId="0" borderId="27" xfId="9" applyNumberFormat="1" applyFont="1" applyBorder="1" applyAlignment="1">
      <alignment horizontal="center"/>
    </xf>
    <xf numFmtId="3" fontId="44" fillId="0" borderId="42" xfId="9" applyNumberFormat="1" applyFont="1" applyBorder="1" applyAlignment="1">
      <alignment horizontal="center"/>
    </xf>
    <xf numFmtId="3" fontId="44" fillId="0" borderId="8" xfId="9" applyNumberFormat="1" applyFont="1" applyBorder="1" applyAlignment="1">
      <alignment horizontal="center"/>
    </xf>
    <xf numFmtId="183" fontId="39" fillId="0" borderId="95" xfId="8" applyNumberFormat="1" applyFont="1" applyBorder="1" applyAlignment="1">
      <alignment horizontal="center"/>
    </xf>
    <xf numFmtId="183" fontId="39" fillId="0" borderId="117" xfId="8" applyNumberFormat="1" applyFont="1" applyBorder="1" applyAlignment="1">
      <alignment horizontal="center"/>
    </xf>
    <xf numFmtId="183" fontId="39" fillId="0" borderId="50" xfId="8" applyNumberFormat="1" applyFont="1" applyBorder="1" applyAlignment="1">
      <alignment horizontal="center"/>
    </xf>
    <xf numFmtId="0" fontId="39" fillId="0" borderId="112" xfId="8" applyFont="1" applyBorder="1" applyAlignment="1">
      <alignment horizontal="center"/>
    </xf>
    <xf numFmtId="0" fontId="39" fillId="0" borderId="104" xfId="8" applyFont="1" applyBorder="1" applyAlignment="1">
      <alignment horizontal="center"/>
    </xf>
    <xf numFmtId="0" fontId="38" fillId="0" borderId="87" xfId="8" applyFont="1" applyBorder="1" applyAlignment="1">
      <alignment horizontal="center"/>
    </xf>
    <xf numFmtId="0" fontId="39" fillId="0" borderId="8" xfId="8" applyFont="1" applyBorder="1" applyAlignment="1">
      <alignment horizontal="center"/>
    </xf>
    <xf numFmtId="0" fontId="38" fillId="0" borderId="81" xfId="8" applyFont="1" applyBorder="1" applyAlignment="1">
      <alignment horizontal="center"/>
    </xf>
    <xf numFmtId="0" fontId="38" fillId="0" borderId="61" xfId="8" applyFont="1" applyBorder="1" applyAlignment="1">
      <alignment horizontal="center"/>
    </xf>
    <xf numFmtId="0" fontId="38" fillId="0" borderId="8" xfId="8" applyFont="1" applyBorder="1" applyAlignment="1">
      <alignment horizontal="center"/>
    </xf>
    <xf numFmtId="0" fontId="38" fillId="0" borderId="86" xfId="8" applyFont="1" applyBorder="1" applyAlignment="1">
      <alignment horizontal="center"/>
    </xf>
    <xf numFmtId="0" fontId="45" fillId="0" borderId="31" xfId="8" applyFont="1" applyBorder="1" applyAlignment="1">
      <alignment horizontal="center"/>
    </xf>
    <xf numFmtId="0" fontId="4" fillId="0" borderId="9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96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</cellXfs>
  <cellStyles count="61">
    <cellStyle name="Comma [0] 2" xfId="2"/>
    <cellStyle name="Comma 2" xfId="3"/>
    <cellStyle name="Hyperlink 2" xfId="4"/>
    <cellStyle name="Normal 2" xfId="5"/>
    <cellStyle name="Normal 2 2" xfId="6"/>
    <cellStyle name="Normal 3" xfId="7"/>
    <cellStyle name="Normal 3 2" xfId="51"/>
    <cellStyle name="Normal_anpfstab" xfId="8"/>
    <cellStyle name="Normal_triwebstat" xfId="9"/>
    <cellStyle name="Percent 2" xfId="10"/>
    <cellStyle name="나쁨 2" xfId="11"/>
    <cellStyle name="나쁨 2 2" xfId="47"/>
    <cellStyle name="桁区切り" xfId="1" builtinId="6"/>
    <cellStyle name="桁区切り [0.00]" xfId="58" builtinId="3"/>
    <cellStyle name="常规 2" xfId="59"/>
    <cellStyle name="標準" xfId="0" builtinId="0"/>
    <cellStyle name="標準 2" xfId="60"/>
    <cellStyle name="標準_Sheet" xfId="42"/>
    <cellStyle name="백분율 10" xfId="12"/>
    <cellStyle name="백분율 11" xfId="13"/>
    <cellStyle name="백분율 12" xfId="14"/>
    <cellStyle name="백분율 13" xfId="15"/>
    <cellStyle name="백분율 13 2" xfId="55"/>
    <cellStyle name="백분율 14" xfId="54"/>
    <cellStyle name="백분율 2" xfId="16"/>
    <cellStyle name="백분율 2 2" xfId="56"/>
    <cellStyle name="백분율 3" xfId="17"/>
    <cellStyle name="백분율 3 2" xfId="48"/>
    <cellStyle name="백분율 4" xfId="18"/>
    <cellStyle name="백분율 5" xfId="19"/>
    <cellStyle name="백분율 6" xfId="20"/>
    <cellStyle name="백분율 7" xfId="21"/>
    <cellStyle name="백분율 8" xfId="22"/>
    <cellStyle name="백분율 9" xfId="23"/>
    <cellStyle name="쉼표 [0] 2" xfId="46"/>
    <cellStyle name="쉼표 [0] 2 2" xfId="24"/>
    <cellStyle name="쉼표 [0] 2 3" xfId="25"/>
    <cellStyle name="쉼표 2" xfId="26"/>
    <cellStyle name="쉼표 2 2" xfId="57"/>
    <cellStyle name="쉼표 3" xfId="27"/>
    <cellStyle name="쉼표 3 2" xfId="28"/>
    <cellStyle name="쉼표 4" xfId="29"/>
    <cellStyle name="쉼표 4 2" xfId="30"/>
    <cellStyle name="쉼표 5" xfId="31"/>
    <cellStyle name="쉼표 6" xfId="32"/>
    <cellStyle name="통화 2" xfId="33"/>
    <cellStyle name="표준 2" xfId="34"/>
    <cellStyle name="표준 2 2" xfId="35"/>
    <cellStyle name="표준 2 3" xfId="36"/>
    <cellStyle name="표준 2 4" xfId="49"/>
    <cellStyle name="표준 3" xfId="37"/>
    <cellStyle name="표준 3 2" xfId="50"/>
    <cellStyle name="표준 4" xfId="38"/>
    <cellStyle name="표준 4 2" xfId="39"/>
    <cellStyle name="표준 4 3" xfId="53"/>
    <cellStyle name="표준 5" xfId="40"/>
    <cellStyle name="표준 5 2" xfId="41"/>
    <cellStyle name="표준 5 3" xfId="52"/>
    <cellStyle name="표준 6" xfId="43"/>
    <cellStyle name="표준 7" xfId="45"/>
    <cellStyle name="표준 8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tabSelected="1" zoomScale="115" zoomScaleNormal="115" workbookViewId="0">
      <pane xSplit="1" topLeftCell="B1" activePane="topRight" state="frozenSplit"/>
      <selection activeCell="Q37" sqref="Q37"/>
      <selection pane="topRight"/>
    </sheetView>
  </sheetViews>
  <sheetFormatPr defaultColWidth="8.875" defaultRowHeight="12.75"/>
  <cols>
    <col min="1" max="1" width="13.625" style="2" customWidth="1"/>
    <col min="2" max="2" width="34.375" style="2" customWidth="1"/>
    <col min="3" max="10" width="9.25" style="2" customWidth="1"/>
    <col min="11" max="11" width="1.125" style="2" customWidth="1"/>
    <col min="12" max="12" width="41" style="2" customWidth="1"/>
    <col min="13" max="16" width="9" style="2" customWidth="1"/>
    <col min="17" max="17" width="41.375" style="2" customWidth="1"/>
    <col min="18" max="18" width="9" style="2" customWidth="1"/>
    <col min="19" max="19" width="36.375" style="64" bestFit="1" customWidth="1"/>
    <col min="20" max="20" width="9" style="64" customWidth="1"/>
    <col min="21" max="22" width="8.875" style="2"/>
    <col min="23" max="23" width="32.5" style="2" customWidth="1"/>
    <col min="24" max="25" width="8.875" style="2"/>
    <col min="26" max="26" width="34.625" style="2" bestFit="1" customWidth="1"/>
    <col min="27" max="27" width="8.875" style="2"/>
    <col min="28" max="28" width="33.75" style="2" customWidth="1"/>
    <col min="29" max="29" width="9.625" style="2" customWidth="1"/>
    <col min="30" max="30" width="34.625" style="2" customWidth="1"/>
    <col min="31" max="31" width="9.625" style="2" customWidth="1"/>
    <col min="32" max="32" width="8.875" style="2"/>
    <col min="33" max="33" width="8.875" style="2" customWidth="1"/>
    <col min="34" max="16384" width="8.875" style="2"/>
  </cols>
  <sheetData>
    <row r="1" spans="1:35">
      <c r="A1" s="1" t="s">
        <v>0</v>
      </c>
      <c r="S1" s="2"/>
      <c r="T1" s="2"/>
    </row>
    <row r="2" spans="1:35">
      <c r="A2" s="2" t="s">
        <v>1</v>
      </c>
      <c r="S2" s="2"/>
      <c r="T2" s="2"/>
    </row>
    <row r="3" spans="1:35">
      <c r="A3" s="1" t="s">
        <v>2</v>
      </c>
      <c r="S3" s="2"/>
      <c r="T3" s="2"/>
    </row>
    <row r="4" spans="1:35" ht="13.5" thickBot="1">
      <c r="S4" s="2"/>
      <c r="T4" s="2"/>
    </row>
    <row r="5" spans="1:35" s="10" customFormat="1">
      <c r="A5" s="3" t="s">
        <v>3</v>
      </c>
      <c r="B5" s="3" t="s">
        <v>4</v>
      </c>
      <c r="C5" s="4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6">
        <v>2003</v>
      </c>
      <c r="K5" s="3"/>
      <c r="L5" s="4" t="s">
        <v>262</v>
      </c>
      <c r="M5" s="5">
        <v>2003</v>
      </c>
      <c r="N5" s="5">
        <v>2004</v>
      </c>
      <c r="O5" s="5">
        <v>2005</v>
      </c>
      <c r="P5" s="7">
        <v>2006</v>
      </c>
      <c r="Q5" s="8"/>
      <c r="R5" s="7">
        <v>2007</v>
      </c>
      <c r="S5" s="8"/>
      <c r="T5" s="5">
        <v>2008</v>
      </c>
      <c r="U5" s="5">
        <v>2009</v>
      </c>
      <c r="V5" s="9">
        <v>2010</v>
      </c>
      <c r="W5" s="9"/>
      <c r="X5" s="9">
        <v>2011</v>
      </c>
      <c r="Y5" s="9">
        <v>2012</v>
      </c>
      <c r="Z5" s="5"/>
      <c r="AA5" s="1110">
        <v>2013</v>
      </c>
      <c r="AB5" s="5"/>
      <c r="AC5" s="1110">
        <v>2014</v>
      </c>
      <c r="AD5" s="1110"/>
      <c r="AE5" s="1177">
        <v>2015</v>
      </c>
      <c r="AF5" s="2"/>
      <c r="AG5" s="2"/>
      <c r="AH5" s="2"/>
      <c r="AI5" s="2"/>
    </row>
    <row r="6" spans="1:35" ht="18">
      <c r="A6" s="11" t="s">
        <v>261</v>
      </c>
      <c r="B6" s="12" t="s">
        <v>347</v>
      </c>
      <c r="C6" s="13">
        <v>684</v>
      </c>
      <c r="D6" s="14">
        <v>687</v>
      </c>
      <c r="E6" s="14">
        <v>741</v>
      </c>
      <c r="F6" s="14">
        <v>818</v>
      </c>
      <c r="G6" s="14">
        <v>877</v>
      </c>
      <c r="H6" s="14">
        <v>981</v>
      </c>
      <c r="I6" s="14">
        <v>610</v>
      </c>
      <c r="J6" s="15"/>
      <c r="K6" s="16"/>
      <c r="L6" s="17" t="s">
        <v>347</v>
      </c>
      <c r="M6" s="14">
        <v>666</v>
      </c>
      <c r="N6" s="14">
        <v>711.67</v>
      </c>
      <c r="O6" s="14">
        <v>728</v>
      </c>
      <c r="P6" s="18">
        <v>771</v>
      </c>
      <c r="Q6" s="19" t="s">
        <v>5</v>
      </c>
      <c r="R6" s="18">
        <v>632</v>
      </c>
      <c r="S6" s="20" t="s">
        <v>5</v>
      </c>
      <c r="T6" s="21">
        <v>668</v>
      </c>
      <c r="U6" s="21">
        <v>725</v>
      </c>
      <c r="V6" s="22">
        <v>765</v>
      </c>
      <c r="W6" s="22" t="s">
        <v>268</v>
      </c>
      <c r="X6" s="22">
        <v>66</v>
      </c>
      <c r="Y6" s="22">
        <v>61</v>
      </c>
      <c r="Z6" s="21" t="s">
        <v>268</v>
      </c>
      <c r="AA6" s="21">
        <v>65</v>
      </c>
      <c r="AB6" s="21" t="s">
        <v>268</v>
      </c>
      <c r="AC6" s="21">
        <v>59</v>
      </c>
      <c r="AD6" s="21" t="s">
        <v>268</v>
      </c>
      <c r="AE6" s="23">
        <v>65.986000000000004</v>
      </c>
    </row>
    <row r="7" spans="1:35">
      <c r="A7" s="11" t="s">
        <v>6</v>
      </c>
      <c r="B7" s="24" t="s">
        <v>7</v>
      </c>
      <c r="C7" s="25">
        <v>88</v>
      </c>
      <c r="D7" s="26">
        <v>88</v>
      </c>
      <c r="E7" s="26">
        <v>60</v>
      </c>
      <c r="F7" s="26">
        <v>67</v>
      </c>
      <c r="G7" s="26">
        <v>79</v>
      </c>
      <c r="H7" s="26">
        <v>99</v>
      </c>
      <c r="I7" s="26">
        <v>50</v>
      </c>
      <c r="J7" s="27"/>
      <c r="K7" s="28"/>
      <c r="L7" s="29" t="s">
        <v>8</v>
      </c>
      <c r="M7" s="26">
        <v>58</v>
      </c>
      <c r="N7" s="26">
        <v>66.798000000000002</v>
      </c>
      <c r="O7" s="26">
        <v>68</v>
      </c>
      <c r="P7" s="30">
        <v>81</v>
      </c>
      <c r="Q7" s="31" t="s">
        <v>9</v>
      </c>
      <c r="R7" s="30">
        <v>238</v>
      </c>
      <c r="S7" s="31" t="s">
        <v>9</v>
      </c>
      <c r="T7" s="26">
        <v>203</v>
      </c>
      <c r="U7" s="26">
        <v>226</v>
      </c>
      <c r="V7" s="32">
        <v>252</v>
      </c>
      <c r="W7" s="32" t="s">
        <v>269</v>
      </c>
      <c r="X7" s="32">
        <v>735</v>
      </c>
      <c r="Y7" s="32">
        <v>730</v>
      </c>
      <c r="Z7" s="26" t="s">
        <v>269</v>
      </c>
      <c r="AA7" s="26">
        <v>776</v>
      </c>
      <c r="AB7" s="26" t="s">
        <v>269</v>
      </c>
      <c r="AC7" s="26">
        <v>853</v>
      </c>
      <c r="AD7" s="26" t="s">
        <v>269</v>
      </c>
      <c r="AE7" s="30">
        <v>870.71199999999999</v>
      </c>
    </row>
    <row r="8" spans="1:35">
      <c r="A8" s="11"/>
      <c r="B8" s="24" t="s">
        <v>348</v>
      </c>
      <c r="C8" s="25">
        <v>101</v>
      </c>
      <c r="D8" s="26">
        <v>68</v>
      </c>
      <c r="E8" s="26">
        <v>68</v>
      </c>
      <c r="F8" s="26">
        <v>78</v>
      </c>
      <c r="G8" s="26">
        <v>87</v>
      </c>
      <c r="H8" s="26">
        <v>105</v>
      </c>
      <c r="I8" s="26">
        <v>72</v>
      </c>
      <c r="J8" s="27"/>
      <c r="K8" s="28"/>
      <c r="L8" s="29" t="s">
        <v>10</v>
      </c>
      <c r="M8" s="26">
        <v>91</v>
      </c>
      <c r="N8" s="26">
        <v>85.096999999999994</v>
      </c>
      <c r="O8" s="26">
        <v>89</v>
      </c>
      <c r="P8" s="30">
        <v>96</v>
      </c>
      <c r="Q8" s="31" t="s">
        <v>11</v>
      </c>
      <c r="R8" s="30">
        <v>55</v>
      </c>
      <c r="S8" s="31" t="s">
        <v>12</v>
      </c>
      <c r="T8" s="26">
        <v>18</v>
      </c>
      <c r="U8" s="26">
        <v>21</v>
      </c>
      <c r="V8" s="32">
        <v>23</v>
      </c>
      <c r="W8" s="32" t="s">
        <v>126</v>
      </c>
      <c r="X8" s="32">
        <v>348</v>
      </c>
      <c r="Y8" s="32">
        <v>350</v>
      </c>
      <c r="Z8" s="26" t="s">
        <v>126</v>
      </c>
      <c r="AA8" s="26">
        <v>355</v>
      </c>
      <c r="AB8" s="26" t="s">
        <v>126</v>
      </c>
      <c r="AC8" s="26">
        <v>353</v>
      </c>
      <c r="AD8" s="26" t="s">
        <v>126</v>
      </c>
      <c r="AE8" s="30">
        <v>363.185</v>
      </c>
    </row>
    <row r="9" spans="1:35">
      <c r="A9" s="11"/>
      <c r="B9" s="24" t="s">
        <v>349</v>
      </c>
      <c r="C9" s="25">
        <v>21</v>
      </c>
      <c r="D9" s="26">
        <v>27</v>
      </c>
      <c r="E9" s="26">
        <v>30</v>
      </c>
      <c r="F9" s="26">
        <v>25</v>
      </c>
      <c r="G9" s="26">
        <v>30</v>
      </c>
      <c r="H9" s="26">
        <v>28</v>
      </c>
      <c r="I9" s="26">
        <v>28</v>
      </c>
      <c r="J9" s="27"/>
      <c r="K9" s="28"/>
      <c r="L9" s="29" t="s">
        <v>13</v>
      </c>
      <c r="M9" s="26">
        <v>26</v>
      </c>
      <c r="N9" s="26">
        <v>27.213999999999999</v>
      </c>
      <c r="O9" s="26">
        <v>26</v>
      </c>
      <c r="P9" s="30">
        <v>26</v>
      </c>
      <c r="Q9" s="31" t="s">
        <v>14</v>
      </c>
      <c r="R9" s="30">
        <v>59</v>
      </c>
      <c r="S9" s="31" t="s">
        <v>11</v>
      </c>
      <c r="T9" s="26">
        <v>53</v>
      </c>
      <c r="U9" s="26">
        <v>50</v>
      </c>
      <c r="V9" s="32">
        <v>48</v>
      </c>
      <c r="W9" s="32" t="s">
        <v>91</v>
      </c>
      <c r="X9" s="32">
        <v>50</v>
      </c>
      <c r="Y9" s="32">
        <v>51</v>
      </c>
      <c r="Z9" s="26" t="s">
        <v>91</v>
      </c>
      <c r="AA9" s="26">
        <v>53</v>
      </c>
      <c r="AB9" s="26" t="s">
        <v>91</v>
      </c>
      <c r="AC9" s="26">
        <v>59</v>
      </c>
      <c r="AD9" s="26" t="s">
        <v>91</v>
      </c>
      <c r="AE9" s="30">
        <v>60.534999999999997</v>
      </c>
    </row>
    <row r="10" spans="1:35">
      <c r="A10" s="11"/>
      <c r="B10" s="24" t="s">
        <v>15</v>
      </c>
      <c r="C10" s="25">
        <v>40</v>
      </c>
      <c r="D10" s="26">
        <v>26</v>
      </c>
      <c r="E10" s="26">
        <v>15</v>
      </c>
      <c r="F10" s="26">
        <v>15</v>
      </c>
      <c r="G10" s="26">
        <v>3</v>
      </c>
      <c r="H10" s="26">
        <v>2</v>
      </c>
      <c r="I10" s="26">
        <v>35</v>
      </c>
      <c r="J10" s="27"/>
      <c r="K10" s="28"/>
      <c r="L10" s="29" t="s">
        <v>16</v>
      </c>
      <c r="M10" s="26">
        <v>42</v>
      </c>
      <c r="N10" s="26">
        <v>40.848999999999997</v>
      </c>
      <c r="O10" s="26">
        <v>42</v>
      </c>
      <c r="P10" s="30">
        <v>46</v>
      </c>
      <c r="Q10" s="31" t="s">
        <v>17</v>
      </c>
      <c r="R10" s="30">
        <v>80</v>
      </c>
      <c r="S10" s="31" t="s">
        <v>14</v>
      </c>
      <c r="T10" s="26">
        <v>60</v>
      </c>
      <c r="U10" s="26">
        <v>58</v>
      </c>
      <c r="V10" s="32">
        <v>60</v>
      </c>
      <c r="W10" s="32" t="s">
        <v>64</v>
      </c>
      <c r="X10" s="32">
        <v>65</v>
      </c>
      <c r="Y10" s="32">
        <v>64</v>
      </c>
      <c r="Z10" s="26" t="s">
        <v>64</v>
      </c>
      <c r="AA10" s="26">
        <v>68</v>
      </c>
      <c r="AB10" s="26" t="s">
        <v>64</v>
      </c>
      <c r="AC10" s="26">
        <v>73</v>
      </c>
      <c r="AD10" s="26" t="s">
        <v>64</v>
      </c>
      <c r="AE10" s="30">
        <v>68.683000000000007</v>
      </c>
    </row>
    <row r="11" spans="1:35">
      <c r="A11" s="11"/>
      <c r="B11" s="11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4"/>
      <c r="N11" s="34"/>
      <c r="O11" s="34"/>
      <c r="P11" s="38"/>
      <c r="Q11" s="39" t="s">
        <v>18</v>
      </c>
      <c r="R11" s="38">
        <v>46</v>
      </c>
      <c r="S11" s="31" t="s">
        <v>17</v>
      </c>
      <c r="T11" s="26">
        <v>73</v>
      </c>
      <c r="U11" s="26">
        <v>66</v>
      </c>
      <c r="V11" s="32">
        <v>58</v>
      </c>
      <c r="W11" s="32" t="s">
        <v>270</v>
      </c>
      <c r="X11" s="32">
        <v>57</v>
      </c>
      <c r="Y11" s="32">
        <v>69</v>
      </c>
      <c r="Z11" s="26" t="s">
        <v>270</v>
      </c>
      <c r="AA11" s="26">
        <v>62</v>
      </c>
      <c r="AB11" s="26" t="s">
        <v>270</v>
      </c>
      <c r="AC11" s="26">
        <v>58</v>
      </c>
      <c r="AD11" s="26" t="s">
        <v>270</v>
      </c>
      <c r="AE11" s="30">
        <v>56.774000000000001</v>
      </c>
    </row>
    <row r="12" spans="1:35">
      <c r="A12" s="11"/>
      <c r="B12" s="11"/>
      <c r="C12" s="33"/>
      <c r="D12" s="34"/>
      <c r="E12" s="34"/>
      <c r="F12" s="34"/>
      <c r="G12" s="34"/>
      <c r="H12" s="34"/>
      <c r="I12" s="34"/>
      <c r="J12" s="35"/>
      <c r="K12" s="36"/>
      <c r="L12" s="37"/>
      <c r="M12" s="34"/>
      <c r="N12" s="34"/>
      <c r="O12" s="34"/>
      <c r="P12" s="38"/>
      <c r="Q12" s="39" t="s">
        <v>19</v>
      </c>
      <c r="R12" s="38">
        <v>25</v>
      </c>
      <c r="S12" s="31" t="s">
        <v>18</v>
      </c>
      <c r="T12" s="26">
        <v>47</v>
      </c>
      <c r="U12" s="26">
        <v>50</v>
      </c>
      <c r="V12" s="32">
        <v>47</v>
      </c>
      <c r="W12" s="32" t="s">
        <v>271</v>
      </c>
      <c r="X12" s="32">
        <v>31</v>
      </c>
      <c r="Y12" s="32">
        <v>40</v>
      </c>
      <c r="Z12" s="26" t="s">
        <v>271</v>
      </c>
      <c r="AA12" s="26">
        <v>37</v>
      </c>
      <c r="AB12" s="26" t="s">
        <v>271</v>
      </c>
      <c r="AC12" s="26">
        <v>37</v>
      </c>
      <c r="AD12" s="26" t="s">
        <v>271</v>
      </c>
      <c r="AE12" s="30">
        <v>36.381999999999998</v>
      </c>
    </row>
    <row r="13" spans="1:35">
      <c r="A13" s="11"/>
      <c r="B13" s="11"/>
      <c r="C13" s="33"/>
      <c r="D13" s="34"/>
      <c r="E13" s="34"/>
      <c r="F13" s="34"/>
      <c r="G13" s="34"/>
      <c r="H13" s="34"/>
      <c r="I13" s="34"/>
      <c r="J13" s="35"/>
      <c r="K13" s="36"/>
      <c r="L13" s="37"/>
      <c r="M13" s="34"/>
      <c r="N13" s="34"/>
      <c r="O13" s="34"/>
      <c r="P13" s="38"/>
      <c r="Q13" s="39" t="s">
        <v>20</v>
      </c>
      <c r="R13" s="38">
        <v>46</v>
      </c>
      <c r="S13" s="31" t="s">
        <v>21</v>
      </c>
      <c r="T13" s="26">
        <v>25</v>
      </c>
      <c r="U13" s="26">
        <v>20</v>
      </c>
      <c r="V13" s="32">
        <v>22</v>
      </c>
      <c r="W13" s="32" t="s">
        <v>272</v>
      </c>
      <c r="X13" s="32">
        <v>12</v>
      </c>
      <c r="Y13" s="32">
        <v>12</v>
      </c>
      <c r="Z13" s="26" t="s">
        <v>272</v>
      </c>
      <c r="AA13" s="26">
        <v>12</v>
      </c>
      <c r="AB13" s="26" t="s">
        <v>272</v>
      </c>
      <c r="AC13" s="26">
        <v>11</v>
      </c>
      <c r="AD13" s="26" t="s">
        <v>272</v>
      </c>
      <c r="AE13" s="30">
        <v>10.882999999999999</v>
      </c>
    </row>
    <row r="14" spans="1:35">
      <c r="A14" s="40"/>
      <c r="B14" s="40" t="s">
        <v>337</v>
      </c>
      <c r="C14" s="41">
        <v>85</v>
      </c>
      <c r="D14" s="42">
        <v>86</v>
      </c>
      <c r="E14" s="42">
        <v>90</v>
      </c>
      <c r="F14" s="42">
        <v>69</v>
      </c>
      <c r="G14" s="42">
        <v>90</v>
      </c>
      <c r="H14" s="42">
        <v>96</v>
      </c>
      <c r="I14" s="42"/>
      <c r="J14" s="43"/>
      <c r="K14" s="44"/>
      <c r="L14" s="45"/>
      <c r="M14" s="42"/>
      <c r="N14" s="42"/>
      <c r="O14" s="42"/>
      <c r="P14" s="46"/>
      <c r="Q14" s="47" t="s">
        <v>22</v>
      </c>
      <c r="R14" s="46">
        <v>607</v>
      </c>
      <c r="S14" s="48" t="s">
        <v>20</v>
      </c>
      <c r="T14" s="49">
        <v>54</v>
      </c>
      <c r="U14" s="49">
        <v>52</v>
      </c>
      <c r="V14" s="50">
        <v>59</v>
      </c>
      <c r="W14" s="50"/>
      <c r="X14" s="50"/>
      <c r="Y14" s="50">
        <v>0</v>
      </c>
      <c r="Z14" s="49"/>
      <c r="AA14" s="49">
        <v>0</v>
      </c>
      <c r="AB14" s="49"/>
      <c r="AC14" s="49">
        <v>0</v>
      </c>
      <c r="AD14" s="49"/>
      <c r="AE14" s="51">
        <v>0</v>
      </c>
    </row>
    <row r="15" spans="1:35">
      <c r="A15" s="40"/>
      <c r="B15" s="40" t="s">
        <v>23</v>
      </c>
      <c r="C15" s="41">
        <f t="shared" ref="C15:I15" si="0">SUM(C6:C14)</f>
        <v>1019</v>
      </c>
      <c r="D15" s="42">
        <f t="shared" si="0"/>
        <v>982</v>
      </c>
      <c r="E15" s="42">
        <f t="shared" si="0"/>
        <v>1004</v>
      </c>
      <c r="F15" s="42">
        <f t="shared" si="0"/>
        <v>1072</v>
      </c>
      <c r="G15" s="42">
        <f t="shared" si="0"/>
        <v>1166</v>
      </c>
      <c r="H15" s="42">
        <f t="shared" si="0"/>
        <v>1311</v>
      </c>
      <c r="I15" s="42">
        <f t="shared" si="0"/>
        <v>795</v>
      </c>
      <c r="J15" s="43"/>
      <c r="K15" s="44"/>
      <c r="L15" s="45" t="s">
        <v>23</v>
      </c>
      <c r="M15" s="42">
        <f>SUM(M6:M14)</f>
        <v>883</v>
      </c>
      <c r="N15" s="42">
        <f>SUM(N6:N14)</f>
        <v>931.62800000000004</v>
      </c>
      <c r="O15" s="42">
        <v>953</v>
      </c>
      <c r="P15" s="46">
        <f>SUM(P6:P14)</f>
        <v>1020</v>
      </c>
      <c r="Q15" s="47"/>
      <c r="R15" s="46">
        <f>SUM(R6:R14)</f>
        <v>1788</v>
      </c>
      <c r="S15" s="47"/>
      <c r="T15" s="42">
        <f>SUM(T6:T14)</f>
        <v>1201</v>
      </c>
      <c r="U15" s="42">
        <f>SUM(U6:U14)</f>
        <v>1268</v>
      </c>
      <c r="V15" s="52">
        <f>SUM(V6:V14)</f>
        <v>1334</v>
      </c>
      <c r="W15" s="52"/>
      <c r="X15" s="52">
        <f>SUM(X6:X14)</f>
        <v>1364</v>
      </c>
      <c r="Y15" s="52">
        <f>SUM(Y6:Y14)</f>
        <v>1377</v>
      </c>
      <c r="Z15" s="42"/>
      <c r="AA15" s="42">
        <f>SUM(AA6:AA14)</f>
        <v>1428</v>
      </c>
      <c r="AB15" s="42"/>
      <c r="AC15" s="42">
        <f>SUM(AC6:AC14)</f>
        <v>1503</v>
      </c>
      <c r="AD15" s="42"/>
      <c r="AE15" s="46">
        <f>SUM(AE6:AE14)</f>
        <v>1533.14</v>
      </c>
    </row>
    <row r="16" spans="1:35">
      <c r="A16" s="11" t="s">
        <v>350</v>
      </c>
      <c r="B16" s="11" t="s">
        <v>347</v>
      </c>
      <c r="C16" s="33">
        <v>27180</v>
      </c>
      <c r="D16" s="34">
        <v>28513</v>
      </c>
      <c r="E16" s="34">
        <v>28932</v>
      </c>
      <c r="F16" s="34">
        <v>29381</v>
      </c>
      <c r="G16" s="34">
        <v>29196</v>
      </c>
      <c r="H16" s="34">
        <v>28829</v>
      </c>
      <c r="I16" s="34">
        <v>29350</v>
      </c>
      <c r="J16" s="35">
        <v>29154</v>
      </c>
      <c r="K16" s="36"/>
      <c r="L16" s="53" t="s">
        <v>24</v>
      </c>
      <c r="M16" s="34"/>
      <c r="N16" s="34">
        <v>38172</v>
      </c>
      <c r="O16" s="34">
        <v>41551</v>
      </c>
      <c r="P16" s="38">
        <v>41467</v>
      </c>
      <c r="Q16" s="39" t="s">
        <v>24</v>
      </c>
      <c r="R16" s="38">
        <v>42332</v>
      </c>
      <c r="S16" s="39" t="s">
        <v>24</v>
      </c>
      <c r="T16" s="34">
        <v>43493.512999999999</v>
      </c>
      <c r="U16" s="34">
        <v>45371</v>
      </c>
      <c r="V16" s="54">
        <v>44939.735000000001</v>
      </c>
      <c r="W16" s="54" t="s">
        <v>24</v>
      </c>
      <c r="X16" s="54">
        <v>43839</v>
      </c>
      <c r="Y16" s="54">
        <v>43268.779000000002</v>
      </c>
      <c r="Z16" s="34" t="s">
        <v>24</v>
      </c>
      <c r="AA16" s="34">
        <v>44604</v>
      </c>
      <c r="AB16" s="34" t="s">
        <v>24</v>
      </c>
      <c r="AC16" s="34">
        <v>44615</v>
      </c>
      <c r="AD16" s="34" t="s">
        <v>24</v>
      </c>
      <c r="AE16" s="38">
        <v>47106</v>
      </c>
    </row>
    <row r="17" spans="1:34">
      <c r="A17" s="11" t="s">
        <v>25</v>
      </c>
      <c r="B17" s="24" t="s">
        <v>351</v>
      </c>
      <c r="C17" s="25">
        <v>27598</v>
      </c>
      <c r="D17" s="26">
        <v>30474</v>
      </c>
      <c r="E17" s="26">
        <v>32132</v>
      </c>
      <c r="F17" s="26">
        <v>34384</v>
      </c>
      <c r="G17" s="26">
        <v>35661</v>
      </c>
      <c r="H17" s="26">
        <v>35625</v>
      </c>
      <c r="I17" s="26">
        <v>28063</v>
      </c>
      <c r="J17" s="27">
        <v>27996</v>
      </c>
      <c r="K17" s="28"/>
      <c r="L17" s="55" t="s">
        <v>26</v>
      </c>
      <c r="M17" s="26"/>
      <c r="N17" s="26">
        <v>23148</v>
      </c>
      <c r="O17" s="26">
        <v>21829</v>
      </c>
      <c r="P17" s="30">
        <v>22113</v>
      </c>
      <c r="Q17" s="31" t="s">
        <v>26</v>
      </c>
      <c r="R17" s="30">
        <v>24107</v>
      </c>
      <c r="S17" s="31" t="s">
        <v>26</v>
      </c>
      <c r="T17" s="26">
        <v>23220.734</v>
      </c>
      <c r="U17" s="26">
        <v>24347</v>
      </c>
      <c r="V17" s="32">
        <v>25485.462</v>
      </c>
      <c r="W17" s="32" t="s">
        <v>26</v>
      </c>
      <c r="X17" s="32">
        <v>25667</v>
      </c>
      <c r="Y17" s="32">
        <v>25935.359</v>
      </c>
      <c r="Z17" s="26" t="s">
        <v>26</v>
      </c>
      <c r="AA17" s="26">
        <v>27685</v>
      </c>
      <c r="AB17" s="26" t="s">
        <v>26</v>
      </c>
      <c r="AC17" s="26">
        <v>30848</v>
      </c>
      <c r="AD17" s="26" t="s">
        <v>26</v>
      </c>
      <c r="AE17" s="30">
        <v>39533</v>
      </c>
    </row>
    <row r="18" spans="1:34">
      <c r="A18" s="11"/>
      <c r="B18" s="24" t="s">
        <v>27</v>
      </c>
      <c r="C18" s="25">
        <v>8717</v>
      </c>
      <c r="D18" s="26">
        <v>10177</v>
      </c>
      <c r="E18" s="26">
        <v>8900</v>
      </c>
      <c r="F18" s="26">
        <v>4844</v>
      </c>
      <c r="G18" s="26">
        <v>12819</v>
      </c>
      <c r="H18" s="26">
        <v>16999</v>
      </c>
      <c r="I18" s="26">
        <v>23928</v>
      </c>
      <c r="J18" s="27">
        <v>23674</v>
      </c>
      <c r="K18" s="28"/>
      <c r="L18" s="55" t="s">
        <v>28</v>
      </c>
      <c r="M18" s="26"/>
      <c r="N18" s="26">
        <v>11807</v>
      </c>
      <c r="O18" s="26">
        <v>10705</v>
      </c>
      <c r="P18" s="30">
        <v>9807</v>
      </c>
      <c r="Q18" s="31" t="s">
        <v>28</v>
      </c>
      <c r="R18" s="30">
        <v>9497</v>
      </c>
      <c r="S18" s="31" t="s">
        <v>28</v>
      </c>
      <c r="T18" s="26">
        <v>9043.0249999999996</v>
      </c>
      <c r="U18" s="26">
        <v>9102</v>
      </c>
      <c r="V18" s="32">
        <v>8945.5840000000007</v>
      </c>
      <c r="W18" s="32" t="s">
        <v>28</v>
      </c>
      <c r="X18" s="32">
        <v>8702</v>
      </c>
      <c r="Y18" s="32">
        <v>8476.0949999999993</v>
      </c>
      <c r="Z18" s="26" t="s">
        <v>28</v>
      </c>
      <c r="AA18" s="26">
        <v>10998</v>
      </c>
      <c r="AB18" s="26" t="s">
        <v>28</v>
      </c>
      <c r="AC18" s="26">
        <v>14282</v>
      </c>
      <c r="AD18" s="26" t="s">
        <v>28</v>
      </c>
      <c r="AE18" s="30">
        <v>15860</v>
      </c>
    </row>
    <row r="19" spans="1:34">
      <c r="A19" s="11"/>
      <c r="B19" s="24" t="s">
        <v>352</v>
      </c>
      <c r="C19" s="25">
        <v>6029</v>
      </c>
      <c r="D19" s="26">
        <v>3829</v>
      </c>
      <c r="E19" s="26">
        <v>12700</v>
      </c>
      <c r="F19" s="26">
        <v>9792</v>
      </c>
      <c r="G19" s="26">
        <v>2810</v>
      </c>
      <c r="H19" s="26">
        <v>2041</v>
      </c>
      <c r="I19" s="26">
        <v>6454</v>
      </c>
      <c r="J19" s="27">
        <v>7041</v>
      </c>
      <c r="K19" s="28"/>
      <c r="L19" s="55" t="s">
        <v>29</v>
      </c>
      <c r="M19" s="26"/>
      <c r="N19" s="26">
        <v>4322</v>
      </c>
      <c r="O19" s="26">
        <v>2156</v>
      </c>
      <c r="P19" s="30">
        <v>1932</v>
      </c>
      <c r="Q19" s="31" t="s">
        <v>29</v>
      </c>
      <c r="R19" s="30">
        <v>1804</v>
      </c>
      <c r="S19" s="31" t="s">
        <v>29</v>
      </c>
      <c r="T19" s="26">
        <v>1606.18</v>
      </c>
      <c r="U19" s="26">
        <v>1367</v>
      </c>
      <c r="V19" s="32">
        <v>1162.4179999999999</v>
      </c>
      <c r="W19" s="32" t="s">
        <v>29</v>
      </c>
      <c r="X19" s="32">
        <v>1058</v>
      </c>
      <c r="Y19" s="32">
        <v>978.67499999999995</v>
      </c>
      <c r="Z19" s="26" t="s">
        <v>29</v>
      </c>
      <c r="AA19" s="26">
        <v>262</v>
      </c>
      <c r="AB19" s="26" t="s">
        <v>29</v>
      </c>
      <c r="AC19" s="26">
        <v>271</v>
      </c>
      <c r="AD19" s="26" t="s">
        <v>29</v>
      </c>
      <c r="AE19" s="30">
        <v>276</v>
      </c>
    </row>
    <row r="20" spans="1:34">
      <c r="A20" s="11"/>
      <c r="B20" s="24" t="s">
        <v>353</v>
      </c>
      <c r="C20" s="25">
        <v>2221</v>
      </c>
      <c r="D20" s="26">
        <v>3264</v>
      </c>
      <c r="E20" s="26">
        <v>2502</v>
      </c>
      <c r="F20" s="26">
        <v>6304</v>
      </c>
      <c r="G20" s="26">
        <v>9196</v>
      </c>
      <c r="H20" s="26">
        <v>6199</v>
      </c>
      <c r="I20" s="26">
        <v>5716</v>
      </c>
      <c r="J20" s="27">
        <v>5885</v>
      </c>
      <c r="K20" s="28"/>
      <c r="L20" s="56" t="s">
        <v>30</v>
      </c>
      <c r="M20" s="26"/>
      <c r="N20" s="26">
        <v>52933</v>
      </c>
      <c r="O20" s="26">
        <v>26986</v>
      </c>
      <c r="P20" s="30">
        <v>29171</v>
      </c>
      <c r="Q20" s="31" t="s">
        <v>31</v>
      </c>
      <c r="R20" s="30">
        <v>25455</v>
      </c>
      <c r="S20" s="31" t="s">
        <v>31</v>
      </c>
      <c r="T20" s="26">
        <v>30212.365000000002</v>
      </c>
      <c r="U20" s="26">
        <v>25654</v>
      </c>
      <c r="V20" s="32">
        <v>24255.370999999999</v>
      </c>
      <c r="W20" s="32" t="s">
        <v>31</v>
      </c>
      <c r="X20" s="32">
        <v>25535</v>
      </c>
      <c r="Y20" s="32">
        <v>24246.012999999999</v>
      </c>
      <c r="Z20" s="26" t="s">
        <v>31</v>
      </c>
      <c r="AA20" s="26">
        <v>24219</v>
      </c>
      <c r="AB20" s="26" t="s">
        <v>31</v>
      </c>
      <c r="AC20" s="26">
        <v>26038</v>
      </c>
      <c r="AD20" s="26" t="s">
        <v>31</v>
      </c>
      <c r="AE20" s="30">
        <v>26184</v>
      </c>
    </row>
    <row r="21" spans="1:34">
      <c r="A21" s="11"/>
      <c r="B21" s="24" t="s">
        <v>354</v>
      </c>
      <c r="C21" s="25"/>
      <c r="D21" s="26">
        <v>7968</v>
      </c>
      <c r="E21" s="26">
        <v>3283</v>
      </c>
      <c r="F21" s="26">
        <v>4633</v>
      </c>
      <c r="G21" s="26">
        <v>5753</v>
      </c>
      <c r="H21" s="26">
        <v>2011</v>
      </c>
      <c r="I21" s="26">
        <v>2494</v>
      </c>
      <c r="J21" s="27">
        <v>2611</v>
      </c>
      <c r="K21" s="28"/>
      <c r="L21" s="55" t="s">
        <v>32</v>
      </c>
      <c r="M21" s="26"/>
      <c r="N21" s="26">
        <v>1008</v>
      </c>
      <c r="O21" s="26">
        <v>981</v>
      </c>
      <c r="P21" s="30">
        <v>886</v>
      </c>
      <c r="Q21" s="31" t="s">
        <v>32</v>
      </c>
      <c r="R21" s="30">
        <v>1233</v>
      </c>
      <c r="S21" s="31" t="s">
        <v>32</v>
      </c>
      <c r="T21" s="26">
        <v>1225.6410000000001</v>
      </c>
      <c r="U21" s="26">
        <v>976</v>
      </c>
      <c r="V21" s="32">
        <v>1210.643</v>
      </c>
      <c r="W21" s="32" t="s">
        <v>32</v>
      </c>
      <c r="X21" s="32">
        <v>665</v>
      </c>
      <c r="Y21" s="32">
        <v>568.12900000000002</v>
      </c>
      <c r="Z21" s="26" t="s">
        <v>32</v>
      </c>
      <c r="AA21" s="26">
        <v>548</v>
      </c>
      <c r="AB21" s="26" t="s">
        <v>32</v>
      </c>
      <c r="AC21" s="26">
        <v>327</v>
      </c>
      <c r="AD21" s="26" t="s">
        <v>32</v>
      </c>
      <c r="AE21" s="30">
        <v>677</v>
      </c>
    </row>
    <row r="22" spans="1:34">
      <c r="A22" s="11"/>
      <c r="B22" s="24" t="s">
        <v>33</v>
      </c>
      <c r="C22" s="25"/>
      <c r="D22" s="26"/>
      <c r="E22" s="26"/>
      <c r="F22" s="26"/>
      <c r="G22" s="26"/>
      <c r="H22" s="26"/>
      <c r="I22" s="26">
        <v>5502</v>
      </c>
      <c r="J22" s="27">
        <v>5508</v>
      </c>
      <c r="K22" s="28"/>
      <c r="L22" s="55" t="s">
        <v>34</v>
      </c>
      <c r="M22" s="26"/>
      <c r="N22" s="26">
        <v>9605</v>
      </c>
      <c r="O22" s="26">
        <v>12915</v>
      </c>
      <c r="P22" s="30">
        <v>12773</v>
      </c>
      <c r="Q22" s="31" t="s">
        <v>35</v>
      </c>
      <c r="R22" s="30">
        <v>14232</v>
      </c>
      <c r="S22" s="31" t="s">
        <v>35</v>
      </c>
      <c r="T22" s="26">
        <v>13658.602999999999</v>
      </c>
      <c r="U22" s="26">
        <v>13249</v>
      </c>
      <c r="V22" s="32">
        <v>12786.54</v>
      </c>
      <c r="W22" s="32" t="s">
        <v>35</v>
      </c>
      <c r="X22" s="32">
        <v>9636</v>
      </c>
      <c r="Y22" s="32">
        <v>9537.3940000000002</v>
      </c>
      <c r="Z22" s="26" t="s">
        <v>35</v>
      </c>
      <c r="AA22" s="26">
        <v>9312</v>
      </c>
      <c r="AB22" s="26" t="s">
        <v>35</v>
      </c>
      <c r="AC22" s="26">
        <v>9485</v>
      </c>
      <c r="AD22" s="26" t="s">
        <v>35</v>
      </c>
      <c r="AE22" s="30">
        <v>10594</v>
      </c>
    </row>
    <row r="23" spans="1:34">
      <c r="A23" s="40"/>
      <c r="B23" s="40" t="s">
        <v>337</v>
      </c>
      <c r="C23" s="41">
        <v>7255</v>
      </c>
      <c r="D23" s="42">
        <v>2875</v>
      </c>
      <c r="E23" s="42">
        <v>6651</v>
      </c>
      <c r="F23" s="42">
        <v>9962</v>
      </c>
      <c r="G23" s="42">
        <v>8665</v>
      </c>
      <c r="H23" s="42">
        <v>15667</v>
      </c>
      <c r="I23" s="42">
        <v>9354</v>
      </c>
      <c r="J23" s="43">
        <v>13749</v>
      </c>
      <c r="K23" s="44"/>
      <c r="L23" s="57" t="s">
        <v>36</v>
      </c>
      <c r="M23" s="42"/>
      <c r="N23" s="42">
        <v>646</v>
      </c>
      <c r="O23" s="42">
        <v>431</v>
      </c>
      <c r="P23" s="46">
        <v>432</v>
      </c>
      <c r="Q23" s="47" t="s">
        <v>36</v>
      </c>
      <c r="R23" s="46">
        <v>342</v>
      </c>
      <c r="S23" s="47" t="s">
        <v>36</v>
      </c>
      <c r="T23" s="42">
        <v>340.279</v>
      </c>
      <c r="U23" s="42">
        <v>300</v>
      </c>
      <c r="V23" s="52">
        <v>300</v>
      </c>
      <c r="W23" s="52" t="s">
        <v>36</v>
      </c>
      <c r="X23" s="52">
        <v>300</v>
      </c>
      <c r="Y23" s="52">
        <v>300</v>
      </c>
      <c r="Z23" s="42" t="s">
        <v>36</v>
      </c>
      <c r="AA23" s="42">
        <v>200</v>
      </c>
      <c r="AB23" s="42" t="s">
        <v>36</v>
      </c>
      <c r="AC23" s="42">
        <v>200</v>
      </c>
      <c r="AD23" s="42" t="s">
        <v>36</v>
      </c>
      <c r="AE23" s="46">
        <v>200</v>
      </c>
    </row>
    <row r="24" spans="1:34">
      <c r="A24" s="40"/>
      <c r="B24" s="40" t="s">
        <v>23</v>
      </c>
      <c r="C24" s="41">
        <f>SUM(C16:C23)</f>
        <v>79000</v>
      </c>
      <c r="D24" s="42">
        <f t="shared" ref="D24:I24" si="1">SUM(D16:D23)</f>
        <v>87100</v>
      </c>
      <c r="E24" s="42">
        <f t="shared" si="1"/>
        <v>95100</v>
      </c>
      <c r="F24" s="42">
        <f t="shared" si="1"/>
        <v>99300</v>
      </c>
      <c r="G24" s="42">
        <f t="shared" si="1"/>
        <v>104100</v>
      </c>
      <c r="H24" s="42">
        <f t="shared" si="1"/>
        <v>107371</v>
      </c>
      <c r="I24" s="42">
        <f t="shared" si="1"/>
        <v>110861</v>
      </c>
      <c r="J24" s="43">
        <f>SUM(J16:J23)</f>
        <v>115618</v>
      </c>
      <c r="K24" s="44"/>
      <c r="L24" s="45"/>
      <c r="M24" s="42"/>
      <c r="N24" s="42">
        <f>SUM(N16:N23)</f>
        <v>141641</v>
      </c>
      <c r="O24" s="42">
        <v>117554</v>
      </c>
      <c r="P24" s="46">
        <f>SUM(P16:P23)</f>
        <v>118581</v>
      </c>
      <c r="Q24" s="47"/>
      <c r="R24" s="46">
        <f>SUM(R16:R23)</f>
        <v>119002</v>
      </c>
      <c r="S24" s="47"/>
      <c r="T24" s="42">
        <f>SUM(T16:T23)</f>
        <v>122800.34</v>
      </c>
      <c r="U24" s="42">
        <f>SUM(U16:U23)</f>
        <v>120366</v>
      </c>
      <c r="V24" s="52">
        <f>SUM(V16:V23)</f>
        <v>119085.753</v>
      </c>
      <c r="W24" s="52"/>
      <c r="X24" s="52">
        <f>SUM(X16:X23)</f>
        <v>115402</v>
      </c>
      <c r="Y24" s="52">
        <f>SUM(Y16:Y23)</f>
        <v>113310.444</v>
      </c>
      <c r="Z24" s="42"/>
      <c r="AA24" s="42">
        <f>SUM(AA16:AA23)</f>
        <v>117828</v>
      </c>
      <c r="AB24" s="42"/>
      <c r="AC24" s="42">
        <f>SUM(AC16:AC23)</f>
        <v>126066</v>
      </c>
      <c r="AD24" s="42"/>
      <c r="AE24" s="46">
        <f>SUM(AE16:AE23)</f>
        <v>140430</v>
      </c>
    </row>
    <row r="25" spans="1:34" s="64" customFormat="1">
      <c r="A25" s="58" t="s">
        <v>329</v>
      </c>
      <c r="B25" s="59"/>
      <c r="C25" s="60"/>
      <c r="D25" s="21"/>
      <c r="E25" s="21"/>
      <c r="F25" s="21"/>
      <c r="G25" s="21"/>
      <c r="H25" s="21"/>
      <c r="I25" s="21"/>
      <c r="J25" s="61"/>
      <c r="K25" s="62"/>
      <c r="L25" s="63"/>
      <c r="M25" s="21"/>
      <c r="N25" s="21"/>
      <c r="O25" s="21"/>
      <c r="P25" s="23"/>
      <c r="Q25" s="20"/>
      <c r="R25" s="23"/>
      <c r="S25" s="20" t="s">
        <v>38</v>
      </c>
      <c r="T25" s="21">
        <v>79321</v>
      </c>
      <c r="U25" s="21">
        <v>80787</v>
      </c>
      <c r="V25" s="22">
        <v>83203</v>
      </c>
      <c r="W25" s="22" t="s">
        <v>38</v>
      </c>
      <c r="X25" s="22">
        <v>93864</v>
      </c>
      <c r="Y25" s="22">
        <v>102701</v>
      </c>
      <c r="Z25" s="21" t="s">
        <v>305</v>
      </c>
      <c r="AA25" s="21">
        <v>112281</v>
      </c>
      <c r="AB25" s="21" t="s">
        <v>305</v>
      </c>
      <c r="AC25" s="21">
        <v>114791</v>
      </c>
      <c r="AD25" s="21" t="s">
        <v>305</v>
      </c>
      <c r="AE25" s="23">
        <v>118668</v>
      </c>
      <c r="AG25" s="2"/>
      <c r="AH25" s="2"/>
    </row>
    <row r="26" spans="1:34" s="64" customFormat="1">
      <c r="A26" s="11" t="s">
        <v>355</v>
      </c>
      <c r="B26" s="24"/>
      <c r="C26" s="25"/>
      <c r="D26" s="26"/>
      <c r="E26" s="26"/>
      <c r="F26" s="26"/>
      <c r="G26" s="26"/>
      <c r="H26" s="26"/>
      <c r="I26" s="26"/>
      <c r="J26" s="27"/>
      <c r="K26" s="28"/>
      <c r="L26" s="29"/>
      <c r="M26" s="26"/>
      <c r="N26" s="26"/>
      <c r="O26" s="26"/>
      <c r="P26" s="30"/>
      <c r="Q26" s="31"/>
      <c r="R26" s="30"/>
      <c r="S26" s="31" t="s">
        <v>39</v>
      </c>
      <c r="T26" s="26">
        <v>120774</v>
      </c>
      <c r="U26" s="26">
        <v>136223</v>
      </c>
      <c r="V26" s="32">
        <v>129508</v>
      </c>
      <c r="W26" s="32" t="s">
        <v>39</v>
      </c>
      <c r="X26" s="32">
        <v>151313</v>
      </c>
      <c r="Y26" s="32">
        <v>165610</v>
      </c>
      <c r="Z26" s="26" t="s">
        <v>356</v>
      </c>
      <c r="AA26" s="26">
        <v>70998</v>
      </c>
      <c r="AB26" s="26" t="s">
        <v>356</v>
      </c>
      <c r="AC26" s="26">
        <v>67195</v>
      </c>
      <c r="AD26" s="26" t="s">
        <v>356</v>
      </c>
      <c r="AE26" s="30">
        <v>115448</v>
      </c>
      <c r="AG26" s="2"/>
      <c r="AH26" s="2"/>
    </row>
    <row r="27" spans="1:34" s="64" customFormat="1">
      <c r="A27" s="11"/>
      <c r="B27" s="24"/>
      <c r="C27" s="25"/>
      <c r="D27" s="26"/>
      <c r="E27" s="26"/>
      <c r="F27" s="26"/>
      <c r="G27" s="26"/>
      <c r="H27" s="26"/>
      <c r="I27" s="26"/>
      <c r="J27" s="27"/>
      <c r="K27" s="28"/>
      <c r="L27" s="29"/>
      <c r="M27" s="26"/>
      <c r="N27" s="26"/>
      <c r="O27" s="26"/>
      <c r="P27" s="30"/>
      <c r="Q27" s="31"/>
      <c r="R27" s="30"/>
      <c r="S27" s="31" t="s">
        <v>40</v>
      </c>
      <c r="T27" s="26">
        <v>42115</v>
      </c>
      <c r="U27" s="26">
        <v>55856</v>
      </c>
      <c r="V27" s="32">
        <v>64819</v>
      </c>
      <c r="W27" s="32" t="s">
        <v>40</v>
      </c>
      <c r="X27" s="32">
        <v>62376</v>
      </c>
      <c r="Y27" s="32">
        <v>67478</v>
      </c>
      <c r="Z27" s="26" t="s">
        <v>306</v>
      </c>
      <c r="AA27" s="26">
        <v>234742</v>
      </c>
      <c r="AB27" s="26" t="s">
        <v>306</v>
      </c>
      <c r="AC27" s="26">
        <v>264447</v>
      </c>
      <c r="AD27" s="26" t="s">
        <v>306</v>
      </c>
      <c r="AE27" s="30">
        <v>273954</v>
      </c>
      <c r="AG27" s="2"/>
      <c r="AH27" s="2"/>
    </row>
    <row r="28" spans="1:34" s="64" customFormat="1">
      <c r="A28" s="11"/>
      <c r="B28" s="24"/>
      <c r="C28" s="25"/>
      <c r="D28" s="26"/>
      <c r="E28" s="26"/>
      <c r="F28" s="26"/>
      <c r="G28" s="26"/>
      <c r="H28" s="26"/>
      <c r="I28" s="26"/>
      <c r="J28" s="27"/>
      <c r="K28" s="28"/>
      <c r="L28" s="29"/>
      <c r="M28" s="26"/>
      <c r="N28" s="26"/>
      <c r="O28" s="26"/>
      <c r="P28" s="30"/>
      <c r="Q28" s="31"/>
      <c r="R28" s="30"/>
      <c r="S28" s="31" t="s">
        <v>41</v>
      </c>
      <c r="T28" s="26">
        <v>13333</v>
      </c>
      <c r="U28" s="26">
        <v>45791</v>
      </c>
      <c r="V28" s="32">
        <v>48487</v>
      </c>
      <c r="W28" s="32" t="s">
        <v>41</v>
      </c>
      <c r="X28" s="32">
        <v>30000</v>
      </c>
      <c r="Y28" s="32">
        <v>51929</v>
      </c>
      <c r="Z28" s="49" t="s">
        <v>42</v>
      </c>
      <c r="AA28" s="26">
        <v>14715</v>
      </c>
      <c r="AB28" s="49" t="s">
        <v>42</v>
      </c>
      <c r="AC28" s="97">
        <v>14867</v>
      </c>
      <c r="AD28" s="49" t="s">
        <v>42</v>
      </c>
      <c r="AE28" s="102">
        <v>17558</v>
      </c>
      <c r="AG28" s="2"/>
      <c r="AH28" s="2"/>
    </row>
    <row r="29" spans="1:34" s="64" customFormat="1">
      <c r="A29" s="11"/>
      <c r="B29" s="65"/>
      <c r="C29" s="66"/>
      <c r="D29" s="49"/>
      <c r="E29" s="49"/>
      <c r="F29" s="49"/>
      <c r="G29" s="49"/>
      <c r="H29" s="49"/>
      <c r="I29" s="49"/>
      <c r="J29" s="67"/>
      <c r="K29" s="68"/>
      <c r="L29" s="69"/>
      <c r="M29" s="49"/>
      <c r="N29" s="49"/>
      <c r="O29" s="49"/>
      <c r="P29" s="51"/>
      <c r="Q29" s="48"/>
      <c r="R29" s="51"/>
      <c r="S29" s="48" t="s">
        <v>42</v>
      </c>
      <c r="T29" s="49">
        <v>49922</v>
      </c>
      <c r="U29" s="49">
        <v>10332</v>
      </c>
      <c r="V29" s="50">
        <v>9359</v>
      </c>
      <c r="W29" s="50" t="s">
        <v>42</v>
      </c>
      <c r="X29" s="50">
        <v>12910</v>
      </c>
      <c r="Y29" s="50">
        <v>17697</v>
      </c>
      <c r="Z29" s="49"/>
      <c r="AA29" s="49"/>
      <c r="AB29" s="49"/>
      <c r="AC29" s="105"/>
      <c r="AD29" s="49"/>
      <c r="AE29" s="109"/>
      <c r="AG29" s="2"/>
      <c r="AH29" s="2"/>
    </row>
    <row r="30" spans="1:34" s="64" customFormat="1">
      <c r="A30" s="40"/>
      <c r="B30" s="70" t="s">
        <v>23</v>
      </c>
      <c r="C30" s="41"/>
      <c r="D30" s="42"/>
      <c r="E30" s="42"/>
      <c r="F30" s="42"/>
      <c r="G30" s="42"/>
      <c r="H30" s="42"/>
      <c r="I30" s="42"/>
      <c r="J30" s="43"/>
      <c r="K30" s="44"/>
      <c r="L30" s="45"/>
      <c r="M30" s="42"/>
      <c r="N30" s="42"/>
      <c r="O30" s="42"/>
      <c r="P30" s="46"/>
      <c r="Q30" s="47"/>
      <c r="R30" s="46"/>
      <c r="S30" s="47"/>
      <c r="T30" s="42">
        <f>SUM(T25:T29)</f>
        <v>305465</v>
      </c>
      <c r="U30" s="42">
        <f>SUM(U25:U29)</f>
        <v>328989</v>
      </c>
      <c r="V30" s="52">
        <f>SUM(V25:V29)</f>
        <v>335376</v>
      </c>
      <c r="W30" s="52"/>
      <c r="X30" s="52">
        <f>SUM(X25:X29)</f>
        <v>350463</v>
      </c>
      <c r="Y30" s="52">
        <f>SUM(Y25:Y29)</f>
        <v>405415</v>
      </c>
      <c r="Z30" s="42"/>
      <c r="AA30" s="42">
        <f>SUM(AA25:AA29)</f>
        <v>432736</v>
      </c>
      <c r="AB30" s="42"/>
      <c r="AC30" s="42">
        <f>SUM(AC25:AC29)</f>
        <v>461300</v>
      </c>
      <c r="AD30" s="42"/>
      <c r="AE30" s="46">
        <f>SUM(AE25:AE29)</f>
        <v>525628</v>
      </c>
      <c r="AG30" s="2"/>
      <c r="AH30" s="2"/>
    </row>
    <row r="31" spans="1:34">
      <c r="A31" s="11" t="s">
        <v>43</v>
      </c>
      <c r="B31" s="11"/>
      <c r="C31" s="33"/>
      <c r="D31" s="34"/>
      <c r="E31" s="34"/>
      <c r="F31" s="34"/>
      <c r="G31" s="34"/>
      <c r="H31" s="34"/>
      <c r="I31" s="34"/>
      <c r="J31" s="35"/>
      <c r="K31" s="36"/>
      <c r="L31" s="53"/>
      <c r="M31" s="34"/>
      <c r="N31" s="34"/>
      <c r="O31" s="34"/>
      <c r="P31" s="38"/>
      <c r="Q31" s="39"/>
      <c r="R31" s="38"/>
      <c r="S31" s="39" t="s">
        <v>44</v>
      </c>
      <c r="T31" s="34"/>
      <c r="U31" s="34"/>
      <c r="V31" s="54"/>
      <c r="W31" s="54" t="s">
        <v>44</v>
      </c>
      <c r="X31" s="54">
        <v>1950</v>
      </c>
      <c r="Y31" s="54">
        <v>4443</v>
      </c>
      <c r="Z31" s="34" t="s">
        <v>321</v>
      </c>
      <c r="AA31" s="34">
        <v>5894</v>
      </c>
      <c r="AB31" s="21" t="s">
        <v>357</v>
      </c>
      <c r="AC31" s="21">
        <v>861</v>
      </c>
      <c r="AD31" s="21" t="s">
        <v>369</v>
      </c>
      <c r="AE31" s="23">
        <v>45.9</v>
      </c>
    </row>
    <row r="32" spans="1:34">
      <c r="A32" s="11" t="s">
        <v>45</v>
      </c>
      <c r="B32" s="24"/>
      <c r="C32" s="25"/>
      <c r="D32" s="26"/>
      <c r="E32" s="26"/>
      <c r="F32" s="26"/>
      <c r="G32" s="26"/>
      <c r="H32" s="26"/>
      <c r="I32" s="26"/>
      <c r="J32" s="27"/>
      <c r="K32" s="28"/>
      <c r="L32" s="55"/>
      <c r="M32" s="26"/>
      <c r="N32" s="26"/>
      <c r="O32" s="26"/>
      <c r="P32" s="30"/>
      <c r="Q32" s="31"/>
      <c r="R32" s="30"/>
      <c r="S32" s="31" t="s">
        <v>46</v>
      </c>
      <c r="T32" s="26"/>
      <c r="U32" s="26"/>
      <c r="V32" s="32"/>
      <c r="W32" s="32" t="s">
        <v>46</v>
      </c>
      <c r="X32" s="32">
        <v>22.41</v>
      </c>
      <c r="Y32" s="32">
        <v>24</v>
      </c>
      <c r="Z32" s="26" t="s">
        <v>322</v>
      </c>
      <c r="AA32" s="26">
        <v>24</v>
      </c>
      <c r="AB32" s="26" t="s">
        <v>358</v>
      </c>
      <c r="AC32" s="26">
        <v>3601</v>
      </c>
      <c r="AD32" s="26" t="s">
        <v>370</v>
      </c>
      <c r="AE32" s="30">
        <v>406.3</v>
      </c>
    </row>
    <row r="33" spans="1:31">
      <c r="A33" s="11"/>
      <c r="B33" s="24"/>
      <c r="C33" s="25"/>
      <c r="D33" s="26"/>
      <c r="E33" s="26"/>
      <c r="F33" s="26"/>
      <c r="G33" s="26"/>
      <c r="H33" s="26"/>
      <c r="I33" s="26"/>
      <c r="J33" s="27"/>
      <c r="K33" s="28"/>
      <c r="L33" s="55"/>
      <c r="M33" s="26"/>
      <c r="N33" s="26"/>
      <c r="O33" s="26"/>
      <c r="P33" s="30"/>
      <c r="Q33" s="31"/>
      <c r="R33" s="30"/>
      <c r="S33" s="31" t="s">
        <v>47</v>
      </c>
      <c r="T33" s="26"/>
      <c r="U33" s="26"/>
      <c r="V33" s="32"/>
      <c r="W33" s="32" t="s">
        <v>47</v>
      </c>
      <c r="X33" s="32">
        <v>86.87</v>
      </c>
      <c r="Y33" s="32">
        <v>81</v>
      </c>
      <c r="Z33" s="26" t="s">
        <v>323</v>
      </c>
      <c r="AA33" s="26">
        <v>74</v>
      </c>
      <c r="AB33" s="26" t="s">
        <v>359</v>
      </c>
      <c r="AC33" s="26">
        <v>94</v>
      </c>
      <c r="AD33" s="26" t="s">
        <v>371</v>
      </c>
      <c r="AE33" s="30">
        <v>132.9</v>
      </c>
    </row>
    <row r="34" spans="1:31">
      <c r="A34" s="11"/>
      <c r="B34" s="24"/>
      <c r="C34" s="25"/>
      <c r="D34" s="26"/>
      <c r="E34" s="26"/>
      <c r="F34" s="26"/>
      <c r="G34" s="26"/>
      <c r="H34" s="26"/>
      <c r="I34" s="26"/>
      <c r="J34" s="27"/>
      <c r="K34" s="28"/>
      <c r="L34" s="55"/>
      <c r="M34" s="26"/>
      <c r="N34" s="26"/>
      <c r="O34" s="26"/>
      <c r="P34" s="30"/>
      <c r="Q34" s="31"/>
      <c r="R34" s="30"/>
      <c r="S34" s="31" t="s">
        <v>48</v>
      </c>
      <c r="T34" s="26"/>
      <c r="U34" s="26"/>
      <c r="V34" s="32"/>
      <c r="W34" s="32" t="s">
        <v>48</v>
      </c>
      <c r="X34" s="32">
        <v>581.92999999999995</v>
      </c>
      <c r="Y34" s="32">
        <v>3</v>
      </c>
      <c r="Z34" s="26" t="s">
        <v>324</v>
      </c>
      <c r="AA34" s="1111">
        <v>2.5</v>
      </c>
      <c r="AB34" s="26" t="s">
        <v>360</v>
      </c>
      <c r="AC34" s="26">
        <v>1880</v>
      </c>
      <c r="AD34" s="26" t="s">
        <v>372</v>
      </c>
      <c r="AE34" s="30">
        <v>179.6</v>
      </c>
    </row>
    <row r="35" spans="1:31">
      <c r="A35" s="40"/>
      <c r="B35" s="40"/>
      <c r="C35" s="41"/>
      <c r="D35" s="42"/>
      <c r="E35" s="42"/>
      <c r="F35" s="42"/>
      <c r="G35" s="42"/>
      <c r="H35" s="42"/>
      <c r="I35" s="42"/>
      <c r="J35" s="43"/>
      <c r="K35" s="44"/>
      <c r="L35" s="45"/>
      <c r="M35" s="42"/>
      <c r="N35" s="42"/>
      <c r="O35" s="42"/>
      <c r="P35" s="46"/>
      <c r="Q35" s="47"/>
      <c r="R35" s="46"/>
      <c r="S35" s="47"/>
      <c r="T35" s="42"/>
      <c r="U35" s="42"/>
      <c r="V35" s="52"/>
      <c r="W35" s="52"/>
      <c r="X35" s="52">
        <f>SUM(X31:X34)</f>
        <v>2641.21</v>
      </c>
      <c r="Y35" s="52">
        <f>SUM(Y31:Y34)</f>
        <v>4551</v>
      </c>
      <c r="Z35" s="42"/>
      <c r="AA35" s="1112">
        <f>SUM(AA31:AA34)</f>
        <v>5994.5</v>
      </c>
      <c r="AB35" s="42"/>
      <c r="AC35" s="1112">
        <f>SUM(AC31:AC34)</f>
        <v>6436</v>
      </c>
      <c r="AD35" s="42"/>
      <c r="AE35" s="1178">
        <f>SUM(AE31:AE34)</f>
        <v>764.7</v>
      </c>
    </row>
    <row r="36" spans="1:31">
      <c r="A36" s="11" t="s">
        <v>361</v>
      </c>
      <c r="B36" s="11" t="s">
        <v>362</v>
      </c>
      <c r="C36" s="33">
        <v>340</v>
      </c>
      <c r="D36" s="34">
        <v>353</v>
      </c>
      <c r="E36" s="34">
        <v>396</v>
      </c>
      <c r="F36" s="34">
        <v>453</v>
      </c>
      <c r="G36" s="34">
        <v>518</v>
      </c>
      <c r="H36" s="34">
        <v>571</v>
      </c>
      <c r="I36" s="34">
        <v>646</v>
      </c>
      <c r="J36" s="35">
        <v>674</v>
      </c>
      <c r="K36" s="36"/>
      <c r="L36" s="37" t="s">
        <v>49</v>
      </c>
      <c r="M36" s="34"/>
      <c r="N36" s="34">
        <v>714</v>
      </c>
      <c r="O36" s="34">
        <v>826</v>
      </c>
      <c r="P36" s="38">
        <v>917</v>
      </c>
      <c r="Q36" s="39" t="s">
        <v>49</v>
      </c>
      <c r="R36" s="38">
        <v>1046</v>
      </c>
      <c r="S36" s="39" t="s">
        <v>363</v>
      </c>
      <c r="T36" s="34">
        <v>1195</v>
      </c>
      <c r="U36" s="34">
        <v>1331</v>
      </c>
      <c r="V36" s="54">
        <v>1369</v>
      </c>
      <c r="W36" s="54" t="s">
        <v>273</v>
      </c>
      <c r="X36" s="54">
        <v>1482</v>
      </c>
      <c r="Y36" s="54">
        <v>1608</v>
      </c>
      <c r="Z36" s="34" t="s">
        <v>273</v>
      </c>
      <c r="AA36" s="34">
        <v>1758</v>
      </c>
      <c r="AB36" s="34" t="s">
        <v>273</v>
      </c>
      <c r="AC36" s="21">
        <v>1875.5</v>
      </c>
      <c r="AD36" s="34" t="s">
        <v>273</v>
      </c>
      <c r="AE36" s="23">
        <v>2015.3</v>
      </c>
    </row>
    <row r="37" spans="1:31">
      <c r="A37" s="11" t="s">
        <v>50</v>
      </c>
      <c r="B37" s="24" t="s">
        <v>364</v>
      </c>
      <c r="C37" s="25">
        <v>96</v>
      </c>
      <c r="D37" s="26">
        <v>42</v>
      </c>
      <c r="E37" s="26">
        <v>67</v>
      </c>
      <c r="F37" s="26">
        <v>47</v>
      </c>
      <c r="G37" s="26">
        <v>52</v>
      </c>
      <c r="H37" s="26">
        <v>76</v>
      </c>
      <c r="I37" s="26">
        <v>68</v>
      </c>
      <c r="J37" s="27">
        <v>55</v>
      </c>
      <c r="K37" s="28"/>
      <c r="L37" s="29" t="s">
        <v>41</v>
      </c>
      <c r="M37" s="26"/>
      <c r="N37" s="26">
        <v>42</v>
      </c>
      <c r="O37" s="26">
        <v>82</v>
      </c>
      <c r="P37" s="30">
        <v>112</v>
      </c>
      <c r="Q37" s="31" t="s">
        <v>51</v>
      </c>
      <c r="R37" s="30">
        <v>126</v>
      </c>
      <c r="S37" s="31" t="s">
        <v>365</v>
      </c>
      <c r="T37" s="26">
        <v>130</v>
      </c>
      <c r="U37" s="26">
        <v>111</v>
      </c>
      <c r="V37" s="32">
        <v>110</v>
      </c>
      <c r="W37" s="32" t="s">
        <v>275</v>
      </c>
      <c r="X37" s="32">
        <v>86</v>
      </c>
      <c r="Y37" s="32">
        <v>114</v>
      </c>
      <c r="Z37" s="26" t="s">
        <v>275</v>
      </c>
      <c r="AA37" s="26">
        <v>79</v>
      </c>
      <c r="AB37" s="26" t="s">
        <v>275</v>
      </c>
      <c r="AC37" s="26">
        <v>200.1</v>
      </c>
      <c r="AD37" s="26" t="s">
        <v>275</v>
      </c>
      <c r="AE37" s="30">
        <v>252.5</v>
      </c>
    </row>
    <row r="38" spans="1:31">
      <c r="A38" s="11"/>
      <c r="B38" s="24" t="s">
        <v>366</v>
      </c>
      <c r="C38" s="25">
        <v>59</v>
      </c>
      <c r="D38" s="26">
        <v>72</v>
      </c>
      <c r="E38" s="26">
        <v>58</v>
      </c>
      <c r="F38" s="26">
        <v>77</v>
      </c>
      <c r="G38" s="26">
        <v>86</v>
      </c>
      <c r="H38" s="26">
        <v>84</v>
      </c>
      <c r="I38" s="26">
        <v>82</v>
      </c>
      <c r="J38" s="27">
        <v>91</v>
      </c>
      <c r="K38" s="28"/>
      <c r="L38" s="29" t="s">
        <v>51</v>
      </c>
      <c r="M38" s="26"/>
      <c r="N38" s="26">
        <v>115</v>
      </c>
      <c r="O38" s="26">
        <v>128</v>
      </c>
      <c r="P38" s="30">
        <v>116</v>
      </c>
      <c r="Q38" s="31" t="s">
        <v>52</v>
      </c>
      <c r="R38" s="30">
        <v>425</v>
      </c>
      <c r="S38" s="31" t="s">
        <v>367</v>
      </c>
      <c r="T38" s="26">
        <v>398</v>
      </c>
      <c r="U38" s="26">
        <v>363</v>
      </c>
      <c r="V38" s="32">
        <v>312</v>
      </c>
      <c r="W38" s="32" t="s">
        <v>276</v>
      </c>
      <c r="X38" s="32">
        <v>113</v>
      </c>
      <c r="Y38" s="32">
        <v>125</v>
      </c>
      <c r="Z38" s="26" t="s">
        <v>276</v>
      </c>
      <c r="AA38" s="26">
        <v>122</v>
      </c>
      <c r="AB38" s="26" t="s">
        <v>276</v>
      </c>
      <c r="AC38" s="26">
        <v>128.30000000000001</v>
      </c>
      <c r="AD38" s="26" t="s">
        <v>276</v>
      </c>
      <c r="AE38" s="30">
        <v>128.19999999999999</v>
      </c>
    </row>
    <row r="39" spans="1:31">
      <c r="A39" s="11"/>
      <c r="B39" s="24" t="s">
        <v>53</v>
      </c>
      <c r="C39" s="25">
        <v>33</v>
      </c>
      <c r="D39" s="26">
        <v>40</v>
      </c>
      <c r="E39" s="26">
        <v>49</v>
      </c>
      <c r="F39" s="26">
        <v>64</v>
      </c>
      <c r="G39" s="26">
        <v>56</v>
      </c>
      <c r="H39" s="26">
        <v>77</v>
      </c>
      <c r="I39" s="26">
        <v>76</v>
      </c>
      <c r="J39" s="27">
        <v>69</v>
      </c>
      <c r="K39" s="28"/>
      <c r="L39" s="29" t="s">
        <v>54</v>
      </c>
      <c r="M39" s="26"/>
      <c r="N39" s="26">
        <v>89</v>
      </c>
      <c r="O39" s="26">
        <v>61</v>
      </c>
      <c r="P39" s="30">
        <v>66</v>
      </c>
      <c r="Q39" s="31" t="s">
        <v>42</v>
      </c>
      <c r="R39" s="30">
        <v>169</v>
      </c>
      <c r="S39" s="31" t="s">
        <v>55</v>
      </c>
      <c r="T39" s="26">
        <v>130</v>
      </c>
      <c r="U39" s="26">
        <v>138</v>
      </c>
      <c r="V39" s="32">
        <v>148</v>
      </c>
      <c r="W39" s="32" t="s">
        <v>54</v>
      </c>
      <c r="X39" s="32">
        <v>90</v>
      </c>
      <c r="Y39" s="32">
        <v>100</v>
      </c>
      <c r="Z39" s="26" t="s">
        <v>54</v>
      </c>
      <c r="AA39" s="26">
        <v>114</v>
      </c>
      <c r="AB39" s="26" t="s">
        <v>54</v>
      </c>
      <c r="AC39" s="26">
        <v>146.9</v>
      </c>
      <c r="AD39" s="26" t="s">
        <v>54</v>
      </c>
      <c r="AE39" s="30">
        <v>134.6</v>
      </c>
    </row>
    <row r="40" spans="1:31">
      <c r="A40" s="11"/>
      <c r="B40" s="24" t="s">
        <v>56</v>
      </c>
      <c r="C40" s="25">
        <v>12</v>
      </c>
      <c r="D40" s="26">
        <v>8</v>
      </c>
      <c r="E40" s="26">
        <v>9</v>
      </c>
      <c r="F40" s="26">
        <v>7</v>
      </c>
      <c r="G40" s="26">
        <v>8</v>
      </c>
      <c r="H40" s="26">
        <v>9</v>
      </c>
      <c r="I40" s="26">
        <v>10</v>
      </c>
      <c r="J40" s="27">
        <v>10</v>
      </c>
      <c r="K40" s="28"/>
      <c r="L40" s="29" t="s">
        <v>57</v>
      </c>
      <c r="M40" s="26"/>
      <c r="N40" s="26">
        <v>10</v>
      </c>
      <c r="O40" s="26">
        <v>11</v>
      </c>
      <c r="P40" s="30">
        <v>14</v>
      </c>
      <c r="Q40" s="31"/>
      <c r="R40" s="30"/>
      <c r="S40" s="31"/>
      <c r="T40" s="26"/>
      <c r="U40" s="26"/>
      <c r="V40" s="32"/>
      <c r="W40" s="32" t="s">
        <v>274</v>
      </c>
      <c r="X40" s="32">
        <v>387</v>
      </c>
      <c r="Y40" s="32">
        <v>428</v>
      </c>
      <c r="Z40" s="26" t="s">
        <v>274</v>
      </c>
      <c r="AA40" s="26">
        <v>416</v>
      </c>
      <c r="AB40" s="26" t="s">
        <v>274</v>
      </c>
      <c r="AC40" s="26">
        <v>646.70000000000005</v>
      </c>
      <c r="AD40" s="26" t="s">
        <v>274</v>
      </c>
      <c r="AE40" s="30">
        <v>645.5</v>
      </c>
    </row>
    <row r="41" spans="1:31">
      <c r="A41" s="11"/>
      <c r="B41" s="24" t="s">
        <v>58</v>
      </c>
      <c r="C41" s="25">
        <v>159</v>
      </c>
      <c r="D41" s="26">
        <v>192</v>
      </c>
      <c r="E41" s="26">
        <v>186</v>
      </c>
      <c r="F41" s="26">
        <v>211</v>
      </c>
      <c r="G41" s="26">
        <v>251</v>
      </c>
      <c r="H41" s="26">
        <v>259</v>
      </c>
      <c r="I41" s="26">
        <v>206</v>
      </c>
      <c r="J41" s="27">
        <v>304</v>
      </c>
      <c r="K41" s="28"/>
      <c r="L41" s="29" t="s">
        <v>52</v>
      </c>
      <c r="M41" s="26"/>
      <c r="N41" s="26">
        <v>301</v>
      </c>
      <c r="O41" s="26">
        <v>400</v>
      </c>
      <c r="P41" s="30">
        <v>461</v>
      </c>
      <c r="Q41" s="31"/>
      <c r="R41" s="30"/>
      <c r="S41" s="31"/>
      <c r="T41" s="26"/>
      <c r="U41" s="26"/>
      <c r="V41" s="32"/>
      <c r="W41" s="32"/>
      <c r="X41" s="32"/>
      <c r="Y41" s="32"/>
      <c r="Z41" s="26"/>
      <c r="AA41" s="26"/>
      <c r="AB41" s="26"/>
      <c r="AC41" s="26"/>
      <c r="AD41" s="26"/>
      <c r="AE41" s="30"/>
    </row>
    <row r="42" spans="1:31">
      <c r="A42" s="11"/>
      <c r="B42" s="65" t="s">
        <v>337</v>
      </c>
      <c r="C42" s="66">
        <v>2</v>
      </c>
      <c r="D42" s="49">
        <v>2</v>
      </c>
      <c r="E42" s="49">
        <v>3</v>
      </c>
      <c r="F42" s="49">
        <v>4</v>
      </c>
      <c r="G42" s="49">
        <v>7</v>
      </c>
      <c r="H42" s="49">
        <v>3</v>
      </c>
      <c r="I42" s="49">
        <v>8</v>
      </c>
      <c r="J42" s="67">
        <v>8</v>
      </c>
      <c r="K42" s="68"/>
      <c r="L42" s="69" t="s">
        <v>59</v>
      </c>
      <c r="M42" s="49"/>
      <c r="N42" s="49">
        <v>8</v>
      </c>
      <c r="O42" s="49">
        <v>8</v>
      </c>
      <c r="P42" s="51">
        <v>11</v>
      </c>
      <c r="Q42" s="48"/>
      <c r="R42" s="51"/>
      <c r="S42" s="48"/>
      <c r="T42" s="49"/>
      <c r="U42" s="49"/>
      <c r="V42" s="50"/>
      <c r="W42" s="50"/>
      <c r="X42" s="50"/>
      <c r="Y42" s="50"/>
      <c r="Z42" s="49"/>
      <c r="AA42" s="49"/>
      <c r="AB42" s="49"/>
      <c r="AC42" s="49"/>
      <c r="AD42" s="49"/>
      <c r="AE42" s="51"/>
    </row>
    <row r="43" spans="1:31" ht="13.5" thickBot="1">
      <c r="A43" s="71"/>
      <c r="B43" s="71" t="s">
        <v>23</v>
      </c>
      <c r="C43" s="72">
        <f>SUM(C36:C42)</f>
        <v>701</v>
      </c>
      <c r="D43" s="73">
        <f t="shared" ref="D43:I43" si="2">SUM(D36:D42)</f>
        <v>709</v>
      </c>
      <c r="E43" s="73">
        <f t="shared" si="2"/>
        <v>768</v>
      </c>
      <c r="F43" s="73">
        <f t="shared" si="2"/>
        <v>863</v>
      </c>
      <c r="G43" s="73">
        <f t="shared" si="2"/>
        <v>978</v>
      </c>
      <c r="H43" s="73">
        <f t="shared" si="2"/>
        <v>1079</v>
      </c>
      <c r="I43" s="73">
        <f t="shared" si="2"/>
        <v>1096</v>
      </c>
      <c r="J43" s="74">
        <f>SUM(J36:J42)</f>
        <v>1211</v>
      </c>
      <c r="K43" s="75"/>
      <c r="L43" s="76"/>
      <c r="M43" s="73"/>
      <c r="N43" s="73">
        <f>SUM(N36:N42)</f>
        <v>1279</v>
      </c>
      <c r="O43" s="73">
        <v>1516</v>
      </c>
      <c r="P43" s="77">
        <f>SUM(P36:P42)</f>
        <v>1697</v>
      </c>
      <c r="Q43" s="78"/>
      <c r="R43" s="77">
        <f>SUM(R36:R42)</f>
        <v>1766</v>
      </c>
      <c r="S43" s="78"/>
      <c r="T43" s="73">
        <f>SUM(T36:T42)</f>
        <v>1853</v>
      </c>
      <c r="U43" s="73">
        <f>SUM(U36:U42)</f>
        <v>1943</v>
      </c>
      <c r="V43" s="79">
        <f>SUM(V36:V42)</f>
        <v>1939</v>
      </c>
      <c r="W43" s="79"/>
      <c r="X43" s="79">
        <f>SUM(X36:X42)</f>
        <v>2158</v>
      </c>
      <c r="Y43" s="79">
        <f>SUM(Y36:Y42)</f>
        <v>2375</v>
      </c>
      <c r="Z43" s="73"/>
      <c r="AA43" s="1113">
        <f>SUM(AA36:AA42)</f>
        <v>2489</v>
      </c>
      <c r="AB43" s="73"/>
      <c r="AC43" s="1113">
        <f>SUM(AC36:AC42)</f>
        <v>2997.5</v>
      </c>
      <c r="AD43" s="1113"/>
      <c r="AE43" s="1179">
        <f>SUM(AE36:AE42)</f>
        <v>3176.1</v>
      </c>
    </row>
    <row r="44" spans="1:31">
      <c r="S44" s="2"/>
      <c r="T44" s="2"/>
    </row>
    <row r="45" spans="1:31" ht="18">
      <c r="A45" s="748" t="s">
        <v>260</v>
      </c>
      <c r="S45" s="2"/>
      <c r="T45" s="2"/>
    </row>
    <row r="46" spans="1:31">
      <c r="A46" s="2" t="s">
        <v>263</v>
      </c>
      <c r="S46" s="2"/>
      <c r="T46" s="2"/>
    </row>
    <row r="47" spans="1:31">
      <c r="A47" s="80"/>
      <c r="B47" s="64"/>
    </row>
  </sheetData>
  <phoneticPr fontId="36" type="noConversion"/>
  <pageMargins left="0.27" right="0.21" top="1" bottom="1" header="0.51200000000000001" footer="0.51200000000000001"/>
  <pageSetup paperSize="9" scale="3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opLeftCell="B1" zoomScale="80" workbookViewId="0">
      <selection activeCell="S26" sqref="S26"/>
    </sheetView>
  </sheetViews>
  <sheetFormatPr defaultColWidth="8.875" defaultRowHeight="14.25"/>
  <cols>
    <col min="1" max="1" width="8.875" style="328"/>
    <col min="2" max="2" width="15" style="328" bestFit="1" customWidth="1"/>
    <col min="3" max="16" width="8.875" style="328" customWidth="1"/>
    <col min="17" max="17" width="8.875" style="329" customWidth="1"/>
    <col min="18" max="18" width="8.875" style="329"/>
    <col min="19" max="21" width="8.875" style="328"/>
    <col min="22" max="22" width="9.625" style="328" customWidth="1"/>
    <col min="23" max="16384" width="8.875" style="328"/>
  </cols>
  <sheetData>
    <row r="1" spans="1:22" ht="15.75">
      <c r="A1" s="327" t="s">
        <v>0</v>
      </c>
      <c r="B1" s="420"/>
    </row>
    <row r="2" spans="1:22">
      <c r="A2" s="328" t="s">
        <v>210</v>
      </c>
    </row>
    <row r="3" spans="1:22" ht="15">
      <c r="A3" s="330" t="s">
        <v>258</v>
      </c>
    </row>
    <row r="4" spans="1:22" ht="15" thickBot="1">
      <c r="N4" s="953"/>
    </row>
    <row r="5" spans="1:22" s="426" customFormat="1">
      <c r="A5" s="421" t="s">
        <v>61</v>
      </c>
      <c r="B5" s="421" t="s">
        <v>211</v>
      </c>
      <c r="C5" s="422">
        <v>1996</v>
      </c>
      <c r="D5" s="423">
        <f t="shared" ref="D5:K5" si="0">C5+1</f>
        <v>1997</v>
      </c>
      <c r="E5" s="423">
        <f t="shared" si="0"/>
        <v>1998</v>
      </c>
      <c r="F5" s="423">
        <f t="shared" si="0"/>
        <v>1999</v>
      </c>
      <c r="G5" s="423">
        <f t="shared" si="0"/>
        <v>2000</v>
      </c>
      <c r="H5" s="423">
        <f t="shared" si="0"/>
        <v>2001</v>
      </c>
      <c r="I5" s="423">
        <f t="shared" si="0"/>
        <v>2002</v>
      </c>
      <c r="J5" s="423">
        <v>2003</v>
      </c>
      <c r="K5" s="424">
        <f t="shared" si="0"/>
        <v>2004</v>
      </c>
      <c r="L5" s="425">
        <v>2005</v>
      </c>
      <c r="M5" s="425">
        <v>2006</v>
      </c>
      <c r="N5" s="952">
        <v>2007</v>
      </c>
      <c r="O5" s="1193">
        <v>2008</v>
      </c>
      <c r="P5" s="1193">
        <v>2009</v>
      </c>
      <c r="Q5" s="1193">
        <v>2010</v>
      </c>
      <c r="R5" s="1193">
        <v>2011</v>
      </c>
      <c r="S5" s="1193">
        <v>2012</v>
      </c>
      <c r="T5" s="1194">
        <v>2013</v>
      </c>
      <c r="U5" s="1194">
        <v>2014</v>
      </c>
      <c r="V5" s="1195">
        <v>2015</v>
      </c>
    </row>
    <row r="6" spans="1:22">
      <c r="A6" s="1284" t="s">
        <v>63</v>
      </c>
      <c r="B6" s="427" t="s">
        <v>154</v>
      </c>
      <c r="C6" s="428">
        <v>31490</v>
      </c>
      <c r="D6" s="429">
        <v>36510</v>
      </c>
      <c r="E6" s="429">
        <v>41190</v>
      </c>
      <c r="F6" s="429">
        <v>45028</v>
      </c>
      <c r="G6" s="429">
        <v>49785</v>
      </c>
      <c r="H6" s="429">
        <v>53737</v>
      </c>
      <c r="I6" s="430">
        <v>53475</v>
      </c>
      <c r="J6" s="430">
        <v>58315</v>
      </c>
      <c r="K6" s="431">
        <v>61207</v>
      </c>
      <c r="L6" s="432">
        <v>63704</v>
      </c>
      <c r="M6" s="432">
        <v>65776</v>
      </c>
      <c r="N6" s="939">
        <v>68991</v>
      </c>
      <c r="O6" s="939">
        <v>72183</v>
      </c>
      <c r="P6" s="939">
        <v>68597</v>
      </c>
      <c r="Q6" s="939">
        <v>74408</v>
      </c>
      <c r="R6" s="939">
        <v>71904</v>
      </c>
      <c r="S6" s="939">
        <v>72965</v>
      </c>
      <c r="T6" s="939">
        <v>73420</v>
      </c>
      <c r="U6" s="939">
        <v>75180</v>
      </c>
      <c r="V6" s="946">
        <v>76097</v>
      </c>
    </row>
    <row r="7" spans="1:22">
      <c r="A7" s="1285"/>
      <c r="B7" s="433" t="s">
        <v>164</v>
      </c>
      <c r="C7" s="434">
        <v>11357</v>
      </c>
      <c r="D7" s="435">
        <v>12856</v>
      </c>
      <c r="E7" s="435">
        <v>13813</v>
      </c>
      <c r="F7" s="435">
        <v>14604</v>
      </c>
      <c r="G7" s="435">
        <v>17096</v>
      </c>
      <c r="H7" s="435">
        <v>19845</v>
      </c>
      <c r="I7" s="436">
        <v>15908</v>
      </c>
      <c r="J7" s="436">
        <v>18527</v>
      </c>
      <c r="K7" s="437">
        <v>20604</v>
      </c>
      <c r="L7" s="438">
        <v>21489</v>
      </c>
      <c r="M7" s="438">
        <v>22174</v>
      </c>
      <c r="N7" s="940">
        <v>22932</v>
      </c>
      <c r="O7" s="940">
        <v>23081</v>
      </c>
      <c r="P7" s="940">
        <v>19933</v>
      </c>
      <c r="Q7" s="940">
        <v>21824</v>
      </c>
      <c r="R7" s="940">
        <v>20568</v>
      </c>
      <c r="S7" s="940">
        <v>22700</v>
      </c>
      <c r="T7" s="940">
        <v>22555</v>
      </c>
      <c r="U7" s="940">
        <v>22018</v>
      </c>
      <c r="V7" s="947">
        <v>21426</v>
      </c>
    </row>
    <row r="8" spans="1:22">
      <c r="A8" s="1285"/>
      <c r="B8" s="433" t="s">
        <v>167</v>
      </c>
      <c r="C8" s="434">
        <v>18638</v>
      </c>
      <c r="D8" s="435">
        <v>20497</v>
      </c>
      <c r="E8" s="435">
        <v>23502</v>
      </c>
      <c r="F8" s="435">
        <v>25393</v>
      </c>
      <c r="G8" s="435">
        <v>28488</v>
      </c>
      <c r="H8" s="435">
        <v>30450</v>
      </c>
      <c r="I8" s="436">
        <v>30213</v>
      </c>
      <c r="J8" s="436">
        <v>31893</v>
      </c>
      <c r="K8" s="437">
        <v>32627</v>
      </c>
      <c r="L8" s="438">
        <v>32706</v>
      </c>
      <c r="M8" s="438">
        <v>34818</v>
      </c>
      <c r="N8" s="940">
        <v>35533</v>
      </c>
      <c r="O8" s="940">
        <v>37359</v>
      </c>
      <c r="P8" s="940">
        <v>32966</v>
      </c>
      <c r="Q8" s="940">
        <v>39519</v>
      </c>
      <c r="R8" s="940">
        <v>34993</v>
      </c>
      <c r="S8" s="940">
        <v>35222</v>
      </c>
      <c r="T8" s="940">
        <v>33834</v>
      </c>
      <c r="U8" s="940">
        <v>36491</v>
      </c>
      <c r="V8" s="947">
        <v>42692</v>
      </c>
    </row>
    <row r="9" spans="1:22" s="329" customFormat="1">
      <c r="A9" s="1285"/>
      <c r="B9" s="433" t="s">
        <v>171</v>
      </c>
      <c r="C9" s="434"/>
      <c r="D9" s="435"/>
      <c r="E9" s="435"/>
      <c r="F9" s="435"/>
      <c r="G9" s="435"/>
      <c r="H9" s="435"/>
      <c r="I9" s="436"/>
      <c r="J9" s="436"/>
      <c r="K9" s="437"/>
      <c r="L9" s="438"/>
      <c r="M9" s="438"/>
      <c r="N9" s="940">
        <v>4947</v>
      </c>
      <c r="O9" s="940">
        <v>4346</v>
      </c>
      <c r="P9" s="940">
        <v>4193</v>
      </c>
      <c r="Q9" s="940">
        <v>4715</v>
      </c>
      <c r="R9" s="940">
        <v>4889</v>
      </c>
      <c r="S9" s="940">
        <v>5711</v>
      </c>
      <c r="T9" s="940">
        <v>6336</v>
      </c>
      <c r="U9" s="940">
        <v>6141</v>
      </c>
      <c r="V9" s="947">
        <v>6411</v>
      </c>
    </row>
    <row r="10" spans="1:22" s="329" customFormat="1">
      <c r="A10" s="1285"/>
      <c r="B10" s="439" t="s">
        <v>172</v>
      </c>
      <c r="C10" s="440"/>
      <c r="D10" s="441"/>
      <c r="E10" s="441"/>
      <c r="F10" s="441"/>
      <c r="G10" s="441"/>
      <c r="H10" s="441"/>
      <c r="I10" s="442"/>
      <c r="J10" s="442"/>
      <c r="K10" s="443"/>
      <c r="L10" s="444"/>
      <c r="M10" s="444"/>
      <c r="N10" s="941"/>
      <c r="O10" s="941"/>
      <c r="P10" s="941"/>
      <c r="Q10" s="941">
        <v>2049</v>
      </c>
      <c r="R10" s="940">
        <v>2548</v>
      </c>
      <c r="S10" s="940">
        <v>3731</v>
      </c>
      <c r="T10" s="941">
        <v>4056</v>
      </c>
      <c r="U10" s="941">
        <v>4624</v>
      </c>
      <c r="V10" s="948">
        <v>5721</v>
      </c>
    </row>
    <row r="11" spans="1:22">
      <c r="A11" s="1285"/>
      <c r="B11" s="445" t="s">
        <v>48</v>
      </c>
      <c r="C11" s="446">
        <v>2415</v>
      </c>
      <c r="D11" s="447">
        <v>3041</v>
      </c>
      <c r="E11" s="447">
        <v>3582</v>
      </c>
      <c r="F11" s="447">
        <v>4297</v>
      </c>
      <c r="G11" s="447">
        <v>5340</v>
      </c>
      <c r="H11" s="447">
        <v>5993</v>
      </c>
      <c r="I11" s="448">
        <v>6729</v>
      </c>
      <c r="J11" s="448">
        <v>8056</v>
      </c>
      <c r="K11" s="449">
        <v>9337</v>
      </c>
      <c r="L11" s="450">
        <v>10855</v>
      </c>
      <c r="M11" s="450">
        <v>12661</v>
      </c>
      <c r="N11" s="942">
        <v>9036</v>
      </c>
      <c r="O11" s="942">
        <v>9592</v>
      </c>
      <c r="P11" s="942">
        <v>8853</v>
      </c>
      <c r="Q11" s="942">
        <v>8446</v>
      </c>
      <c r="R11" s="942">
        <v>7908</v>
      </c>
      <c r="S11" s="942">
        <v>8165</v>
      </c>
      <c r="T11" s="942">
        <v>7668</v>
      </c>
      <c r="U11" s="942">
        <v>7527</v>
      </c>
      <c r="V11" s="949">
        <v>7675</v>
      </c>
    </row>
    <row r="12" spans="1:22">
      <c r="A12" s="1287"/>
      <c r="B12" s="451" t="s">
        <v>121</v>
      </c>
      <c r="C12" s="452">
        <f t="shared" ref="C12:K12" si="1">SUM(C6:C11)</f>
        <v>63900</v>
      </c>
      <c r="D12" s="453">
        <f t="shared" si="1"/>
        <v>72904</v>
      </c>
      <c r="E12" s="453">
        <f t="shared" si="1"/>
        <v>82087</v>
      </c>
      <c r="F12" s="453">
        <f t="shared" si="1"/>
        <v>89322</v>
      </c>
      <c r="G12" s="453">
        <f t="shared" si="1"/>
        <v>100709</v>
      </c>
      <c r="H12" s="453">
        <f t="shared" si="1"/>
        <v>110025</v>
      </c>
      <c r="I12" s="454">
        <f t="shared" si="1"/>
        <v>106325</v>
      </c>
      <c r="J12" s="454">
        <f t="shared" si="1"/>
        <v>116791</v>
      </c>
      <c r="K12" s="455">
        <f t="shared" si="1"/>
        <v>123775</v>
      </c>
      <c r="L12" s="456">
        <v>128754</v>
      </c>
      <c r="M12" s="457">
        <f>SUM(M6:M11)</f>
        <v>135429</v>
      </c>
      <c r="N12" s="943">
        <f>SUM(N6:N11)</f>
        <v>141439</v>
      </c>
      <c r="O12" s="943">
        <v>146561</v>
      </c>
      <c r="P12" s="943">
        <f t="shared" ref="P12:U12" si="2">SUM(P6:P11)</f>
        <v>134542</v>
      </c>
      <c r="Q12" s="943">
        <f t="shared" si="2"/>
        <v>150961</v>
      </c>
      <c r="R12" s="943">
        <f t="shared" si="2"/>
        <v>142810</v>
      </c>
      <c r="S12" s="943">
        <f t="shared" si="2"/>
        <v>148494</v>
      </c>
      <c r="T12" s="945">
        <f t="shared" si="2"/>
        <v>147869</v>
      </c>
      <c r="U12" s="945">
        <f t="shared" si="2"/>
        <v>151981</v>
      </c>
      <c r="V12" s="951">
        <f t="shared" ref="V12" si="3">SUM(V6:V11)</f>
        <v>160022</v>
      </c>
    </row>
    <row r="13" spans="1:22">
      <c r="A13" s="1284" t="s">
        <v>66</v>
      </c>
      <c r="B13" s="458" t="s">
        <v>154</v>
      </c>
      <c r="C13" s="459">
        <v>14676</v>
      </c>
      <c r="D13" s="460">
        <v>14265</v>
      </c>
      <c r="E13" s="460">
        <v>17368</v>
      </c>
      <c r="F13" s="460">
        <v>18984</v>
      </c>
      <c r="G13" s="460">
        <v>20209</v>
      </c>
      <c r="H13" s="460">
        <v>21832</v>
      </c>
      <c r="I13" s="461">
        <v>20513</v>
      </c>
      <c r="J13" s="461">
        <v>18419</v>
      </c>
      <c r="K13" s="462">
        <v>21524</v>
      </c>
      <c r="L13" s="463">
        <v>23616</v>
      </c>
      <c r="M13" s="463">
        <v>23827</v>
      </c>
      <c r="N13" s="944">
        <v>24611</v>
      </c>
      <c r="O13" s="944">
        <v>24787</v>
      </c>
      <c r="P13" s="944">
        <v>21251</v>
      </c>
      <c r="Q13" s="944">
        <v>21123</v>
      </c>
      <c r="R13" s="944">
        <v>21023</v>
      </c>
      <c r="S13" s="944">
        <v>20899</v>
      </c>
      <c r="T13" s="944">
        <v>20604</v>
      </c>
      <c r="U13" s="944">
        <v>21150</v>
      </c>
      <c r="V13" s="950">
        <v>20784</v>
      </c>
    </row>
    <row r="14" spans="1:22">
      <c r="A14" s="1285"/>
      <c r="B14" s="458" t="s">
        <v>164</v>
      </c>
      <c r="C14" s="459">
        <v>340101</v>
      </c>
      <c r="D14" s="460">
        <v>350807</v>
      </c>
      <c r="E14" s="460">
        <v>359381</v>
      </c>
      <c r="F14" s="460">
        <v>360180</v>
      </c>
      <c r="G14" s="460">
        <v>387364</v>
      </c>
      <c r="H14" s="460">
        <v>386767</v>
      </c>
      <c r="I14" s="461">
        <v>369458</v>
      </c>
      <c r="J14" s="461">
        <v>362711</v>
      </c>
      <c r="K14" s="462">
        <v>368416</v>
      </c>
      <c r="L14" s="463">
        <v>367960</v>
      </c>
      <c r="M14" s="463">
        <v>347060</v>
      </c>
      <c r="N14" s="944">
        <v>333498</v>
      </c>
      <c r="O14" s="944">
        <v>330110</v>
      </c>
      <c r="P14" s="944">
        <v>295315</v>
      </c>
      <c r="Q14" s="944">
        <v>290081</v>
      </c>
      <c r="R14" s="944">
        <v>287580</v>
      </c>
      <c r="S14" s="944">
        <v>287013</v>
      </c>
      <c r="T14" s="944">
        <v>271731</v>
      </c>
      <c r="U14" s="944">
        <v>265959</v>
      </c>
      <c r="V14" s="950">
        <v>258839</v>
      </c>
    </row>
    <row r="15" spans="1:22">
      <c r="A15" s="1285"/>
      <c r="B15" s="458" t="s">
        <v>167</v>
      </c>
      <c r="C15" s="459">
        <v>16795</v>
      </c>
      <c r="D15" s="460">
        <v>18806</v>
      </c>
      <c r="E15" s="460">
        <v>18985</v>
      </c>
      <c r="F15" s="460">
        <v>20411</v>
      </c>
      <c r="G15" s="460">
        <v>22665</v>
      </c>
      <c r="H15" s="460">
        <v>23386</v>
      </c>
      <c r="I15" s="461">
        <v>22714</v>
      </c>
      <c r="J15" s="461">
        <v>21682</v>
      </c>
      <c r="K15" s="462">
        <v>22995</v>
      </c>
      <c r="L15" s="463">
        <v>23811</v>
      </c>
      <c r="M15" s="463">
        <v>24961</v>
      </c>
      <c r="N15" s="944">
        <v>26026</v>
      </c>
      <c r="O15" s="944">
        <v>25112</v>
      </c>
      <c r="P15" s="944">
        <v>22367</v>
      </c>
      <c r="Q15" s="944">
        <v>23183</v>
      </c>
      <c r="R15" s="944">
        <v>23414</v>
      </c>
      <c r="S15" s="944">
        <v>22922</v>
      </c>
      <c r="T15" s="944">
        <v>23481</v>
      </c>
      <c r="U15" s="944">
        <v>25998</v>
      </c>
      <c r="V15" s="950">
        <v>26501</v>
      </c>
    </row>
    <row r="16" spans="1:22" s="329" customFormat="1">
      <c r="A16" s="1285"/>
      <c r="B16" s="433" t="s">
        <v>171</v>
      </c>
      <c r="C16" s="434"/>
      <c r="D16" s="435"/>
      <c r="E16" s="435"/>
      <c r="F16" s="435"/>
      <c r="G16" s="435"/>
      <c r="H16" s="435"/>
      <c r="I16" s="436"/>
      <c r="J16" s="436"/>
      <c r="K16" s="437"/>
      <c r="L16" s="438"/>
      <c r="M16" s="438"/>
      <c r="N16" s="940">
        <v>6347</v>
      </c>
      <c r="O16" s="940">
        <v>5599</v>
      </c>
      <c r="P16" s="940">
        <v>4782</v>
      </c>
      <c r="Q16" s="940">
        <v>4872</v>
      </c>
      <c r="R16" s="944">
        <v>5007</v>
      </c>
      <c r="S16" s="944">
        <v>5708</v>
      </c>
      <c r="T16" s="940">
        <v>6134</v>
      </c>
      <c r="U16" s="940">
        <v>5682</v>
      </c>
      <c r="V16" s="947">
        <v>5222</v>
      </c>
    </row>
    <row r="17" spans="1:22" s="329" customFormat="1">
      <c r="A17" s="1285"/>
      <c r="B17" s="439" t="s">
        <v>172</v>
      </c>
      <c r="C17" s="440"/>
      <c r="D17" s="441"/>
      <c r="E17" s="441"/>
      <c r="F17" s="441"/>
      <c r="G17" s="441"/>
      <c r="H17" s="441"/>
      <c r="I17" s="442"/>
      <c r="J17" s="442"/>
      <c r="K17" s="443"/>
      <c r="L17" s="444"/>
      <c r="M17" s="444"/>
      <c r="N17" s="941"/>
      <c r="O17" s="941"/>
      <c r="P17" s="941"/>
      <c r="Q17" s="941">
        <v>1063</v>
      </c>
      <c r="R17" s="944">
        <v>1401</v>
      </c>
      <c r="S17" s="944">
        <v>2022</v>
      </c>
      <c r="T17" s="941">
        <v>2064</v>
      </c>
      <c r="U17" s="941">
        <v>2531</v>
      </c>
      <c r="V17" s="948">
        <v>2840</v>
      </c>
    </row>
    <row r="18" spans="1:22">
      <c r="A18" s="1285"/>
      <c r="B18" s="445" t="s">
        <v>48</v>
      </c>
      <c r="C18" s="446">
        <v>5043</v>
      </c>
      <c r="D18" s="447">
        <v>7694</v>
      </c>
      <c r="E18" s="447">
        <v>6198</v>
      </c>
      <c r="F18" s="447">
        <v>6080</v>
      </c>
      <c r="G18" s="447">
        <v>6627</v>
      </c>
      <c r="H18" s="447">
        <v>7190</v>
      </c>
      <c r="I18" s="448">
        <v>8359</v>
      </c>
      <c r="J18" s="448">
        <v>10280</v>
      </c>
      <c r="K18" s="449">
        <v>10146</v>
      </c>
      <c r="L18" s="450">
        <v>11691</v>
      </c>
      <c r="M18" s="450">
        <v>12826</v>
      </c>
      <c r="N18" s="942">
        <v>5809</v>
      </c>
      <c r="O18" s="942">
        <v>5394</v>
      </c>
      <c r="P18" s="942">
        <v>4881</v>
      </c>
      <c r="Q18" s="942">
        <v>4276</v>
      </c>
      <c r="R18" s="942">
        <v>4185</v>
      </c>
      <c r="S18" s="942">
        <v>4232</v>
      </c>
      <c r="T18" s="942">
        <v>4422</v>
      </c>
      <c r="U18" s="942">
        <v>4669</v>
      </c>
      <c r="V18" s="949">
        <v>4535</v>
      </c>
    </row>
    <row r="19" spans="1:22">
      <c r="A19" s="1287"/>
      <c r="B19" s="451" t="s">
        <v>121</v>
      </c>
      <c r="C19" s="452">
        <f t="shared" ref="C19:K19" si="4">SUM(C13:C18)</f>
        <v>376615</v>
      </c>
      <c r="D19" s="453">
        <f t="shared" si="4"/>
        <v>391572</v>
      </c>
      <c r="E19" s="453">
        <f t="shared" si="4"/>
        <v>401932</v>
      </c>
      <c r="F19" s="453">
        <f t="shared" si="4"/>
        <v>405655</v>
      </c>
      <c r="G19" s="453">
        <f t="shared" si="4"/>
        <v>436865</v>
      </c>
      <c r="H19" s="453">
        <f t="shared" si="4"/>
        <v>439175</v>
      </c>
      <c r="I19" s="454">
        <v>421044</v>
      </c>
      <c r="J19" s="454">
        <f t="shared" si="4"/>
        <v>413092</v>
      </c>
      <c r="K19" s="455">
        <f t="shared" si="4"/>
        <v>423081</v>
      </c>
      <c r="L19" s="456">
        <v>427078</v>
      </c>
      <c r="M19" s="457">
        <f>SUM(M13:M18)</f>
        <v>408674</v>
      </c>
      <c r="N19" s="943">
        <f>SUM(N13:N18)</f>
        <v>396291</v>
      </c>
      <c r="O19" s="943">
        <v>391002</v>
      </c>
      <c r="P19" s="943">
        <f t="shared" ref="P19:U19" si="5">SUM(P13:P18)</f>
        <v>348596</v>
      </c>
      <c r="Q19" s="943">
        <f t="shared" si="5"/>
        <v>344598</v>
      </c>
      <c r="R19" s="943">
        <f t="shared" si="5"/>
        <v>342610</v>
      </c>
      <c r="S19" s="943">
        <f t="shared" si="5"/>
        <v>342796</v>
      </c>
      <c r="T19" s="945">
        <f t="shared" si="5"/>
        <v>328436</v>
      </c>
      <c r="U19" s="945">
        <f t="shared" si="5"/>
        <v>325989</v>
      </c>
      <c r="V19" s="951">
        <f t="shared" ref="V19" si="6">SUM(V13:V18)</f>
        <v>318721</v>
      </c>
    </row>
    <row r="20" spans="1:22" s="329" customFormat="1">
      <c r="A20" s="1284" t="s">
        <v>37</v>
      </c>
      <c r="B20" s="458" t="s">
        <v>154</v>
      </c>
      <c r="C20" s="459"/>
      <c r="D20" s="460"/>
      <c r="E20" s="460"/>
      <c r="F20" s="460"/>
      <c r="G20" s="460"/>
      <c r="H20" s="460"/>
      <c r="I20" s="461"/>
      <c r="J20" s="461"/>
      <c r="K20" s="462"/>
      <c r="L20" s="463"/>
      <c r="M20" s="463"/>
      <c r="N20" s="944">
        <v>11087</v>
      </c>
      <c r="O20" s="944">
        <v>11032</v>
      </c>
      <c r="P20" s="944">
        <v>9272</v>
      </c>
      <c r="Q20" s="944">
        <v>9850</v>
      </c>
      <c r="R20" s="944">
        <v>10568</v>
      </c>
      <c r="S20" s="944">
        <v>10194</v>
      </c>
      <c r="T20" s="944">
        <v>11736</v>
      </c>
      <c r="U20" s="944">
        <v>12299</v>
      </c>
      <c r="V20" s="950">
        <v>12024</v>
      </c>
    </row>
    <row r="21" spans="1:22" s="329" customFormat="1">
      <c r="A21" s="1288"/>
      <c r="B21" s="458" t="s">
        <v>164</v>
      </c>
      <c r="C21" s="459"/>
      <c r="D21" s="460"/>
      <c r="E21" s="460"/>
      <c r="F21" s="460"/>
      <c r="G21" s="460"/>
      <c r="H21" s="460"/>
      <c r="I21" s="461"/>
      <c r="J21" s="461"/>
      <c r="K21" s="462"/>
      <c r="L21" s="463"/>
      <c r="M21" s="463"/>
      <c r="N21" s="944">
        <v>18100</v>
      </c>
      <c r="O21" s="944">
        <v>17552</v>
      </c>
      <c r="P21" s="944">
        <v>14168</v>
      </c>
      <c r="Q21" s="944">
        <v>14346</v>
      </c>
      <c r="R21" s="944">
        <v>15234</v>
      </c>
      <c r="S21" s="944">
        <v>16004</v>
      </c>
      <c r="T21" s="944">
        <v>16299</v>
      </c>
      <c r="U21" s="944">
        <v>15653</v>
      </c>
      <c r="V21" s="950">
        <v>15283</v>
      </c>
    </row>
    <row r="22" spans="1:22" s="329" customFormat="1">
      <c r="A22" s="1288"/>
      <c r="B22" s="458" t="s">
        <v>167</v>
      </c>
      <c r="C22" s="459"/>
      <c r="D22" s="460"/>
      <c r="E22" s="460"/>
      <c r="F22" s="460"/>
      <c r="G22" s="460"/>
      <c r="H22" s="460"/>
      <c r="I22" s="461"/>
      <c r="J22" s="461"/>
      <c r="K22" s="462"/>
      <c r="L22" s="463"/>
      <c r="M22" s="463"/>
      <c r="N22" s="944">
        <v>12103</v>
      </c>
      <c r="O22" s="944">
        <v>12389</v>
      </c>
      <c r="P22" s="944">
        <v>10728</v>
      </c>
      <c r="Q22" s="944">
        <v>11516</v>
      </c>
      <c r="R22" s="944">
        <v>12139</v>
      </c>
      <c r="S22" s="944">
        <v>11346</v>
      </c>
      <c r="T22" s="944">
        <v>12991</v>
      </c>
      <c r="U22" s="944">
        <v>13982</v>
      </c>
      <c r="V22" s="950">
        <v>14657</v>
      </c>
    </row>
    <row r="23" spans="1:22" s="329" customFormat="1">
      <c r="A23" s="1288"/>
      <c r="B23" s="433" t="s">
        <v>171</v>
      </c>
      <c r="C23" s="434"/>
      <c r="D23" s="435"/>
      <c r="E23" s="435"/>
      <c r="F23" s="435"/>
      <c r="G23" s="435"/>
      <c r="H23" s="435"/>
      <c r="I23" s="436"/>
      <c r="J23" s="436"/>
      <c r="K23" s="437"/>
      <c r="L23" s="438"/>
      <c r="M23" s="438"/>
      <c r="N23" s="940">
        <v>128701</v>
      </c>
      <c r="O23" s="940">
        <v>127114</v>
      </c>
      <c r="P23" s="940">
        <v>127316</v>
      </c>
      <c r="Q23" s="940">
        <v>131805</v>
      </c>
      <c r="R23" s="944">
        <v>138034</v>
      </c>
      <c r="S23" s="944">
        <v>148136</v>
      </c>
      <c r="T23" s="940">
        <v>159978</v>
      </c>
      <c r="U23" s="940">
        <v>164073</v>
      </c>
      <c r="V23" s="947">
        <v>167273</v>
      </c>
    </row>
    <row r="24" spans="1:22" s="329" customFormat="1">
      <c r="A24" s="1288"/>
      <c r="B24" s="439" t="s">
        <v>172</v>
      </c>
      <c r="C24" s="440"/>
      <c r="D24" s="441"/>
      <c r="E24" s="441"/>
      <c r="F24" s="441"/>
      <c r="G24" s="441"/>
      <c r="H24" s="441"/>
      <c r="I24" s="442"/>
      <c r="J24" s="442"/>
      <c r="K24" s="443"/>
      <c r="L24" s="444"/>
      <c r="M24" s="444"/>
      <c r="N24" s="941"/>
      <c r="O24" s="941"/>
      <c r="P24" s="941"/>
      <c r="Q24" s="941">
        <v>517</v>
      </c>
      <c r="R24" s="944">
        <v>752</v>
      </c>
      <c r="S24" s="944">
        <v>982</v>
      </c>
      <c r="T24" s="941">
        <v>1147</v>
      </c>
      <c r="U24" s="941">
        <v>1572</v>
      </c>
      <c r="V24" s="948">
        <v>1951</v>
      </c>
    </row>
    <row r="25" spans="1:22" s="329" customFormat="1">
      <c r="A25" s="1288"/>
      <c r="B25" s="445" t="s">
        <v>48</v>
      </c>
      <c r="C25" s="446"/>
      <c r="D25" s="447"/>
      <c r="E25" s="447"/>
      <c r="F25" s="447"/>
      <c r="G25" s="447"/>
      <c r="H25" s="447"/>
      <c r="I25" s="448"/>
      <c r="J25" s="448"/>
      <c r="K25" s="449"/>
      <c r="L25" s="450"/>
      <c r="M25" s="450"/>
      <c r="N25" s="942">
        <v>2478</v>
      </c>
      <c r="O25" s="942">
        <v>2545</v>
      </c>
      <c r="P25" s="942">
        <v>2039</v>
      </c>
      <c r="Q25" s="942">
        <v>2067</v>
      </c>
      <c r="R25" s="942">
        <v>2197</v>
      </c>
      <c r="S25" s="942">
        <v>2253</v>
      </c>
      <c r="T25" s="942">
        <v>2438</v>
      </c>
      <c r="U25" s="942">
        <v>2713</v>
      </c>
      <c r="V25" s="949">
        <v>2506</v>
      </c>
    </row>
    <row r="26" spans="1:22" s="329" customFormat="1">
      <c r="A26" s="1289"/>
      <c r="B26" s="451" t="s">
        <v>121</v>
      </c>
      <c r="C26" s="452"/>
      <c r="D26" s="453"/>
      <c r="E26" s="453"/>
      <c r="F26" s="453"/>
      <c r="G26" s="453"/>
      <c r="H26" s="453"/>
      <c r="I26" s="454"/>
      <c r="J26" s="454"/>
      <c r="K26" s="455"/>
      <c r="L26" s="456"/>
      <c r="M26" s="456"/>
      <c r="N26" s="945">
        <f>SUM(N20:N25)</f>
        <v>172469</v>
      </c>
      <c r="O26" s="945">
        <v>170632</v>
      </c>
      <c r="P26" s="943">
        <f t="shared" ref="P26:U26" si="7">SUM(P20:P25)</f>
        <v>163523</v>
      </c>
      <c r="Q26" s="943">
        <f t="shared" si="7"/>
        <v>170101</v>
      </c>
      <c r="R26" s="943">
        <f t="shared" si="7"/>
        <v>178924</v>
      </c>
      <c r="S26" s="943">
        <f t="shared" si="7"/>
        <v>188915</v>
      </c>
      <c r="T26" s="945">
        <f t="shared" si="7"/>
        <v>204589</v>
      </c>
      <c r="U26" s="945">
        <f t="shared" si="7"/>
        <v>210292</v>
      </c>
      <c r="V26" s="951">
        <f t="shared" ref="V26" si="8">SUM(V20:V25)</f>
        <v>213694</v>
      </c>
    </row>
    <row r="27" spans="1:22">
      <c r="A27" s="1284" t="s">
        <v>43</v>
      </c>
      <c r="B27" s="458" t="s">
        <v>154</v>
      </c>
      <c r="C27" s="459"/>
      <c r="D27" s="460"/>
      <c r="E27" s="460"/>
      <c r="F27" s="460"/>
      <c r="G27" s="460"/>
      <c r="H27" s="460"/>
      <c r="I27" s="461"/>
      <c r="J27" s="461"/>
      <c r="K27" s="462"/>
      <c r="L27" s="463"/>
      <c r="M27" s="463"/>
      <c r="N27" s="944"/>
      <c r="O27" s="944"/>
      <c r="P27" s="944"/>
      <c r="Q27" s="944">
        <v>27735</v>
      </c>
      <c r="R27" s="944">
        <v>30199</v>
      </c>
      <c r="S27" s="944">
        <v>31780</v>
      </c>
      <c r="T27" s="944">
        <v>33287</v>
      </c>
      <c r="U27" s="944">
        <v>34947</v>
      </c>
      <c r="V27" s="950">
        <v>35365</v>
      </c>
    </row>
    <row r="28" spans="1:22">
      <c r="A28" s="1285"/>
      <c r="B28" s="458" t="s">
        <v>164</v>
      </c>
      <c r="C28" s="459"/>
      <c r="D28" s="460"/>
      <c r="E28" s="460"/>
      <c r="F28" s="460"/>
      <c r="G28" s="460"/>
      <c r="H28" s="460"/>
      <c r="I28" s="461"/>
      <c r="J28" s="461"/>
      <c r="K28" s="462"/>
      <c r="L28" s="463"/>
      <c r="M28" s="463"/>
      <c r="N28" s="944"/>
      <c r="O28" s="944"/>
      <c r="P28" s="944"/>
      <c r="Q28" s="944">
        <v>33882</v>
      </c>
      <c r="R28" s="944">
        <v>39231</v>
      </c>
      <c r="S28" s="944">
        <v>42278</v>
      </c>
      <c r="T28" s="944">
        <v>41193</v>
      </c>
      <c r="U28" s="944">
        <v>40460</v>
      </c>
      <c r="V28" s="950">
        <v>40078</v>
      </c>
    </row>
    <row r="29" spans="1:22">
      <c r="A29" s="1285"/>
      <c r="B29" s="458" t="s">
        <v>167</v>
      </c>
      <c r="C29" s="459"/>
      <c r="D29" s="460"/>
      <c r="E29" s="460"/>
      <c r="F29" s="460"/>
      <c r="G29" s="460"/>
      <c r="H29" s="460"/>
      <c r="I29" s="461"/>
      <c r="J29" s="461"/>
      <c r="K29" s="462"/>
      <c r="L29" s="463"/>
      <c r="M29" s="463"/>
      <c r="N29" s="944"/>
      <c r="O29" s="944"/>
      <c r="P29" s="944"/>
      <c r="Q29" s="944">
        <v>25380</v>
      </c>
      <c r="R29" s="944">
        <v>28457</v>
      </c>
      <c r="S29" s="944">
        <v>29510</v>
      </c>
      <c r="T29" s="944">
        <v>29992</v>
      </c>
      <c r="U29" s="944">
        <v>33963</v>
      </c>
      <c r="V29" s="950">
        <v>37216</v>
      </c>
    </row>
    <row r="30" spans="1:22" s="329" customFormat="1">
      <c r="A30" s="1285"/>
      <c r="B30" s="433" t="s">
        <v>171</v>
      </c>
      <c r="C30" s="434"/>
      <c r="D30" s="435"/>
      <c r="E30" s="435"/>
      <c r="F30" s="435"/>
      <c r="G30" s="435"/>
      <c r="H30" s="435"/>
      <c r="I30" s="436"/>
      <c r="J30" s="436"/>
      <c r="K30" s="437"/>
      <c r="L30" s="438"/>
      <c r="M30" s="438"/>
      <c r="N30" s="940"/>
      <c r="O30" s="940"/>
      <c r="P30" s="940"/>
      <c r="Q30" s="940">
        <v>7178</v>
      </c>
      <c r="R30" s="944">
        <v>8129</v>
      </c>
      <c r="S30" s="944">
        <v>8985</v>
      </c>
      <c r="T30" s="940">
        <v>10866</v>
      </c>
      <c r="U30" s="940">
        <v>11528</v>
      </c>
      <c r="V30" s="947">
        <v>12907</v>
      </c>
    </row>
    <row r="31" spans="1:22" s="329" customFormat="1">
      <c r="A31" s="1285"/>
      <c r="B31" s="439" t="s">
        <v>172</v>
      </c>
      <c r="C31" s="440"/>
      <c r="D31" s="441"/>
      <c r="E31" s="441"/>
      <c r="F31" s="441"/>
      <c r="G31" s="441"/>
      <c r="H31" s="441"/>
      <c r="I31" s="442"/>
      <c r="J31" s="442"/>
      <c r="K31" s="443"/>
      <c r="L31" s="444"/>
      <c r="M31" s="444"/>
      <c r="N31" s="941"/>
      <c r="O31" s="941"/>
      <c r="P31" s="941"/>
      <c r="Q31" s="941">
        <v>293066</v>
      </c>
      <c r="R31" s="944">
        <v>415829</v>
      </c>
      <c r="S31" s="944">
        <v>535315</v>
      </c>
      <c r="T31" s="941">
        <v>704936</v>
      </c>
      <c r="U31" s="941">
        <v>801135</v>
      </c>
      <c r="V31" s="948">
        <v>968251</v>
      </c>
    </row>
    <row r="32" spans="1:22">
      <c r="A32" s="1285"/>
      <c r="B32" s="445" t="s">
        <v>48</v>
      </c>
      <c r="C32" s="446"/>
      <c r="D32" s="447"/>
      <c r="E32" s="447"/>
      <c r="F32" s="447"/>
      <c r="G32" s="447"/>
      <c r="H32" s="447"/>
      <c r="I32" s="448"/>
      <c r="J32" s="448"/>
      <c r="K32" s="449"/>
      <c r="L32" s="450"/>
      <c r="M32" s="450"/>
      <c r="N32" s="942"/>
      <c r="O32" s="942"/>
      <c r="P32" s="942"/>
      <c r="Q32" s="942">
        <v>3936</v>
      </c>
      <c r="R32" s="942">
        <v>4567</v>
      </c>
      <c r="S32" s="942">
        <v>4909</v>
      </c>
      <c r="T32" s="942">
        <v>4862</v>
      </c>
      <c r="U32" s="942">
        <v>6144</v>
      </c>
      <c r="V32" s="949">
        <v>8047</v>
      </c>
    </row>
    <row r="33" spans="1:22">
      <c r="A33" s="1287"/>
      <c r="B33" s="451" t="s">
        <v>121</v>
      </c>
      <c r="C33" s="452"/>
      <c r="D33" s="453"/>
      <c r="E33" s="453"/>
      <c r="F33" s="453"/>
      <c r="G33" s="453"/>
      <c r="H33" s="453"/>
      <c r="I33" s="454"/>
      <c r="J33" s="454"/>
      <c r="K33" s="455"/>
      <c r="L33" s="456"/>
      <c r="M33" s="457"/>
      <c r="N33" s="943"/>
      <c r="O33" s="943"/>
      <c r="P33" s="943"/>
      <c r="Q33" s="943">
        <f t="shared" ref="Q33:V33" si="9">SUM(Q27:Q32)</f>
        <v>391177</v>
      </c>
      <c r="R33" s="943">
        <f t="shared" si="9"/>
        <v>526412</v>
      </c>
      <c r="S33" s="943">
        <f t="shared" si="9"/>
        <v>652777</v>
      </c>
      <c r="T33" s="945">
        <f t="shared" si="9"/>
        <v>825136</v>
      </c>
      <c r="U33" s="945">
        <f t="shared" si="9"/>
        <v>928177</v>
      </c>
      <c r="V33" s="951">
        <f t="shared" si="9"/>
        <v>1101864</v>
      </c>
    </row>
    <row r="34" spans="1:22">
      <c r="A34" s="1284" t="s">
        <v>80</v>
      </c>
      <c r="B34" s="458" t="s">
        <v>154</v>
      </c>
      <c r="C34" s="459">
        <v>31230</v>
      </c>
      <c r="D34" s="460">
        <v>33249</v>
      </c>
      <c r="E34" s="460">
        <v>35809</v>
      </c>
      <c r="F34" s="460">
        <v>44660</v>
      </c>
      <c r="G34" s="460">
        <v>44750</v>
      </c>
      <c r="H34" s="460">
        <v>50607</v>
      </c>
      <c r="I34" s="461">
        <v>52621</v>
      </c>
      <c r="J34" s="461">
        <v>49762</v>
      </c>
      <c r="K34" s="462">
        <v>52459</v>
      </c>
      <c r="L34" s="463">
        <v>54001</v>
      </c>
      <c r="M34" s="463">
        <v>58967</v>
      </c>
      <c r="N34" s="944">
        <v>64746</v>
      </c>
      <c r="O34" s="944">
        <v>69008</v>
      </c>
      <c r="P34" s="944">
        <v>72228</v>
      </c>
      <c r="Q34" s="944">
        <v>78824</v>
      </c>
      <c r="R34" s="944">
        <v>80314</v>
      </c>
      <c r="S34" s="944">
        <v>85195</v>
      </c>
      <c r="T34" s="944">
        <v>87314</v>
      </c>
      <c r="U34" s="944">
        <v>91679</v>
      </c>
      <c r="V34" s="950">
        <v>93203</v>
      </c>
    </row>
    <row r="35" spans="1:22">
      <c r="A35" s="1285"/>
      <c r="B35" s="458" t="s">
        <v>164</v>
      </c>
      <c r="C35" s="459">
        <v>39037</v>
      </c>
      <c r="D35" s="460">
        <v>41753</v>
      </c>
      <c r="E35" s="460">
        <v>44133</v>
      </c>
      <c r="F35" s="460">
        <v>47821</v>
      </c>
      <c r="G35" s="460">
        <v>51029</v>
      </c>
      <c r="H35" s="460">
        <v>60555</v>
      </c>
      <c r="I35" s="461">
        <v>58739</v>
      </c>
      <c r="J35" s="461">
        <v>60350</v>
      </c>
      <c r="K35" s="462">
        <v>64812</v>
      </c>
      <c r="L35" s="463">
        <v>71994</v>
      </c>
      <c r="M35" s="463">
        <v>76839</v>
      </c>
      <c r="N35" s="944">
        <v>78794</v>
      </c>
      <c r="O35" s="944">
        <v>82396</v>
      </c>
      <c r="P35" s="944">
        <v>81982</v>
      </c>
      <c r="Q35" s="944">
        <v>84017</v>
      </c>
      <c r="R35" s="944">
        <v>85184</v>
      </c>
      <c r="S35" s="944">
        <v>88686</v>
      </c>
      <c r="T35" s="944">
        <v>84429</v>
      </c>
      <c r="U35" s="944">
        <v>86691</v>
      </c>
      <c r="V35" s="950">
        <v>86359</v>
      </c>
    </row>
    <row r="36" spans="1:22">
      <c r="A36" s="1285"/>
      <c r="B36" s="458" t="s">
        <v>167</v>
      </c>
      <c r="C36" s="459">
        <v>106892</v>
      </c>
      <c r="D36" s="460">
        <v>120445</v>
      </c>
      <c r="E36" s="460">
        <v>135742</v>
      </c>
      <c r="F36" s="460">
        <v>149825</v>
      </c>
      <c r="G36" s="460">
        <v>163699</v>
      </c>
      <c r="H36" s="460">
        <v>174709</v>
      </c>
      <c r="I36" s="461">
        <v>184245</v>
      </c>
      <c r="J36" s="461">
        <v>188941</v>
      </c>
      <c r="K36" s="462">
        <v>189536</v>
      </c>
      <c r="L36" s="463">
        <v>207867</v>
      </c>
      <c r="M36" s="463">
        <v>221784</v>
      </c>
      <c r="N36" s="944">
        <v>241347</v>
      </c>
      <c r="O36" s="944">
        <v>231588</v>
      </c>
      <c r="P36" s="944">
        <v>224912</v>
      </c>
      <c r="Q36" s="944">
        <v>241977</v>
      </c>
      <c r="R36" s="944">
        <v>247750</v>
      </c>
      <c r="S36" s="944">
        <v>268782</v>
      </c>
      <c r="T36" s="944">
        <v>293588</v>
      </c>
      <c r="U36" s="944">
        <v>285096</v>
      </c>
      <c r="V36" s="950">
        <v>288335</v>
      </c>
    </row>
    <row r="37" spans="1:22" s="329" customFormat="1">
      <c r="A37" s="1285"/>
      <c r="B37" s="433" t="s">
        <v>171</v>
      </c>
      <c r="C37" s="434"/>
      <c r="D37" s="435"/>
      <c r="E37" s="435"/>
      <c r="F37" s="435"/>
      <c r="G37" s="435"/>
      <c r="H37" s="435"/>
      <c r="I37" s="436"/>
      <c r="J37" s="436"/>
      <c r="K37" s="437"/>
      <c r="L37" s="438"/>
      <c r="M37" s="438"/>
      <c r="N37" s="940">
        <v>22976</v>
      </c>
      <c r="O37" s="940">
        <v>23584</v>
      </c>
      <c r="P37" s="940">
        <v>23950</v>
      </c>
      <c r="Q37" s="940">
        <v>26040</v>
      </c>
      <c r="R37" s="944">
        <v>27289</v>
      </c>
      <c r="S37" s="944">
        <v>29481</v>
      </c>
      <c r="T37" s="940">
        <v>33039</v>
      </c>
      <c r="U37" s="940">
        <v>36744</v>
      </c>
      <c r="V37" s="947">
        <v>38205</v>
      </c>
    </row>
    <row r="38" spans="1:22" s="329" customFormat="1">
      <c r="A38" s="1285"/>
      <c r="B38" s="439" t="s">
        <v>172</v>
      </c>
      <c r="C38" s="440"/>
      <c r="D38" s="441"/>
      <c r="E38" s="441"/>
      <c r="F38" s="441"/>
      <c r="G38" s="441"/>
      <c r="H38" s="441"/>
      <c r="I38" s="442"/>
      <c r="J38" s="442"/>
      <c r="K38" s="443"/>
      <c r="L38" s="444"/>
      <c r="M38" s="444"/>
      <c r="N38" s="941"/>
      <c r="O38" s="941"/>
      <c r="P38" s="941"/>
      <c r="Q38" s="941">
        <v>8162</v>
      </c>
      <c r="R38" s="944">
        <v>10545</v>
      </c>
      <c r="S38" s="944">
        <v>13273</v>
      </c>
      <c r="T38" s="941">
        <v>14702</v>
      </c>
      <c r="U38" s="941">
        <v>18040</v>
      </c>
      <c r="V38" s="948">
        <v>21386</v>
      </c>
    </row>
    <row r="39" spans="1:22">
      <c r="A39" s="1285"/>
      <c r="B39" s="445" t="s">
        <v>48</v>
      </c>
      <c r="C39" s="446">
        <v>17567</v>
      </c>
      <c r="D39" s="447">
        <v>19810</v>
      </c>
      <c r="E39" s="447">
        <v>21910</v>
      </c>
      <c r="F39" s="447">
        <v>27881</v>
      </c>
      <c r="G39" s="447">
        <v>36448</v>
      </c>
      <c r="H39" s="447">
        <v>40637</v>
      </c>
      <c r="I39" s="448">
        <v>38840</v>
      </c>
      <c r="J39" s="448">
        <v>43388</v>
      </c>
      <c r="K39" s="449">
        <v>50136</v>
      </c>
      <c r="L39" s="450">
        <v>56871</v>
      </c>
      <c r="M39" s="450">
        <v>68377</v>
      </c>
      <c r="N39" s="942">
        <v>48291</v>
      </c>
      <c r="O39" s="942">
        <v>49745</v>
      </c>
      <c r="P39" s="942">
        <v>53034</v>
      </c>
      <c r="Q39" s="942">
        <v>51206</v>
      </c>
      <c r="R39" s="944">
        <v>52500</v>
      </c>
      <c r="S39" s="944">
        <v>57398</v>
      </c>
      <c r="T39" s="942">
        <v>58540</v>
      </c>
      <c r="U39" s="942">
        <v>60552</v>
      </c>
      <c r="V39" s="949">
        <v>61922</v>
      </c>
    </row>
    <row r="40" spans="1:22" ht="15" thickBot="1">
      <c r="A40" s="1286"/>
      <c r="B40" s="465" t="s">
        <v>121</v>
      </c>
      <c r="C40" s="466">
        <f t="shared" ref="C40:K40" si="10">SUM(C34:C39)</f>
        <v>194726</v>
      </c>
      <c r="D40" s="467">
        <f t="shared" si="10"/>
        <v>215257</v>
      </c>
      <c r="E40" s="467">
        <f t="shared" si="10"/>
        <v>237594</v>
      </c>
      <c r="F40" s="467">
        <f t="shared" si="10"/>
        <v>270187</v>
      </c>
      <c r="G40" s="467">
        <f t="shared" si="10"/>
        <v>295926</v>
      </c>
      <c r="H40" s="467">
        <f t="shared" si="10"/>
        <v>326508</v>
      </c>
      <c r="I40" s="468">
        <f t="shared" si="10"/>
        <v>334445</v>
      </c>
      <c r="J40" s="468">
        <f t="shared" si="10"/>
        <v>342441</v>
      </c>
      <c r="K40" s="469">
        <f t="shared" si="10"/>
        <v>356943</v>
      </c>
      <c r="L40" s="470">
        <v>390733</v>
      </c>
      <c r="M40" s="470">
        <f>SUM(M34:M39)</f>
        <v>425967</v>
      </c>
      <c r="N40" s="954">
        <f>SUM(N34:N39)</f>
        <v>456154</v>
      </c>
      <c r="O40" s="1196">
        <v>456321</v>
      </c>
      <c r="P40" s="1196">
        <f t="shared" ref="P40:U40" si="11">SUM(P34:P39)</f>
        <v>456106</v>
      </c>
      <c r="Q40" s="1196">
        <f t="shared" si="11"/>
        <v>490226</v>
      </c>
      <c r="R40" s="1196">
        <f t="shared" si="11"/>
        <v>503582</v>
      </c>
      <c r="S40" s="1196">
        <f t="shared" si="11"/>
        <v>542815</v>
      </c>
      <c r="T40" s="1197">
        <f t="shared" si="11"/>
        <v>571612</v>
      </c>
      <c r="U40" s="1197">
        <f t="shared" si="11"/>
        <v>578802</v>
      </c>
      <c r="V40" s="1198">
        <f t="shared" ref="V40" si="12">SUM(V34:V39)</f>
        <v>589410</v>
      </c>
    </row>
    <row r="41" spans="1:22">
      <c r="C41" s="471"/>
      <c r="D41" s="471"/>
      <c r="E41" s="471"/>
      <c r="F41" s="471"/>
      <c r="G41" s="471"/>
      <c r="H41" s="471"/>
      <c r="M41" s="420"/>
      <c r="N41" s="420"/>
      <c r="O41" s="420"/>
      <c r="P41" s="420"/>
      <c r="Q41" s="464"/>
      <c r="R41" s="464"/>
      <c r="S41" s="420"/>
      <c r="T41" s="420"/>
      <c r="U41" s="420"/>
      <c r="V41" s="420"/>
    </row>
    <row r="42" spans="1:22">
      <c r="A42" s="337"/>
      <c r="H42" s="472"/>
      <c r="M42" s="420"/>
      <c r="N42" s="420"/>
      <c r="O42" s="420"/>
      <c r="P42" s="420"/>
      <c r="Q42" s="464"/>
      <c r="R42" s="464"/>
      <c r="S42" s="420"/>
      <c r="T42" s="420"/>
      <c r="U42" s="420"/>
      <c r="V42" s="420"/>
    </row>
    <row r="43" spans="1:22">
      <c r="C43" s="473"/>
    </row>
  </sheetData>
  <mergeCells count="5">
    <mergeCell ref="A34:A40"/>
    <mergeCell ref="A6:A12"/>
    <mergeCell ref="A13:A19"/>
    <mergeCell ref="A20:A26"/>
    <mergeCell ref="A27:A33"/>
  </mergeCells>
  <phoneticPr fontId="0" type="noConversion"/>
  <pageMargins left="0.75" right="0.75" top="1" bottom="1" header="0.51200000000000001" footer="0.51200000000000001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opLeftCell="B1" zoomScale="80" workbookViewId="0">
      <selection activeCell="T68" sqref="T68"/>
    </sheetView>
  </sheetViews>
  <sheetFormatPr defaultColWidth="8.875" defaultRowHeight="14.25"/>
  <cols>
    <col min="1" max="1" width="10.75" style="328" customWidth="1"/>
    <col min="2" max="2" width="23.25" style="328" bestFit="1" customWidth="1"/>
    <col min="3" max="16" width="8.875" style="328" customWidth="1"/>
    <col min="17" max="18" width="8.875" style="329"/>
    <col min="19" max="16384" width="8.875" style="328"/>
  </cols>
  <sheetData>
    <row r="1" spans="1:22" ht="15.75">
      <c r="A1" s="327" t="s">
        <v>0</v>
      </c>
      <c r="B1" s="420"/>
    </row>
    <row r="2" spans="1:22">
      <c r="A2" s="328" t="s">
        <v>210</v>
      </c>
    </row>
    <row r="3" spans="1:22" ht="15">
      <c r="A3" s="330" t="s">
        <v>259</v>
      </c>
    </row>
    <row r="4" spans="1:22" ht="15" thickBot="1"/>
    <row r="5" spans="1:22" s="426" customFormat="1">
      <c r="A5" s="421" t="s">
        <v>61</v>
      </c>
      <c r="B5" s="421" t="s">
        <v>212</v>
      </c>
      <c r="C5" s="422">
        <v>1996</v>
      </c>
      <c r="D5" s="423">
        <f>C5+1</f>
        <v>1997</v>
      </c>
      <c r="E5" s="423">
        <f>D5+1</f>
        <v>1998</v>
      </c>
      <c r="F5" s="423">
        <f>E5+1</f>
        <v>1999</v>
      </c>
      <c r="G5" s="423">
        <f>F5+1</f>
        <v>2000</v>
      </c>
      <c r="H5" s="423">
        <v>2001</v>
      </c>
      <c r="I5" s="423">
        <v>2002</v>
      </c>
      <c r="J5" s="423">
        <v>2003</v>
      </c>
      <c r="K5" s="424">
        <v>2004</v>
      </c>
      <c r="L5" s="424">
        <v>2005</v>
      </c>
      <c r="M5" s="962">
        <v>2006</v>
      </c>
      <c r="N5" s="938">
        <v>2007</v>
      </c>
      <c r="O5" s="423">
        <v>2008</v>
      </c>
      <c r="P5" s="423">
        <v>2009</v>
      </c>
      <c r="Q5" s="423">
        <v>2010</v>
      </c>
      <c r="R5" s="483">
        <v>2011</v>
      </c>
      <c r="S5" s="483">
        <v>2012</v>
      </c>
      <c r="T5" s="483">
        <v>2013</v>
      </c>
      <c r="U5" s="483">
        <v>2014</v>
      </c>
      <c r="V5" s="474">
        <v>2015</v>
      </c>
    </row>
    <row r="6" spans="1:22">
      <c r="A6" s="1284" t="s">
        <v>63</v>
      </c>
      <c r="B6" s="458" t="s">
        <v>213</v>
      </c>
      <c r="C6" s="676">
        <v>8943</v>
      </c>
      <c r="D6" s="677">
        <v>10317</v>
      </c>
      <c r="E6" s="677">
        <v>11591</v>
      </c>
      <c r="F6" s="677">
        <v>12895</v>
      </c>
      <c r="G6" s="677">
        <v>14187</v>
      </c>
      <c r="H6" s="677">
        <v>15795</v>
      </c>
      <c r="I6" s="677">
        <v>15872</v>
      </c>
      <c r="J6" s="677">
        <v>17956</v>
      </c>
      <c r="K6" s="678">
        <v>20153</v>
      </c>
      <c r="L6" s="679">
        <v>21156</v>
      </c>
      <c r="M6" s="963">
        <v>22845</v>
      </c>
      <c r="N6" s="955">
        <v>24322</v>
      </c>
      <c r="O6" s="681">
        <v>24849</v>
      </c>
      <c r="P6" s="681">
        <v>23979</v>
      </c>
      <c r="Q6" s="681">
        <v>26285</v>
      </c>
      <c r="R6" s="681">
        <v>25316</v>
      </c>
      <c r="S6" s="681">
        <v>23457</v>
      </c>
      <c r="T6" s="681">
        <v>25672</v>
      </c>
      <c r="U6" s="681">
        <v>25988</v>
      </c>
      <c r="V6" s="682">
        <v>28552</v>
      </c>
    </row>
    <row r="7" spans="1:22">
      <c r="A7" s="1285"/>
      <c r="B7" s="458" t="s">
        <v>214</v>
      </c>
      <c r="C7" s="676">
        <v>12025</v>
      </c>
      <c r="D7" s="677">
        <v>13500</v>
      </c>
      <c r="E7" s="677">
        <v>15159</v>
      </c>
      <c r="F7" s="677">
        <v>16321</v>
      </c>
      <c r="G7" s="677">
        <v>17796</v>
      </c>
      <c r="H7" s="683">
        <v>18472</v>
      </c>
      <c r="I7" s="683">
        <v>17388</v>
      </c>
      <c r="J7" s="683">
        <v>19296</v>
      </c>
      <c r="K7" s="684">
        <v>20374</v>
      </c>
      <c r="L7" s="685">
        <v>21199</v>
      </c>
      <c r="M7" s="964">
        <v>21883</v>
      </c>
      <c r="N7" s="956">
        <v>22665</v>
      </c>
      <c r="O7" s="686">
        <v>23210</v>
      </c>
      <c r="P7" s="686">
        <v>20954</v>
      </c>
      <c r="Q7" s="686">
        <v>20880</v>
      </c>
      <c r="R7" s="686">
        <v>21562</v>
      </c>
      <c r="S7" s="686">
        <v>21483</v>
      </c>
      <c r="T7" s="686">
        <v>23396</v>
      </c>
      <c r="U7" s="686">
        <v>23511</v>
      </c>
      <c r="V7" s="687">
        <v>24237</v>
      </c>
    </row>
    <row r="8" spans="1:22">
      <c r="A8" s="1285"/>
      <c r="B8" s="458" t="s">
        <v>215</v>
      </c>
      <c r="C8" s="676">
        <v>12182</v>
      </c>
      <c r="D8" s="677">
        <v>13813</v>
      </c>
      <c r="E8" s="677">
        <v>14746</v>
      </c>
      <c r="F8" s="677">
        <v>15448</v>
      </c>
      <c r="G8" s="677">
        <v>17183</v>
      </c>
      <c r="H8" s="683">
        <v>18737</v>
      </c>
      <c r="I8" s="683">
        <v>18803</v>
      </c>
      <c r="J8" s="683">
        <v>19275</v>
      </c>
      <c r="K8" s="684">
        <v>19317</v>
      </c>
      <c r="L8" s="685">
        <v>20133</v>
      </c>
      <c r="M8" s="964">
        <v>21476</v>
      </c>
      <c r="N8" s="956">
        <v>22374</v>
      </c>
      <c r="O8" s="686">
        <v>23065</v>
      </c>
      <c r="P8" s="686">
        <v>21515</v>
      </c>
      <c r="Q8" s="686">
        <v>24704</v>
      </c>
      <c r="R8" s="686">
        <v>22847</v>
      </c>
      <c r="S8" s="686">
        <v>20470</v>
      </c>
      <c r="T8" s="686">
        <v>22403</v>
      </c>
      <c r="U8" s="686">
        <v>23140</v>
      </c>
      <c r="V8" s="687">
        <v>23559</v>
      </c>
    </row>
    <row r="9" spans="1:22">
      <c r="A9" s="1285"/>
      <c r="B9" s="458" t="s">
        <v>216</v>
      </c>
      <c r="C9" s="676">
        <v>1172</v>
      </c>
      <c r="D9" s="677">
        <v>1354</v>
      </c>
      <c r="E9" s="677">
        <v>1615</v>
      </c>
      <c r="F9" s="677">
        <v>1631</v>
      </c>
      <c r="G9" s="677">
        <v>1669</v>
      </c>
      <c r="H9" s="683">
        <v>1623</v>
      </c>
      <c r="I9" s="683">
        <v>1702</v>
      </c>
      <c r="J9" s="683">
        <v>1828</v>
      </c>
      <c r="K9" s="684">
        <v>1941</v>
      </c>
      <c r="L9" s="685">
        <v>1923</v>
      </c>
      <c r="M9" s="964">
        <v>2081</v>
      </c>
      <c r="N9" s="956">
        <v>2009</v>
      </c>
      <c r="O9" s="686">
        <v>1978</v>
      </c>
      <c r="P9" s="686">
        <v>1806</v>
      </c>
      <c r="Q9" s="686">
        <v>1704</v>
      </c>
      <c r="R9" s="686">
        <v>1820</v>
      </c>
      <c r="S9" s="686">
        <v>1707</v>
      </c>
      <c r="T9" s="686">
        <v>1755</v>
      </c>
      <c r="U9" s="686">
        <v>1734</v>
      </c>
      <c r="V9" s="687">
        <v>1727</v>
      </c>
    </row>
    <row r="10" spans="1:22">
      <c r="A10" s="1285"/>
      <c r="B10" s="458" t="s">
        <v>217</v>
      </c>
      <c r="C10" s="676">
        <v>2087</v>
      </c>
      <c r="D10" s="677">
        <v>2363</v>
      </c>
      <c r="E10" s="677">
        <v>2745</v>
      </c>
      <c r="F10" s="677">
        <v>2945</v>
      </c>
      <c r="G10" s="677">
        <v>3174</v>
      </c>
      <c r="H10" s="683">
        <v>3161</v>
      </c>
      <c r="I10" s="683">
        <v>3102</v>
      </c>
      <c r="J10" s="683">
        <v>3178</v>
      </c>
      <c r="K10" s="684">
        <v>3403</v>
      </c>
      <c r="L10" s="685">
        <v>3644</v>
      </c>
      <c r="M10" s="964">
        <v>3582</v>
      </c>
      <c r="N10" s="956">
        <v>3928</v>
      </c>
      <c r="O10" s="686">
        <v>3967</v>
      </c>
      <c r="P10" s="686">
        <v>3946</v>
      </c>
      <c r="Q10" s="686">
        <v>4147</v>
      </c>
      <c r="R10" s="686">
        <v>4344</v>
      </c>
      <c r="S10" s="686">
        <v>4082</v>
      </c>
      <c r="T10" s="686">
        <v>4490</v>
      </c>
      <c r="U10" s="686">
        <v>4677</v>
      </c>
      <c r="V10" s="687">
        <v>4822</v>
      </c>
    </row>
    <row r="11" spans="1:22">
      <c r="A11" s="1285"/>
      <c r="B11" s="458" t="s">
        <v>218</v>
      </c>
      <c r="C11" s="676">
        <v>5302</v>
      </c>
      <c r="D11" s="677">
        <v>5864</v>
      </c>
      <c r="E11" s="677">
        <v>6901</v>
      </c>
      <c r="F11" s="677">
        <v>7373</v>
      </c>
      <c r="G11" s="677">
        <v>8166</v>
      </c>
      <c r="H11" s="683">
        <v>8640</v>
      </c>
      <c r="I11" s="683">
        <v>8461</v>
      </c>
      <c r="J11" s="683">
        <v>9245</v>
      </c>
      <c r="K11" s="684">
        <v>9924</v>
      </c>
      <c r="L11" s="685">
        <v>10317</v>
      </c>
      <c r="M11" s="964">
        <v>10759</v>
      </c>
      <c r="N11" s="956">
        <v>11702</v>
      </c>
      <c r="O11" s="686">
        <v>12646</v>
      </c>
      <c r="P11" s="686">
        <v>11994</v>
      </c>
      <c r="Q11" s="686">
        <v>12163</v>
      </c>
      <c r="R11" s="686">
        <v>13134</v>
      </c>
      <c r="S11" s="686">
        <v>13639</v>
      </c>
      <c r="T11" s="686">
        <v>14007</v>
      </c>
      <c r="U11" s="686">
        <v>14067</v>
      </c>
      <c r="V11" s="687">
        <v>15120</v>
      </c>
    </row>
    <row r="12" spans="1:22">
      <c r="A12" s="1285"/>
      <c r="B12" s="458" t="s">
        <v>219</v>
      </c>
      <c r="C12" s="676">
        <v>11027</v>
      </c>
      <c r="D12" s="677">
        <v>12651</v>
      </c>
      <c r="E12" s="677">
        <v>14090</v>
      </c>
      <c r="F12" s="677">
        <v>15234</v>
      </c>
      <c r="G12" s="677">
        <v>17981</v>
      </c>
      <c r="H12" s="683">
        <v>20636</v>
      </c>
      <c r="I12" s="683">
        <v>20611</v>
      </c>
      <c r="J12" s="683">
        <v>23316</v>
      </c>
      <c r="K12" s="684">
        <v>24733</v>
      </c>
      <c r="L12" s="685">
        <v>25437</v>
      </c>
      <c r="M12" s="964">
        <v>26360</v>
      </c>
      <c r="N12" s="956">
        <v>26119</v>
      </c>
      <c r="O12" s="686">
        <v>27094</v>
      </c>
      <c r="P12" s="686">
        <v>23688</v>
      </c>
      <c r="Q12" s="686">
        <v>24358</v>
      </c>
      <c r="R12" s="686">
        <v>24243</v>
      </c>
      <c r="S12" s="686">
        <v>23125</v>
      </c>
      <c r="T12" s="686">
        <v>25460</v>
      </c>
      <c r="U12" s="686">
        <v>27244</v>
      </c>
      <c r="V12" s="687">
        <v>28344</v>
      </c>
    </row>
    <row r="13" spans="1:22">
      <c r="A13" s="1287"/>
      <c r="B13" s="445" t="s">
        <v>220</v>
      </c>
      <c r="C13" s="688">
        <v>11153</v>
      </c>
      <c r="D13" s="689">
        <v>12904</v>
      </c>
      <c r="E13" s="689">
        <v>15387</v>
      </c>
      <c r="F13" s="689">
        <v>17442</v>
      </c>
      <c r="G13" s="689">
        <v>20501</v>
      </c>
      <c r="H13" s="689">
        <v>22842</v>
      </c>
      <c r="I13" s="689">
        <v>20349</v>
      </c>
      <c r="J13" s="689">
        <v>22528</v>
      </c>
      <c r="K13" s="690">
        <v>23878</v>
      </c>
      <c r="L13" s="691">
        <v>24886</v>
      </c>
      <c r="M13" s="965">
        <v>26258</v>
      </c>
      <c r="N13" s="957">
        <v>27197</v>
      </c>
      <c r="O13" s="692">
        <v>28930</v>
      </c>
      <c r="P13" s="692">
        <v>26230</v>
      </c>
      <c r="Q13" s="692">
        <v>28735</v>
      </c>
      <c r="R13" s="692">
        <v>28643</v>
      </c>
      <c r="S13" s="692">
        <v>29170</v>
      </c>
      <c r="T13" s="692">
        <v>30049</v>
      </c>
      <c r="U13" s="692">
        <v>31222</v>
      </c>
      <c r="V13" s="693">
        <v>31075</v>
      </c>
    </row>
    <row r="14" spans="1:22">
      <c r="A14" s="1284" t="s">
        <v>66</v>
      </c>
      <c r="B14" s="458" t="s">
        <v>213</v>
      </c>
      <c r="C14" s="676">
        <v>32171</v>
      </c>
      <c r="D14" s="677">
        <v>33814</v>
      </c>
      <c r="E14" s="677">
        <v>37473</v>
      </c>
      <c r="F14" s="677">
        <v>37607</v>
      </c>
      <c r="G14" s="677">
        <v>46760</v>
      </c>
      <c r="H14" s="681">
        <v>47852</v>
      </c>
      <c r="I14" s="677">
        <v>47495</v>
      </c>
      <c r="J14" s="694">
        <v>54096</v>
      </c>
      <c r="K14" s="695">
        <v>55199</v>
      </c>
      <c r="L14" s="696">
        <v>49015</v>
      </c>
      <c r="M14" s="966">
        <v>47832</v>
      </c>
      <c r="N14" s="958">
        <v>46436</v>
      </c>
      <c r="O14" s="1199">
        <v>44438</v>
      </c>
      <c r="P14" s="1199">
        <v>41401</v>
      </c>
      <c r="Q14" s="697">
        <v>42070</v>
      </c>
      <c r="R14" s="1200">
        <v>41099</v>
      </c>
      <c r="S14" s="1200">
        <v>44334</v>
      </c>
      <c r="T14" s="1200">
        <v>45191</v>
      </c>
      <c r="U14" s="1200">
        <v>48400</v>
      </c>
      <c r="V14" s="698"/>
    </row>
    <row r="15" spans="1:22">
      <c r="A15" s="1285"/>
      <c r="B15" s="458" t="s">
        <v>214</v>
      </c>
      <c r="C15" s="676">
        <v>68941</v>
      </c>
      <c r="D15" s="677">
        <v>70390</v>
      </c>
      <c r="E15" s="677">
        <v>73511</v>
      </c>
      <c r="F15" s="677">
        <v>70564</v>
      </c>
      <c r="G15" s="677">
        <v>76185</v>
      </c>
      <c r="H15" s="686">
        <v>74127</v>
      </c>
      <c r="I15" s="683">
        <v>70991</v>
      </c>
      <c r="J15" s="699">
        <v>74455</v>
      </c>
      <c r="K15" s="700">
        <v>73637</v>
      </c>
      <c r="L15" s="701">
        <v>69534</v>
      </c>
      <c r="M15" s="967">
        <v>63700</v>
      </c>
      <c r="N15" s="959">
        <v>62136</v>
      </c>
      <c r="O15" s="1201">
        <v>61545</v>
      </c>
      <c r="P15" s="1201">
        <v>54778</v>
      </c>
      <c r="Q15" s="702">
        <v>53102</v>
      </c>
      <c r="R15" s="1201">
        <v>52518</v>
      </c>
      <c r="S15" s="1201">
        <v>52168</v>
      </c>
      <c r="T15" s="1201">
        <v>51002</v>
      </c>
      <c r="U15" s="1201">
        <v>51242</v>
      </c>
      <c r="V15" s="703"/>
    </row>
    <row r="16" spans="1:22">
      <c r="A16" s="1285"/>
      <c r="B16" s="458" t="s">
        <v>215</v>
      </c>
      <c r="C16" s="676">
        <v>38515</v>
      </c>
      <c r="D16" s="677">
        <v>38732</v>
      </c>
      <c r="E16" s="677">
        <v>43344</v>
      </c>
      <c r="F16" s="677">
        <v>40446</v>
      </c>
      <c r="G16" s="677">
        <v>49564</v>
      </c>
      <c r="H16" s="686">
        <v>50465</v>
      </c>
      <c r="I16" s="683">
        <v>49512</v>
      </c>
      <c r="J16" s="699">
        <v>55805</v>
      </c>
      <c r="K16" s="700">
        <v>54574</v>
      </c>
      <c r="L16" s="701">
        <v>47188</v>
      </c>
      <c r="M16" s="967">
        <v>45931</v>
      </c>
      <c r="N16" s="959">
        <v>45114</v>
      </c>
      <c r="O16" s="1201">
        <v>44828</v>
      </c>
      <c r="P16" s="1201">
        <v>41976</v>
      </c>
      <c r="Q16" s="702">
        <v>42036</v>
      </c>
      <c r="R16" s="1201">
        <v>41564</v>
      </c>
      <c r="S16" s="1201">
        <v>41267</v>
      </c>
      <c r="T16" s="1201">
        <v>40028</v>
      </c>
      <c r="U16" s="1201">
        <v>40110</v>
      </c>
      <c r="V16" s="703"/>
    </row>
    <row r="17" spans="1:22">
      <c r="A17" s="1285"/>
      <c r="B17" s="458" t="s">
        <v>216</v>
      </c>
      <c r="C17" s="676">
        <v>4947</v>
      </c>
      <c r="D17" s="677">
        <v>5101</v>
      </c>
      <c r="E17" s="677">
        <v>5142</v>
      </c>
      <c r="F17" s="677">
        <v>4982</v>
      </c>
      <c r="G17" s="677">
        <v>5477</v>
      </c>
      <c r="H17" s="686">
        <v>5620</v>
      </c>
      <c r="I17" s="683">
        <v>5022</v>
      </c>
      <c r="J17" s="699">
        <v>5308</v>
      </c>
      <c r="K17" s="700">
        <v>5206</v>
      </c>
      <c r="L17" s="701">
        <v>4673</v>
      </c>
      <c r="M17" s="967">
        <v>4266</v>
      </c>
      <c r="N17" s="959">
        <v>4164</v>
      </c>
      <c r="O17" s="1201">
        <v>4004</v>
      </c>
      <c r="P17" s="1201">
        <v>3276</v>
      </c>
      <c r="Q17" s="702">
        <v>3065</v>
      </c>
      <c r="R17" s="1201">
        <v>3086</v>
      </c>
      <c r="S17" s="1201">
        <v>3094</v>
      </c>
      <c r="T17" s="1201">
        <v>2751</v>
      </c>
      <c r="U17" s="1201">
        <v>2750</v>
      </c>
      <c r="V17" s="703"/>
    </row>
    <row r="18" spans="1:22">
      <c r="A18" s="1285"/>
      <c r="B18" s="458" t="s">
        <v>217</v>
      </c>
      <c r="C18" s="676">
        <v>19228</v>
      </c>
      <c r="D18" s="677">
        <v>18953</v>
      </c>
      <c r="E18" s="677">
        <v>18972</v>
      </c>
      <c r="F18" s="677">
        <v>18306</v>
      </c>
      <c r="G18" s="677">
        <v>18487</v>
      </c>
      <c r="H18" s="686">
        <v>17200</v>
      </c>
      <c r="I18" s="683">
        <v>15438</v>
      </c>
      <c r="J18" s="699">
        <v>14918</v>
      </c>
      <c r="K18" s="700">
        <v>14152</v>
      </c>
      <c r="L18" s="701">
        <v>13144</v>
      </c>
      <c r="M18" s="967">
        <v>11870</v>
      </c>
      <c r="N18" s="959">
        <v>11118</v>
      </c>
      <c r="O18" s="1201">
        <v>10476</v>
      </c>
      <c r="P18" s="1201">
        <v>9512</v>
      </c>
      <c r="Q18" s="702">
        <v>9050</v>
      </c>
      <c r="R18" s="1201">
        <v>9201</v>
      </c>
      <c r="S18" s="1201">
        <v>9340</v>
      </c>
      <c r="T18" s="1201">
        <v>9265</v>
      </c>
      <c r="U18" s="1201">
        <v>9333</v>
      </c>
      <c r="V18" s="703"/>
    </row>
    <row r="19" spans="1:22">
      <c r="A19" s="1285"/>
      <c r="B19" s="458" t="s">
        <v>218</v>
      </c>
      <c r="C19" s="676">
        <v>31750</v>
      </c>
      <c r="D19" s="677">
        <v>32734</v>
      </c>
      <c r="E19" s="677">
        <v>34280</v>
      </c>
      <c r="F19" s="677">
        <v>32278</v>
      </c>
      <c r="G19" s="677">
        <v>35094</v>
      </c>
      <c r="H19" s="686">
        <v>35265</v>
      </c>
      <c r="I19" s="683">
        <v>34534</v>
      </c>
      <c r="J19" s="699">
        <v>36823</v>
      </c>
      <c r="K19" s="700">
        <v>36776</v>
      </c>
      <c r="L19" s="701">
        <v>34364</v>
      </c>
      <c r="M19" s="967">
        <v>34547</v>
      </c>
      <c r="N19" s="959">
        <v>33970</v>
      </c>
      <c r="O19" s="1201">
        <v>34593</v>
      </c>
      <c r="P19" s="1201">
        <v>29387</v>
      </c>
      <c r="Q19" s="702">
        <v>29149</v>
      </c>
      <c r="R19" s="1201">
        <v>29980</v>
      </c>
      <c r="S19" s="1201">
        <v>30532</v>
      </c>
      <c r="T19" s="1201">
        <v>28619</v>
      </c>
      <c r="U19" s="1201">
        <v>28272</v>
      </c>
      <c r="V19" s="703"/>
    </row>
    <row r="20" spans="1:22">
      <c r="A20" s="1285"/>
      <c r="B20" s="458" t="s">
        <v>219</v>
      </c>
      <c r="C20" s="676">
        <v>82223</v>
      </c>
      <c r="D20" s="677">
        <v>85779</v>
      </c>
      <c r="E20" s="677">
        <v>89619</v>
      </c>
      <c r="F20" s="677">
        <v>88582</v>
      </c>
      <c r="G20" s="677">
        <v>107762</v>
      </c>
      <c r="H20" s="686">
        <v>109321</v>
      </c>
      <c r="I20" s="683">
        <v>101469</v>
      </c>
      <c r="J20" s="699">
        <v>105891</v>
      </c>
      <c r="K20" s="700">
        <v>110833</v>
      </c>
      <c r="L20" s="701">
        <v>105393</v>
      </c>
      <c r="M20" s="967">
        <v>100039</v>
      </c>
      <c r="N20" s="959">
        <v>95062</v>
      </c>
      <c r="O20" s="1201">
        <v>92308</v>
      </c>
      <c r="P20" s="1201">
        <v>80538</v>
      </c>
      <c r="Q20" s="702">
        <v>78596</v>
      </c>
      <c r="R20" s="1201">
        <v>76078</v>
      </c>
      <c r="S20" s="1201">
        <v>74687</v>
      </c>
      <c r="T20" s="1201">
        <v>70763</v>
      </c>
      <c r="U20" s="1201">
        <v>68303</v>
      </c>
      <c r="V20" s="703"/>
    </row>
    <row r="21" spans="1:22">
      <c r="A21" s="1287"/>
      <c r="B21" s="445" t="s">
        <v>220</v>
      </c>
      <c r="C21" s="688">
        <v>76755</v>
      </c>
      <c r="D21" s="689">
        <v>81934</v>
      </c>
      <c r="E21" s="689">
        <v>87406</v>
      </c>
      <c r="F21" s="689">
        <v>85387</v>
      </c>
      <c r="G21" s="689">
        <v>93988</v>
      </c>
      <c r="H21" s="692">
        <v>96247</v>
      </c>
      <c r="I21" s="689">
        <v>93154</v>
      </c>
      <c r="J21" s="704">
        <v>99966</v>
      </c>
      <c r="K21" s="705">
        <v>104229</v>
      </c>
      <c r="L21" s="706">
        <v>101855</v>
      </c>
      <c r="M21" s="968">
        <v>99399</v>
      </c>
      <c r="N21" s="960">
        <v>96887</v>
      </c>
      <c r="O21" s="1202">
        <v>97425</v>
      </c>
      <c r="P21" s="1202">
        <v>86517</v>
      </c>
      <c r="Q21" s="707">
        <v>86389</v>
      </c>
      <c r="R21" s="1202">
        <v>87834</v>
      </c>
      <c r="S21" s="1202">
        <v>86156</v>
      </c>
      <c r="T21" s="1202">
        <v>79414</v>
      </c>
      <c r="U21" s="1202">
        <v>76252</v>
      </c>
      <c r="V21" s="708"/>
    </row>
    <row r="22" spans="1:22" s="329" customFormat="1">
      <c r="A22" s="1284" t="s">
        <v>37</v>
      </c>
      <c r="B22" s="458" t="s">
        <v>213</v>
      </c>
      <c r="C22" s="676"/>
      <c r="D22" s="677"/>
      <c r="E22" s="677"/>
      <c r="F22" s="677"/>
      <c r="G22" s="677"/>
      <c r="H22" s="681"/>
      <c r="I22" s="677"/>
      <c r="J22" s="694"/>
      <c r="K22" s="695"/>
      <c r="L22" s="696"/>
      <c r="M22" s="966"/>
      <c r="N22" s="958">
        <v>19687</v>
      </c>
      <c r="O22" s="1199">
        <v>20689</v>
      </c>
      <c r="P22" s="1199">
        <v>21461</v>
      </c>
      <c r="Q22" s="1199">
        <v>22223</v>
      </c>
      <c r="R22" s="697">
        <v>23640</v>
      </c>
      <c r="S22" s="697">
        <v>25272</v>
      </c>
      <c r="T22" s="697">
        <v>27439</v>
      </c>
      <c r="U22" s="697">
        <v>29546</v>
      </c>
      <c r="V22" s="709">
        <v>32697</v>
      </c>
    </row>
    <row r="23" spans="1:22" s="329" customFormat="1">
      <c r="A23" s="1288"/>
      <c r="B23" s="458" t="s">
        <v>214</v>
      </c>
      <c r="C23" s="676"/>
      <c r="D23" s="677"/>
      <c r="E23" s="677"/>
      <c r="F23" s="677"/>
      <c r="G23" s="677"/>
      <c r="H23" s="686"/>
      <c r="I23" s="683"/>
      <c r="J23" s="699"/>
      <c r="K23" s="700"/>
      <c r="L23" s="701"/>
      <c r="M23" s="967"/>
      <c r="N23" s="959">
        <v>24178</v>
      </c>
      <c r="O23" s="1201">
        <v>24485</v>
      </c>
      <c r="P23" s="1201">
        <v>23968</v>
      </c>
      <c r="Q23" s="1201">
        <v>24575</v>
      </c>
      <c r="R23" s="702">
        <v>26929</v>
      </c>
      <c r="S23" s="702">
        <v>28220</v>
      </c>
      <c r="T23" s="702">
        <v>30937</v>
      </c>
      <c r="U23" s="702">
        <v>32816</v>
      </c>
      <c r="V23" s="710">
        <v>32290</v>
      </c>
    </row>
    <row r="24" spans="1:22" s="329" customFormat="1">
      <c r="A24" s="1288"/>
      <c r="B24" s="458" t="s">
        <v>215</v>
      </c>
      <c r="C24" s="676"/>
      <c r="D24" s="677"/>
      <c r="E24" s="677"/>
      <c r="F24" s="677"/>
      <c r="G24" s="677"/>
      <c r="H24" s="686"/>
      <c r="I24" s="683"/>
      <c r="J24" s="699"/>
      <c r="K24" s="700"/>
      <c r="L24" s="701"/>
      <c r="M24" s="967"/>
      <c r="N24" s="959">
        <v>17495</v>
      </c>
      <c r="O24" s="1201">
        <v>18022</v>
      </c>
      <c r="P24" s="1201">
        <v>17886</v>
      </c>
      <c r="Q24" s="1201">
        <v>19045</v>
      </c>
      <c r="R24" s="702">
        <v>20582</v>
      </c>
      <c r="S24" s="702">
        <v>21264</v>
      </c>
      <c r="T24" s="702">
        <v>23618</v>
      </c>
      <c r="U24" s="702">
        <v>24464</v>
      </c>
      <c r="V24" s="710">
        <v>23782</v>
      </c>
    </row>
    <row r="25" spans="1:22" s="329" customFormat="1">
      <c r="A25" s="1288"/>
      <c r="B25" s="458" t="s">
        <v>216</v>
      </c>
      <c r="C25" s="676"/>
      <c r="D25" s="677"/>
      <c r="E25" s="677"/>
      <c r="F25" s="677"/>
      <c r="G25" s="677"/>
      <c r="H25" s="686"/>
      <c r="I25" s="683"/>
      <c r="J25" s="699"/>
      <c r="K25" s="700"/>
      <c r="L25" s="701"/>
      <c r="M25" s="967"/>
      <c r="N25" s="959">
        <v>2515</v>
      </c>
      <c r="O25" s="1201">
        <v>2381</v>
      </c>
      <c r="P25" s="1201">
        <v>2415</v>
      </c>
      <c r="Q25" s="1201">
        <v>2114</v>
      </c>
      <c r="R25" s="702">
        <v>1929</v>
      </c>
      <c r="S25" s="702">
        <v>2016</v>
      </c>
      <c r="T25" s="702">
        <v>2437</v>
      </c>
      <c r="U25" s="702">
        <v>2255</v>
      </c>
      <c r="V25" s="710">
        <v>2185</v>
      </c>
    </row>
    <row r="26" spans="1:22" s="329" customFormat="1">
      <c r="A26" s="1288"/>
      <c r="B26" s="458" t="s">
        <v>217</v>
      </c>
      <c r="C26" s="676"/>
      <c r="D26" s="677"/>
      <c r="E26" s="677"/>
      <c r="F26" s="677"/>
      <c r="G26" s="677"/>
      <c r="H26" s="686"/>
      <c r="I26" s="683"/>
      <c r="J26" s="699"/>
      <c r="K26" s="700"/>
      <c r="L26" s="701"/>
      <c r="M26" s="967"/>
      <c r="N26" s="959">
        <v>7925</v>
      </c>
      <c r="O26" s="1201">
        <v>8158</v>
      </c>
      <c r="P26" s="1201">
        <v>8713</v>
      </c>
      <c r="Q26" s="1201">
        <v>8310</v>
      </c>
      <c r="R26" s="702">
        <v>8242</v>
      </c>
      <c r="S26" s="702">
        <v>8621</v>
      </c>
      <c r="T26" s="702">
        <v>9432</v>
      </c>
      <c r="U26" s="702">
        <v>9252</v>
      </c>
      <c r="V26" s="710">
        <v>9632</v>
      </c>
    </row>
    <row r="27" spans="1:22" s="329" customFormat="1">
      <c r="A27" s="1288"/>
      <c r="B27" s="458" t="s">
        <v>218</v>
      </c>
      <c r="C27" s="676"/>
      <c r="D27" s="677"/>
      <c r="E27" s="677"/>
      <c r="F27" s="677"/>
      <c r="G27" s="677"/>
      <c r="H27" s="686"/>
      <c r="I27" s="683"/>
      <c r="J27" s="699"/>
      <c r="K27" s="700"/>
      <c r="L27" s="701"/>
      <c r="M27" s="967"/>
      <c r="N27" s="959">
        <v>13012</v>
      </c>
      <c r="O27" s="1201">
        <v>13252</v>
      </c>
      <c r="P27" s="1201">
        <v>13243</v>
      </c>
      <c r="Q27" s="1201">
        <v>13957</v>
      </c>
      <c r="R27" s="702">
        <v>14247</v>
      </c>
      <c r="S27" s="702">
        <v>14644</v>
      </c>
      <c r="T27" s="702">
        <v>16181</v>
      </c>
      <c r="U27" s="702">
        <v>15537</v>
      </c>
      <c r="V27" s="710">
        <v>16120</v>
      </c>
    </row>
    <row r="28" spans="1:22" s="329" customFormat="1">
      <c r="A28" s="1288"/>
      <c r="B28" s="458" t="s">
        <v>219</v>
      </c>
      <c r="C28" s="676"/>
      <c r="D28" s="677"/>
      <c r="E28" s="677"/>
      <c r="F28" s="677"/>
      <c r="G28" s="677"/>
      <c r="H28" s="686"/>
      <c r="I28" s="683"/>
      <c r="J28" s="699"/>
      <c r="K28" s="700"/>
      <c r="L28" s="701"/>
      <c r="M28" s="967"/>
      <c r="N28" s="959">
        <v>35047</v>
      </c>
      <c r="O28" s="1201">
        <v>32962</v>
      </c>
      <c r="P28" s="1201">
        <v>30710</v>
      </c>
      <c r="Q28" s="1201">
        <v>32734</v>
      </c>
      <c r="R28" s="702">
        <v>35679</v>
      </c>
      <c r="S28" s="702">
        <v>38357</v>
      </c>
      <c r="T28" s="702">
        <v>41882</v>
      </c>
      <c r="U28" s="702">
        <v>42405</v>
      </c>
      <c r="V28" s="710">
        <v>43168</v>
      </c>
    </row>
    <row r="29" spans="1:22" s="329" customFormat="1">
      <c r="A29" s="1289"/>
      <c r="B29" s="445" t="s">
        <v>220</v>
      </c>
      <c r="C29" s="688"/>
      <c r="D29" s="689"/>
      <c r="E29" s="689"/>
      <c r="F29" s="689"/>
      <c r="G29" s="689"/>
      <c r="H29" s="692"/>
      <c r="I29" s="689"/>
      <c r="J29" s="704"/>
      <c r="K29" s="705"/>
      <c r="L29" s="706"/>
      <c r="M29" s="968"/>
      <c r="N29" s="960">
        <v>49160</v>
      </c>
      <c r="O29" s="1202">
        <v>46876</v>
      </c>
      <c r="P29" s="1202">
        <v>40903</v>
      </c>
      <c r="Q29" s="1202">
        <v>42769</v>
      </c>
      <c r="R29" s="1203">
        <v>42784</v>
      </c>
      <c r="S29" s="1203">
        <v>43451</v>
      </c>
      <c r="T29" s="1203">
        <v>45875</v>
      </c>
      <c r="U29" s="1203">
        <v>47445</v>
      </c>
      <c r="V29" s="711">
        <v>46979</v>
      </c>
    </row>
    <row r="30" spans="1:22">
      <c r="A30" s="1284" t="s">
        <v>43</v>
      </c>
      <c r="B30" s="458" t="s">
        <v>213</v>
      </c>
      <c r="C30" s="676"/>
      <c r="D30" s="677"/>
      <c r="E30" s="677"/>
      <c r="F30" s="677"/>
      <c r="G30" s="677"/>
      <c r="H30" s="681"/>
      <c r="I30" s="677"/>
      <c r="J30" s="694"/>
      <c r="K30" s="695"/>
      <c r="L30" s="696"/>
      <c r="M30" s="966"/>
      <c r="N30" s="958"/>
      <c r="O30" s="1199"/>
      <c r="P30" s="1199"/>
      <c r="Q30" s="712">
        <v>56424</v>
      </c>
      <c r="R30" s="1199">
        <v>73836</v>
      </c>
      <c r="S30" s="1199">
        <v>118555</v>
      </c>
      <c r="T30" s="1199">
        <v>137174</v>
      </c>
      <c r="U30" s="1199">
        <v>169718</v>
      </c>
      <c r="V30" s="713">
        <v>180881</v>
      </c>
    </row>
    <row r="31" spans="1:22">
      <c r="A31" s="1285"/>
      <c r="B31" s="458" t="s">
        <v>214</v>
      </c>
      <c r="C31" s="676"/>
      <c r="D31" s="677"/>
      <c r="E31" s="677"/>
      <c r="F31" s="677"/>
      <c r="G31" s="677"/>
      <c r="H31" s="686"/>
      <c r="I31" s="683"/>
      <c r="J31" s="699"/>
      <c r="K31" s="700"/>
      <c r="L31" s="701"/>
      <c r="M31" s="967"/>
      <c r="N31" s="959"/>
      <c r="O31" s="1201"/>
      <c r="P31" s="1201"/>
      <c r="Q31" s="714">
        <v>52004</v>
      </c>
      <c r="R31" s="1201">
        <v>68335</v>
      </c>
      <c r="S31" s="1201">
        <v>121455</v>
      </c>
      <c r="T31" s="1201">
        <v>134750</v>
      </c>
      <c r="U31" s="1201">
        <v>137537</v>
      </c>
      <c r="V31" s="703">
        <v>160530</v>
      </c>
    </row>
    <row r="32" spans="1:22">
      <c r="A32" s="1285"/>
      <c r="B32" s="458" t="s">
        <v>215</v>
      </c>
      <c r="C32" s="676"/>
      <c r="D32" s="677"/>
      <c r="E32" s="677"/>
      <c r="F32" s="677"/>
      <c r="G32" s="677"/>
      <c r="H32" s="686"/>
      <c r="I32" s="683"/>
      <c r="J32" s="699"/>
      <c r="K32" s="700"/>
      <c r="L32" s="701"/>
      <c r="M32" s="967"/>
      <c r="N32" s="959"/>
      <c r="O32" s="1201"/>
      <c r="P32" s="1201"/>
      <c r="Q32" s="714">
        <v>64763</v>
      </c>
      <c r="R32" s="1201">
        <v>75129</v>
      </c>
      <c r="S32" s="1201">
        <v>117953</v>
      </c>
      <c r="T32" s="1201">
        <v>126480</v>
      </c>
      <c r="U32" s="1201">
        <v>140351</v>
      </c>
      <c r="V32" s="703">
        <v>148001</v>
      </c>
    </row>
    <row r="33" spans="1:22">
      <c r="A33" s="1285"/>
      <c r="B33" s="458" t="s">
        <v>216</v>
      </c>
      <c r="C33" s="676"/>
      <c r="D33" s="677"/>
      <c r="E33" s="677"/>
      <c r="F33" s="677"/>
      <c r="G33" s="677"/>
      <c r="H33" s="686"/>
      <c r="I33" s="683"/>
      <c r="J33" s="699"/>
      <c r="K33" s="700"/>
      <c r="L33" s="701"/>
      <c r="M33" s="967"/>
      <c r="N33" s="959"/>
      <c r="O33" s="1201"/>
      <c r="P33" s="1201"/>
      <c r="Q33" s="714">
        <v>6314</v>
      </c>
      <c r="R33" s="1201">
        <v>8355</v>
      </c>
      <c r="S33" s="1201">
        <v>13288</v>
      </c>
      <c r="T33" s="1201">
        <v>14788</v>
      </c>
      <c r="U33" s="1201">
        <v>14628</v>
      </c>
      <c r="V33" s="703">
        <v>15083</v>
      </c>
    </row>
    <row r="34" spans="1:22">
      <c r="A34" s="1285"/>
      <c r="B34" s="458" t="s">
        <v>217</v>
      </c>
      <c r="C34" s="676"/>
      <c r="D34" s="677"/>
      <c r="E34" s="677"/>
      <c r="F34" s="677"/>
      <c r="G34" s="677"/>
      <c r="H34" s="686"/>
      <c r="I34" s="683"/>
      <c r="J34" s="699"/>
      <c r="K34" s="700"/>
      <c r="L34" s="701"/>
      <c r="M34" s="967"/>
      <c r="N34" s="959"/>
      <c r="O34" s="1201"/>
      <c r="P34" s="1201"/>
      <c r="Q34" s="714">
        <v>13146</v>
      </c>
      <c r="R34" s="1201">
        <v>15158</v>
      </c>
      <c r="S34" s="1201">
        <v>28305</v>
      </c>
      <c r="T34" s="1201">
        <v>30801</v>
      </c>
      <c r="U34" s="1201">
        <v>30902</v>
      </c>
      <c r="V34" s="703">
        <v>34717</v>
      </c>
    </row>
    <row r="35" spans="1:22">
      <c r="A35" s="1285"/>
      <c r="B35" s="458" t="s">
        <v>218</v>
      </c>
      <c r="C35" s="676"/>
      <c r="D35" s="677"/>
      <c r="E35" s="677"/>
      <c r="F35" s="677"/>
      <c r="G35" s="677"/>
      <c r="H35" s="686"/>
      <c r="I35" s="683"/>
      <c r="J35" s="699"/>
      <c r="K35" s="700"/>
      <c r="L35" s="701"/>
      <c r="M35" s="967"/>
      <c r="N35" s="959"/>
      <c r="O35" s="1201"/>
      <c r="P35" s="1201"/>
      <c r="Q35" s="714">
        <v>31691</v>
      </c>
      <c r="R35" s="1201">
        <v>39155</v>
      </c>
      <c r="S35" s="1201">
        <v>63561</v>
      </c>
      <c r="T35" s="1201">
        <v>67705</v>
      </c>
      <c r="U35" s="1201">
        <v>64637</v>
      </c>
      <c r="V35" s="703">
        <v>73707</v>
      </c>
    </row>
    <row r="36" spans="1:22">
      <c r="A36" s="1285"/>
      <c r="B36" s="458" t="s">
        <v>219</v>
      </c>
      <c r="C36" s="676"/>
      <c r="D36" s="677"/>
      <c r="E36" s="677"/>
      <c r="F36" s="677"/>
      <c r="G36" s="677"/>
      <c r="H36" s="686"/>
      <c r="I36" s="683"/>
      <c r="J36" s="699"/>
      <c r="K36" s="700"/>
      <c r="L36" s="701"/>
      <c r="M36" s="967"/>
      <c r="N36" s="959"/>
      <c r="O36" s="1201"/>
      <c r="P36" s="1201"/>
      <c r="Q36" s="714">
        <v>63217</v>
      </c>
      <c r="R36" s="1201">
        <v>76822</v>
      </c>
      <c r="S36" s="1201">
        <v>118559</v>
      </c>
      <c r="T36" s="1201">
        <v>149206</v>
      </c>
      <c r="U36" s="1201">
        <v>152672</v>
      </c>
      <c r="V36" s="703">
        <v>161804</v>
      </c>
    </row>
    <row r="37" spans="1:22">
      <c r="A37" s="1287"/>
      <c r="B37" s="445" t="s">
        <v>220</v>
      </c>
      <c r="C37" s="688"/>
      <c r="D37" s="689"/>
      <c r="E37" s="689"/>
      <c r="F37" s="689"/>
      <c r="G37" s="689"/>
      <c r="H37" s="692"/>
      <c r="I37" s="689"/>
      <c r="J37" s="704"/>
      <c r="K37" s="705"/>
      <c r="L37" s="706"/>
      <c r="M37" s="968"/>
      <c r="N37" s="960"/>
      <c r="O37" s="1202"/>
      <c r="P37" s="1202"/>
      <c r="Q37" s="715">
        <v>77351</v>
      </c>
      <c r="R37" s="1202">
        <v>93992</v>
      </c>
      <c r="S37" s="1202">
        <v>124336</v>
      </c>
      <c r="T37" s="1202">
        <v>134613</v>
      </c>
      <c r="U37" s="1202">
        <v>135493</v>
      </c>
      <c r="V37" s="708">
        <v>135318</v>
      </c>
    </row>
    <row r="38" spans="1:22">
      <c r="A38" s="1284" t="s">
        <v>80</v>
      </c>
      <c r="B38" s="458" t="s">
        <v>213</v>
      </c>
      <c r="C38" s="676">
        <v>36561</v>
      </c>
      <c r="D38" s="677">
        <v>36778</v>
      </c>
      <c r="E38" s="677">
        <v>41557</v>
      </c>
      <c r="F38" s="677">
        <v>44797</v>
      </c>
      <c r="G38" s="677">
        <v>45529</v>
      </c>
      <c r="H38" s="677">
        <v>49848</v>
      </c>
      <c r="I38" s="677">
        <v>55424</v>
      </c>
      <c r="J38" s="677">
        <v>56894</v>
      </c>
      <c r="K38" s="678">
        <v>57556</v>
      </c>
      <c r="L38" s="680">
        <v>60281</v>
      </c>
      <c r="M38" s="963">
        <v>66092</v>
      </c>
      <c r="N38" s="955">
        <v>73619</v>
      </c>
      <c r="O38" s="681">
        <v>71163</v>
      </c>
      <c r="P38" s="681">
        <v>74621.848795799582</v>
      </c>
      <c r="Q38" s="681">
        <v>81625.003222127052</v>
      </c>
      <c r="R38" s="697">
        <v>80007</v>
      </c>
      <c r="S38" s="697">
        <v>84724</v>
      </c>
      <c r="T38" s="697">
        <v>87534</v>
      </c>
      <c r="U38" s="697">
        <v>89382</v>
      </c>
      <c r="V38" s="709">
        <v>90537</v>
      </c>
    </row>
    <row r="39" spans="1:22">
      <c r="A39" s="1285"/>
      <c r="B39" s="458" t="s">
        <v>214</v>
      </c>
      <c r="C39" s="676">
        <v>35452</v>
      </c>
      <c r="D39" s="677">
        <v>39293</v>
      </c>
      <c r="E39" s="677">
        <v>42677</v>
      </c>
      <c r="F39" s="677">
        <v>43453</v>
      </c>
      <c r="G39" s="677">
        <v>44322</v>
      </c>
      <c r="H39" s="683">
        <v>49174</v>
      </c>
      <c r="I39" s="683">
        <v>51424</v>
      </c>
      <c r="J39" s="683">
        <v>50419</v>
      </c>
      <c r="K39" s="684">
        <v>50131</v>
      </c>
      <c r="L39" s="685">
        <v>52242</v>
      </c>
      <c r="M39" s="964">
        <v>54937</v>
      </c>
      <c r="N39" s="956">
        <v>56425</v>
      </c>
      <c r="O39" s="686">
        <v>53933</v>
      </c>
      <c r="P39" s="686">
        <v>53274.084361069632</v>
      </c>
      <c r="Q39" s="686">
        <v>56826.337294714322</v>
      </c>
      <c r="R39" s="702">
        <v>58066</v>
      </c>
      <c r="S39" s="702">
        <v>58027</v>
      </c>
      <c r="T39" s="702">
        <v>57028</v>
      </c>
      <c r="U39" s="702">
        <v>60259</v>
      </c>
      <c r="V39" s="710">
        <v>59484</v>
      </c>
    </row>
    <row r="40" spans="1:22">
      <c r="A40" s="1285"/>
      <c r="B40" s="458" t="s">
        <v>215</v>
      </c>
      <c r="C40" s="676">
        <v>29991</v>
      </c>
      <c r="D40" s="677">
        <v>24335</v>
      </c>
      <c r="E40" s="677">
        <v>26070</v>
      </c>
      <c r="F40" s="677">
        <v>30223</v>
      </c>
      <c r="G40" s="677">
        <v>30827</v>
      </c>
      <c r="H40" s="683">
        <v>35325</v>
      </c>
      <c r="I40" s="683">
        <v>34374</v>
      </c>
      <c r="J40" s="683">
        <v>33309</v>
      </c>
      <c r="K40" s="684">
        <v>31919</v>
      </c>
      <c r="L40" s="685">
        <v>32605</v>
      </c>
      <c r="M40" s="964">
        <v>37426</v>
      </c>
      <c r="N40" s="956">
        <v>37269</v>
      </c>
      <c r="O40" s="686">
        <v>34665</v>
      </c>
      <c r="P40" s="686">
        <v>36126.90893938885</v>
      </c>
      <c r="Q40" s="686">
        <v>38170.041444773495</v>
      </c>
      <c r="R40" s="702">
        <v>37886</v>
      </c>
      <c r="S40" s="702">
        <v>39878</v>
      </c>
      <c r="T40" s="702">
        <v>45240</v>
      </c>
      <c r="U40" s="702">
        <v>46789</v>
      </c>
      <c r="V40" s="710">
        <v>47895</v>
      </c>
    </row>
    <row r="41" spans="1:22">
      <c r="A41" s="1285"/>
      <c r="B41" s="458" t="s">
        <v>216</v>
      </c>
      <c r="C41" s="676">
        <v>4076</v>
      </c>
      <c r="D41" s="677">
        <v>1846</v>
      </c>
      <c r="E41" s="677">
        <v>1894</v>
      </c>
      <c r="F41" s="677">
        <v>2242</v>
      </c>
      <c r="G41" s="677">
        <v>2287</v>
      </c>
      <c r="H41" s="683">
        <v>2212</v>
      </c>
      <c r="I41" s="683">
        <v>2299</v>
      </c>
      <c r="J41" s="683">
        <v>2291</v>
      </c>
      <c r="K41" s="684">
        <v>2233</v>
      </c>
      <c r="L41" s="685">
        <v>2461</v>
      </c>
      <c r="M41" s="964">
        <v>2555</v>
      </c>
      <c r="N41" s="956">
        <v>2329</v>
      </c>
      <c r="O41" s="686">
        <v>2157</v>
      </c>
      <c r="P41" s="686">
        <v>1981.0074199197484</v>
      </c>
      <c r="Q41" s="686">
        <v>2091.1251720597638</v>
      </c>
      <c r="R41" s="702">
        <v>2082</v>
      </c>
      <c r="S41" s="702">
        <v>1966</v>
      </c>
      <c r="T41" s="702">
        <v>2242</v>
      </c>
      <c r="U41" s="702">
        <v>2583</v>
      </c>
      <c r="V41" s="710">
        <v>2557</v>
      </c>
    </row>
    <row r="42" spans="1:22">
      <c r="A42" s="1285"/>
      <c r="B42" s="458" t="s">
        <v>217</v>
      </c>
      <c r="C42" s="676">
        <v>5485</v>
      </c>
      <c r="D42" s="677">
        <v>6028</v>
      </c>
      <c r="E42" s="677">
        <v>6477</v>
      </c>
      <c r="F42" s="677">
        <v>5993</v>
      </c>
      <c r="G42" s="677">
        <v>6113</v>
      </c>
      <c r="H42" s="683">
        <v>6448</v>
      </c>
      <c r="I42" s="683">
        <v>7427</v>
      </c>
      <c r="J42" s="683">
        <v>7517</v>
      </c>
      <c r="K42" s="684">
        <v>7886</v>
      </c>
      <c r="L42" s="685">
        <v>8471</v>
      </c>
      <c r="M42" s="964">
        <v>8668</v>
      </c>
      <c r="N42" s="956">
        <v>9265</v>
      </c>
      <c r="O42" s="686">
        <v>9195</v>
      </c>
      <c r="P42" s="686">
        <v>9637.7532185562213</v>
      </c>
      <c r="Q42" s="686">
        <v>10370.411824780589</v>
      </c>
      <c r="R42" s="702">
        <v>10271</v>
      </c>
      <c r="S42" s="702">
        <v>10933</v>
      </c>
      <c r="T42" s="702">
        <v>11586</v>
      </c>
      <c r="U42" s="702">
        <v>12871</v>
      </c>
      <c r="V42" s="710">
        <v>12451</v>
      </c>
    </row>
    <row r="43" spans="1:22">
      <c r="A43" s="1285"/>
      <c r="B43" s="458" t="s">
        <v>218</v>
      </c>
      <c r="C43" s="676">
        <v>12683</v>
      </c>
      <c r="D43" s="677">
        <v>14257</v>
      </c>
      <c r="E43" s="677">
        <v>15522</v>
      </c>
      <c r="F43" s="677">
        <v>16508</v>
      </c>
      <c r="G43" s="677">
        <v>16838</v>
      </c>
      <c r="H43" s="683">
        <v>19280</v>
      </c>
      <c r="I43" s="683">
        <v>20834</v>
      </c>
      <c r="J43" s="683">
        <v>20784</v>
      </c>
      <c r="K43" s="684">
        <v>21244</v>
      </c>
      <c r="L43" s="685">
        <v>23202</v>
      </c>
      <c r="M43" s="964">
        <v>24018</v>
      </c>
      <c r="N43" s="956">
        <v>25220</v>
      </c>
      <c r="O43" s="686">
        <v>25650</v>
      </c>
      <c r="P43" s="686">
        <v>25572.213379381785</v>
      </c>
      <c r="Q43" s="686">
        <v>27153.734494533048</v>
      </c>
      <c r="R43" s="702">
        <v>28164</v>
      </c>
      <c r="S43" s="702">
        <v>34239</v>
      </c>
      <c r="T43" s="702">
        <v>34859</v>
      </c>
      <c r="U43" s="702">
        <v>36829</v>
      </c>
      <c r="V43" s="710">
        <v>36579</v>
      </c>
    </row>
    <row r="44" spans="1:22">
      <c r="A44" s="1285"/>
      <c r="B44" s="458" t="s">
        <v>219</v>
      </c>
      <c r="C44" s="676">
        <v>41743</v>
      </c>
      <c r="D44" s="677">
        <v>50353</v>
      </c>
      <c r="E44" s="677">
        <v>58501</v>
      </c>
      <c r="F44" s="677">
        <v>67759</v>
      </c>
      <c r="G44" s="677">
        <v>79614</v>
      </c>
      <c r="H44" s="683">
        <v>92448</v>
      </c>
      <c r="I44" s="683">
        <v>89227</v>
      </c>
      <c r="J44" s="683">
        <v>97674</v>
      </c>
      <c r="K44" s="684">
        <v>104905</v>
      </c>
      <c r="L44" s="685">
        <v>119180</v>
      </c>
      <c r="M44" s="964">
        <v>130946</v>
      </c>
      <c r="N44" s="956">
        <v>145708</v>
      </c>
      <c r="O44" s="686">
        <v>152019</v>
      </c>
      <c r="P44" s="686">
        <v>146926.56994482593</v>
      </c>
      <c r="Q44" s="686">
        <v>157887.26192284134</v>
      </c>
      <c r="R44" s="702">
        <v>165730</v>
      </c>
      <c r="S44" s="702">
        <v>175918</v>
      </c>
      <c r="T44" s="702">
        <v>180824</v>
      </c>
      <c r="U44" s="702">
        <v>175869</v>
      </c>
      <c r="V44" s="710">
        <v>177821</v>
      </c>
    </row>
    <row r="45" spans="1:22" ht="15" thickBot="1">
      <c r="A45" s="1286"/>
      <c r="B45" s="465" t="s">
        <v>220</v>
      </c>
      <c r="C45" s="716">
        <v>32080</v>
      </c>
      <c r="D45" s="717">
        <v>42367</v>
      </c>
      <c r="E45" s="717">
        <v>50364</v>
      </c>
      <c r="F45" s="717">
        <v>59212</v>
      </c>
      <c r="G45" s="717">
        <v>70396</v>
      </c>
      <c r="H45" s="718">
        <v>71773</v>
      </c>
      <c r="I45" s="718">
        <v>73436</v>
      </c>
      <c r="J45" s="718">
        <v>73553</v>
      </c>
      <c r="K45" s="719">
        <v>81069</v>
      </c>
      <c r="L45" s="720">
        <v>92291</v>
      </c>
      <c r="M45" s="969">
        <v>101324</v>
      </c>
      <c r="N45" s="961">
        <v>106320</v>
      </c>
      <c r="O45" s="1204">
        <v>107539</v>
      </c>
      <c r="P45" s="1204">
        <v>107965.61394105824</v>
      </c>
      <c r="Q45" s="1204">
        <v>116102.08462417041</v>
      </c>
      <c r="R45" s="1205">
        <v>121376</v>
      </c>
      <c r="S45" s="1205">
        <v>137130</v>
      </c>
      <c r="T45" s="1205">
        <v>152299</v>
      </c>
      <c r="U45" s="1205">
        <v>154220</v>
      </c>
      <c r="V45" s="721">
        <v>162086</v>
      </c>
    </row>
    <row r="46" spans="1:22">
      <c r="C46" s="471"/>
      <c r="D46" s="471"/>
      <c r="E46" s="471"/>
      <c r="F46" s="471"/>
      <c r="G46" s="471"/>
      <c r="H46" s="471"/>
      <c r="I46" s="472"/>
    </row>
    <row r="47" spans="1:22" ht="15" thickBot="1">
      <c r="A47" s="337"/>
      <c r="C47" s="471"/>
      <c r="D47" s="471"/>
      <c r="E47" s="471"/>
      <c r="F47" s="471"/>
      <c r="G47" s="471"/>
      <c r="H47" s="471"/>
    </row>
    <row r="48" spans="1:22">
      <c r="A48" s="627" t="s">
        <v>61</v>
      </c>
      <c r="B48" s="332" t="s">
        <v>281</v>
      </c>
      <c r="C48" s="836"/>
      <c r="D48" s="836"/>
      <c r="E48" s="837"/>
      <c r="F48" s="837"/>
      <c r="G48" s="837"/>
      <c r="H48" s="837"/>
      <c r="I48" s="836"/>
      <c r="J48" s="836"/>
      <c r="K48" s="836"/>
      <c r="L48" s="836"/>
      <c r="M48" s="836"/>
      <c r="N48" s="836"/>
      <c r="O48" s="836"/>
      <c r="P48" s="836"/>
      <c r="Q48" s="423">
        <v>2010</v>
      </c>
      <c r="R48" s="483">
        <v>2011</v>
      </c>
      <c r="S48" s="483">
        <v>2012</v>
      </c>
      <c r="T48" s="483">
        <v>2013</v>
      </c>
      <c r="U48" s="483">
        <v>2014</v>
      </c>
      <c r="V48" s="474">
        <v>2015</v>
      </c>
    </row>
    <row r="49" spans="1:22">
      <c r="A49" s="1292" t="s">
        <v>63</v>
      </c>
      <c r="B49" s="845" t="s">
        <v>282</v>
      </c>
      <c r="C49" s="839"/>
      <c r="D49" s="840"/>
      <c r="E49" s="839"/>
      <c r="F49" s="839"/>
      <c r="G49" s="839"/>
      <c r="H49" s="839"/>
      <c r="I49" s="838"/>
      <c r="J49" s="838"/>
      <c r="K49" s="838"/>
      <c r="L49" s="838"/>
      <c r="M49" s="838"/>
      <c r="N49" s="838"/>
      <c r="O49" s="838"/>
      <c r="P49" s="838"/>
      <c r="Q49" s="646"/>
      <c r="R49" s="646">
        <v>39000</v>
      </c>
      <c r="S49" s="646">
        <v>41785</v>
      </c>
      <c r="T49" s="646">
        <v>41974</v>
      </c>
      <c r="U49" s="646">
        <v>44040</v>
      </c>
      <c r="V49" s="1206">
        <v>45434</v>
      </c>
    </row>
    <row r="50" spans="1:22">
      <c r="A50" s="1290"/>
      <c r="B50" s="846" t="s">
        <v>283</v>
      </c>
      <c r="C50" s="844"/>
      <c r="D50" s="844"/>
      <c r="E50" s="844"/>
      <c r="F50" s="844"/>
      <c r="G50" s="844"/>
      <c r="H50" s="844"/>
      <c r="I50" s="843"/>
      <c r="J50" s="843"/>
      <c r="K50" s="843"/>
      <c r="L50" s="843"/>
      <c r="M50" s="843"/>
      <c r="N50" s="843"/>
      <c r="O50" s="843"/>
      <c r="P50" s="843"/>
      <c r="Q50" s="651"/>
      <c r="R50" s="651">
        <v>23207</v>
      </c>
      <c r="S50" s="651">
        <v>23440</v>
      </c>
      <c r="T50" s="651">
        <v>23963</v>
      </c>
      <c r="U50" s="651">
        <v>25405</v>
      </c>
      <c r="V50" s="1207">
        <v>27464</v>
      </c>
    </row>
    <row r="51" spans="1:22">
      <c r="A51" s="1290"/>
      <c r="B51" s="846" t="s">
        <v>284</v>
      </c>
      <c r="C51" s="844"/>
      <c r="D51" s="844"/>
      <c r="E51" s="844"/>
      <c r="F51" s="844"/>
      <c r="G51" s="844"/>
      <c r="H51" s="844"/>
      <c r="I51" s="843"/>
      <c r="J51" s="843"/>
      <c r="K51" s="843"/>
      <c r="L51" s="843"/>
      <c r="M51" s="843"/>
      <c r="N51" s="843"/>
      <c r="O51" s="843"/>
      <c r="P51" s="843"/>
      <c r="Q51" s="651"/>
      <c r="R51" s="651">
        <v>35971</v>
      </c>
      <c r="S51" s="651">
        <v>36477</v>
      </c>
      <c r="T51" s="651">
        <v>37117</v>
      </c>
      <c r="U51" s="651">
        <v>38454</v>
      </c>
      <c r="V51" s="1207">
        <v>39572</v>
      </c>
    </row>
    <row r="52" spans="1:22">
      <c r="A52" s="1290"/>
      <c r="B52" s="846" t="s">
        <v>218</v>
      </c>
      <c r="C52" s="844"/>
      <c r="D52" s="844"/>
      <c r="E52" s="844"/>
      <c r="F52" s="844"/>
      <c r="G52" s="844"/>
      <c r="H52" s="844"/>
      <c r="I52" s="843"/>
      <c r="J52" s="843"/>
      <c r="K52" s="843"/>
      <c r="L52" s="843"/>
      <c r="M52" s="843"/>
      <c r="N52" s="843"/>
      <c r="O52" s="843"/>
      <c r="P52" s="843"/>
      <c r="Q52" s="651"/>
      <c r="R52" s="651">
        <v>29942</v>
      </c>
      <c r="S52" s="651">
        <v>32053</v>
      </c>
      <c r="T52" s="651">
        <v>32801</v>
      </c>
      <c r="U52" s="651">
        <v>33830</v>
      </c>
      <c r="V52" s="1207">
        <v>36016</v>
      </c>
    </row>
    <row r="53" spans="1:22">
      <c r="A53" s="1293"/>
      <c r="B53" s="847" t="s">
        <v>285</v>
      </c>
      <c r="C53" s="842"/>
      <c r="D53" s="842"/>
      <c r="E53" s="842"/>
      <c r="F53" s="842"/>
      <c r="G53" s="842"/>
      <c r="H53" s="842"/>
      <c r="I53" s="841"/>
      <c r="J53" s="841"/>
      <c r="K53" s="841"/>
      <c r="L53" s="841"/>
      <c r="M53" s="841"/>
      <c r="N53" s="841"/>
      <c r="O53" s="841"/>
      <c r="P53" s="841"/>
      <c r="Q53" s="655"/>
      <c r="R53" s="655">
        <v>9883</v>
      </c>
      <c r="S53" s="655">
        <v>9707</v>
      </c>
      <c r="T53" s="655">
        <v>10322</v>
      </c>
      <c r="U53" s="655">
        <v>10635</v>
      </c>
      <c r="V53" s="1208">
        <v>11184</v>
      </c>
    </row>
    <row r="54" spans="1:22">
      <c r="A54" s="1292" t="s">
        <v>66</v>
      </c>
      <c r="B54" s="845" t="s">
        <v>282</v>
      </c>
      <c r="C54" s="839"/>
      <c r="D54" s="839"/>
      <c r="E54" s="839"/>
      <c r="F54" s="839"/>
      <c r="G54" s="839"/>
      <c r="H54" s="839"/>
      <c r="I54" s="838"/>
      <c r="J54" s="838"/>
      <c r="K54" s="838"/>
      <c r="L54" s="838"/>
      <c r="M54" s="838"/>
      <c r="N54" s="838"/>
      <c r="O54" s="838"/>
      <c r="P54" s="838"/>
      <c r="Q54" s="646">
        <v>114865</v>
      </c>
      <c r="R54" s="646">
        <v>105983</v>
      </c>
      <c r="S54" s="646">
        <v>103033</v>
      </c>
      <c r="T54" s="646">
        <v>107558</v>
      </c>
      <c r="U54" s="646">
        <v>106118</v>
      </c>
      <c r="V54" s="1206"/>
    </row>
    <row r="55" spans="1:22">
      <c r="A55" s="1290"/>
      <c r="B55" s="846" t="s">
        <v>283</v>
      </c>
      <c r="C55" s="844"/>
      <c r="D55" s="844"/>
      <c r="E55" s="844"/>
      <c r="F55" s="844"/>
      <c r="G55" s="844"/>
      <c r="H55" s="844"/>
      <c r="I55" s="843"/>
      <c r="J55" s="843"/>
      <c r="K55" s="843"/>
      <c r="L55" s="843"/>
      <c r="M55" s="843"/>
      <c r="N55" s="843"/>
      <c r="O55" s="843"/>
      <c r="P55" s="843"/>
      <c r="Q55" s="651">
        <v>56560</v>
      </c>
      <c r="R55" s="651">
        <v>51391</v>
      </c>
      <c r="S55" s="651">
        <v>51139</v>
      </c>
      <c r="T55" s="651">
        <v>52358</v>
      </c>
      <c r="U55" s="651">
        <v>53633</v>
      </c>
      <c r="V55" s="1207"/>
    </row>
    <row r="56" spans="1:22">
      <c r="A56" s="1290"/>
      <c r="B56" s="846" t="s">
        <v>284</v>
      </c>
      <c r="C56" s="843"/>
      <c r="D56" s="843"/>
      <c r="E56" s="843"/>
      <c r="F56" s="843"/>
      <c r="G56" s="843"/>
      <c r="H56" s="843"/>
      <c r="I56" s="843"/>
      <c r="J56" s="843"/>
      <c r="K56" s="843"/>
      <c r="L56" s="843"/>
      <c r="M56" s="843"/>
      <c r="N56" s="843"/>
      <c r="O56" s="843"/>
      <c r="P56" s="843"/>
      <c r="Q56" s="651">
        <v>51241</v>
      </c>
      <c r="R56" s="651">
        <v>45425</v>
      </c>
      <c r="S56" s="651">
        <v>43898</v>
      </c>
      <c r="T56" s="651">
        <v>50750</v>
      </c>
      <c r="U56" s="651">
        <v>54544</v>
      </c>
      <c r="V56" s="1207"/>
    </row>
    <row r="57" spans="1:22">
      <c r="A57" s="1290"/>
      <c r="B57" s="846" t="s">
        <v>218</v>
      </c>
      <c r="C57" s="843"/>
      <c r="D57" s="843"/>
      <c r="E57" s="843"/>
      <c r="F57" s="843"/>
      <c r="G57" s="843"/>
      <c r="H57" s="843"/>
      <c r="I57" s="843"/>
      <c r="J57" s="843"/>
      <c r="K57" s="843"/>
      <c r="L57" s="843"/>
      <c r="M57" s="843"/>
      <c r="N57" s="843"/>
      <c r="O57" s="843"/>
      <c r="P57" s="843"/>
      <c r="Q57" s="651">
        <v>76015</v>
      </c>
      <c r="R57" s="651">
        <v>67281</v>
      </c>
      <c r="S57" s="651">
        <v>64213</v>
      </c>
      <c r="T57" s="651">
        <v>71352</v>
      </c>
      <c r="U57" s="651">
        <v>70972</v>
      </c>
      <c r="V57" s="1207"/>
    </row>
    <row r="58" spans="1:22">
      <c r="A58" s="1293"/>
      <c r="B58" s="847" t="s">
        <v>285</v>
      </c>
      <c r="C58" s="841"/>
      <c r="D58" s="841"/>
      <c r="E58" s="841"/>
      <c r="F58" s="841"/>
      <c r="G58" s="841"/>
      <c r="H58" s="841"/>
      <c r="I58" s="841"/>
      <c r="J58" s="841"/>
      <c r="K58" s="841"/>
      <c r="L58" s="841"/>
      <c r="M58" s="841"/>
      <c r="N58" s="841"/>
      <c r="O58" s="841"/>
      <c r="P58" s="841"/>
      <c r="Q58" s="655">
        <v>27629</v>
      </c>
      <c r="R58" s="655">
        <v>25262</v>
      </c>
      <c r="S58" s="655">
        <v>25286</v>
      </c>
      <c r="T58" s="655">
        <v>27220</v>
      </c>
      <c r="U58" s="655">
        <v>31975</v>
      </c>
      <c r="V58" s="1208"/>
    </row>
    <row r="59" spans="1:22">
      <c r="A59" s="1292" t="s">
        <v>286</v>
      </c>
      <c r="B59" s="845" t="s">
        <v>282</v>
      </c>
      <c r="C59" s="838"/>
      <c r="D59" s="838"/>
      <c r="E59" s="838"/>
      <c r="F59" s="838"/>
      <c r="G59" s="838"/>
      <c r="H59" s="838"/>
      <c r="I59" s="838"/>
      <c r="J59" s="838"/>
      <c r="K59" s="838"/>
      <c r="L59" s="838"/>
      <c r="M59" s="838"/>
      <c r="N59" s="838"/>
      <c r="O59" s="838"/>
      <c r="P59" s="838"/>
      <c r="Q59" s="646"/>
      <c r="R59" s="646">
        <v>64288</v>
      </c>
      <c r="S59" s="646">
        <v>66906</v>
      </c>
      <c r="T59" s="646">
        <v>71214</v>
      </c>
      <c r="U59" s="646">
        <v>71194</v>
      </c>
      <c r="V59" s="1206">
        <v>72180</v>
      </c>
    </row>
    <row r="60" spans="1:22">
      <c r="A60" s="1290"/>
      <c r="B60" s="846" t="s">
        <v>283</v>
      </c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651"/>
      <c r="R60" s="651">
        <v>20445</v>
      </c>
      <c r="S60" s="651">
        <v>21099</v>
      </c>
      <c r="T60" s="651">
        <v>22248</v>
      </c>
      <c r="U60" s="651">
        <v>24609</v>
      </c>
      <c r="V60" s="1207">
        <v>26746</v>
      </c>
    </row>
    <row r="61" spans="1:22">
      <c r="A61" s="1290"/>
      <c r="B61" s="846" t="s">
        <v>284</v>
      </c>
      <c r="C61" s="843"/>
      <c r="D61" s="843"/>
      <c r="E61" s="843"/>
      <c r="F61" s="843"/>
      <c r="G61" s="843"/>
      <c r="H61" s="843"/>
      <c r="I61" s="843"/>
      <c r="J61" s="843"/>
      <c r="K61" s="843"/>
      <c r="L61" s="843"/>
      <c r="M61" s="843"/>
      <c r="N61" s="843"/>
      <c r="O61" s="843"/>
      <c r="P61" s="843"/>
      <c r="Q61" s="651"/>
      <c r="R61" s="651">
        <v>35691</v>
      </c>
      <c r="S61" s="651">
        <v>36331</v>
      </c>
      <c r="T61" s="651">
        <v>40237</v>
      </c>
      <c r="U61" s="651">
        <v>42237</v>
      </c>
      <c r="V61" s="1207">
        <v>42442</v>
      </c>
    </row>
    <row r="62" spans="1:22">
      <c r="A62" s="1290"/>
      <c r="B62" s="846" t="s">
        <v>218</v>
      </c>
      <c r="C62" s="843"/>
      <c r="D62" s="843"/>
      <c r="E62" s="843"/>
      <c r="F62" s="843"/>
      <c r="G62" s="843"/>
      <c r="H62" s="843"/>
      <c r="I62" s="843"/>
      <c r="J62" s="843"/>
      <c r="K62" s="843"/>
      <c r="L62" s="843"/>
      <c r="M62" s="843"/>
      <c r="N62" s="843"/>
      <c r="O62" s="843"/>
      <c r="P62" s="843"/>
      <c r="Q62" s="651"/>
      <c r="R62" s="651">
        <v>35899</v>
      </c>
      <c r="S62" s="651">
        <v>38419</v>
      </c>
      <c r="T62" s="651">
        <v>42416</v>
      </c>
      <c r="U62" s="651">
        <v>43724</v>
      </c>
      <c r="V62" s="1207">
        <v>43442</v>
      </c>
    </row>
    <row r="63" spans="1:22">
      <c r="A63" s="1293"/>
      <c r="B63" s="847" t="s">
        <v>285</v>
      </c>
      <c r="C63" s="841"/>
      <c r="D63" s="841"/>
      <c r="E63" s="841"/>
      <c r="F63" s="841"/>
      <c r="G63" s="841"/>
      <c r="H63" s="841"/>
      <c r="I63" s="841"/>
      <c r="J63" s="841"/>
      <c r="K63" s="841"/>
      <c r="L63" s="841"/>
      <c r="M63" s="841"/>
      <c r="N63" s="841"/>
      <c r="O63" s="841"/>
      <c r="P63" s="841"/>
      <c r="Q63" s="655"/>
      <c r="R63" s="655">
        <v>17709</v>
      </c>
      <c r="S63" s="655">
        <v>19089</v>
      </c>
      <c r="T63" s="655">
        <v>20674</v>
      </c>
      <c r="U63" s="655">
        <v>20240</v>
      </c>
      <c r="V63" s="1208">
        <v>22043</v>
      </c>
    </row>
    <row r="64" spans="1:22">
      <c r="A64" s="1292" t="s">
        <v>43</v>
      </c>
      <c r="B64" s="845" t="s">
        <v>282</v>
      </c>
      <c r="C64" s="838"/>
      <c r="D64" s="838"/>
      <c r="E64" s="838"/>
      <c r="F64" s="838"/>
      <c r="G64" s="838"/>
      <c r="H64" s="838"/>
      <c r="I64" s="838"/>
      <c r="J64" s="838"/>
      <c r="K64" s="838"/>
      <c r="L64" s="838"/>
      <c r="M64" s="838"/>
      <c r="N64" s="838"/>
      <c r="O64" s="838"/>
      <c r="P64" s="838"/>
      <c r="Q64" s="646"/>
      <c r="R64" s="646">
        <v>131761</v>
      </c>
      <c r="S64" s="646">
        <v>176835</v>
      </c>
      <c r="T64" s="646">
        <v>207768</v>
      </c>
      <c r="U64" s="646">
        <v>190769</v>
      </c>
      <c r="V64" s="1206">
        <v>208885</v>
      </c>
    </row>
    <row r="65" spans="1:22">
      <c r="A65" s="1290"/>
      <c r="B65" s="846" t="s">
        <v>283</v>
      </c>
      <c r="C65" s="843"/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651"/>
      <c r="R65" s="651">
        <v>54448</v>
      </c>
      <c r="S65" s="651">
        <v>89264</v>
      </c>
      <c r="T65" s="651">
        <v>102235</v>
      </c>
      <c r="U65" s="651">
        <v>100863</v>
      </c>
      <c r="V65" s="1207">
        <v>117475</v>
      </c>
    </row>
    <row r="66" spans="1:22">
      <c r="A66" s="1290"/>
      <c r="B66" s="846" t="s">
        <v>284</v>
      </c>
      <c r="C66" s="843"/>
      <c r="D66" s="843"/>
      <c r="E66" s="843"/>
      <c r="F66" s="843"/>
      <c r="G66" s="843"/>
      <c r="H66" s="843"/>
      <c r="I66" s="843"/>
      <c r="J66" s="843"/>
      <c r="K66" s="843"/>
      <c r="L66" s="843"/>
      <c r="M66" s="843"/>
      <c r="N66" s="843"/>
      <c r="O66" s="843"/>
      <c r="P66" s="843"/>
      <c r="Q66" s="651"/>
      <c r="R66" s="651">
        <v>134541</v>
      </c>
      <c r="S66" s="651">
        <v>211278</v>
      </c>
      <c r="T66" s="651">
        <v>234197</v>
      </c>
      <c r="U66" s="651">
        <v>243144</v>
      </c>
      <c r="V66" s="1207">
        <v>292326</v>
      </c>
    </row>
    <row r="67" spans="1:22">
      <c r="A67" s="1290"/>
      <c r="B67" s="846" t="s">
        <v>218</v>
      </c>
      <c r="C67" s="843"/>
      <c r="D67" s="843"/>
      <c r="E67" s="843"/>
      <c r="F67" s="843"/>
      <c r="G67" s="843"/>
      <c r="H67" s="843"/>
      <c r="I67" s="843"/>
      <c r="J67" s="843"/>
      <c r="K67" s="843"/>
      <c r="L67" s="843"/>
      <c r="M67" s="843"/>
      <c r="N67" s="843"/>
      <c r="O67" s="843"/>
      <c r="P67" s="843"/>
      <c r="Q67" s="651"/>
      <c r="R67" s="651">
        <v>94720</v>
      </c>
      <c r="S67" s="651">
        <v>166496</v>
      </c>
      <c r="T67" s="651">
        <v>181842</v>
      </c>
      <c r="U67" s="651">
        <v>169710</v>
      </c>
      <c r="V67" s="1207">
        <v>214689</v>
      </c>
    </row>
    <row r="68" spans="1:22">
      <c r="A68" s="1293"/>
      <c r="B68" s="847" t="s">
        <v>285</v>
      </c>
      <c r="C68" s="841"/>
      <c r="D68" s="841"/>
      <c r="E68" s="841"/>
      <c r="F68" s="841"/>
      <c r="G68" s="841"/>
      <c r="H68" s="841"/>
      <c r="I68" s="841"/>
      <c r="J68" s="841"/>
      <c r="K68" s="841"/>
      <c r="L68" s="841"/>
      <c r="M68" s="841"/>
      <c r="N68" s="841"/>
      <c r="O68" s="841"/>
      <c r="P68" s="841"/>
      <c r="Q68" s="655"/>
      <c r="R68" s="655">
        <v>35312</v>
      </c>
      <c r="S68" s="655">
        <v>62139</v>
      </c>
      <c r="T68" s="655">
        <v>69423</v>
      </c>
      <c r="U68" s="655">
        <v>62487</v>
      </c>
      <c r="V68" s="1208">
        <v>75455</v>
      </c>
    </row>
    <row r="69" spans="1:22">
      <c r="A69" s="1290" t="s">
        <v>80</v>
      </c>
      <c r="B69" s="848" t="s">
        <v>282</v>
      </c>
      <c r="C69" s="834"/>
      <c r="D69" s="834"/>
      <c r="E69" s="834"/>
      <c r="F69" s="834"/>
      <c r="G69" s="834"/>
      <c r="H69" s="834"/>
      <c r="I69" s="834"/>
      <c r="J69" s="834"/>
      <c r="K69" s="834"/>
      <c r="L69" s="834"/>
      <c r="M69" s="834"/>
      <c r="N69" s="834"/>
      <c r="O69" s="834"/>
      <c r="P69" s="834"/>
      <c r="Q69" s="850"/>
      <c r="R69" s="850">
        <v>232044</v>
      </c>
      <c r="S69" s="850">
        <v>256486</v>
      </c>
      <c r="T69" s="850">
        <v>256829</v>
      </c>
      <c r="U69" s="850">
        <v>241112</v>
      </c>
      <c r="V69" s="1209">
        <v>263836</v>
      </c>
    </row>
    <row r="70" spans="1:22">
      <c r="A70" s="1290"/>
      <c r="B70" s="846" t="s">
        <v>283</v>
      </c>
      <c r="C70" s="843"/>
      <c r="D70" s="843"/>
      <c r="E70" s="843"/>
      <c r="F70" s="843"/>
      <c r="G70" s="843"/>
      <c r="H70" s="843"/>
      <c r="I70" s="843"/>
      <c r="J70" s="843"/>
      <c r="K70" s="843"/>
      <c r="L70" s="843"/>
      <c r="M70" s="843"/>
      <c r="N70" s="843"/>
      <c r="O70" s="843"/>
      <c r="P70" s="843"/>
      <c r="Q70" s="651"/>
      <c r="R70" s="651">
        <v>72017</v>
      </c>
      <c r="S70" s="651">
        <v>75156</v>
      </c>
      <c r="T70" s="651">
        <v>82398</v>
      </c>
      <c r="U70" s="651">
        <v>84467</v>
      </c>
      <c r="V70" s="1207">
        <v>91191</v>
      </c>
    </row>
    <row r="71" spans="1:22">
      <c r="A71" s="1290"/>
      <c r="B71" s="846" t="s">
        <v>284</v>
      </c>
      <c r="C71" s="843"/>
      <c r="D71" s="843"/>
      <c r="E71" s="843"/>
      <c r="F71" s="843"/>
      <c r="G71" s="843"/>
      <c r="H71" s="843"/>
      <c r="I71" s="843"/>
      <c r="J71" s="843"/>
      <c r="K71" s="843"/>
      <c r="L71" s="843"/>
      <c r="M71" s="843"/>
      <c r="N71" s="843"/>
      <c r="O71" s="843"/>
      <c r="P71" s="843"/>
      <c r="Q71" s="651"/>
      <c r="R71" s="651">
        <v>83844</v>
      </c>
      <c r="S71" s="651">
        <v>84257</v>
      </c>
      <c r="T71" s="651">
        <v>82051</v>
      </c>
      <c r="U71" s="651">
        <v>83702</v>
      </c>
      <c r="V71" s="1207">
        <v>88318</v>
      </c>
    </row>
    <row r="72" spans="1:22">
      <c r="A72" s="1290"/>
      <c r="B72" s="846" t="s">
        <v>218</v>
      </c>
      <c r="C72" s="843"/>
      <c r="D72" s="843"/>
      <c r="E72" s="843"/>
      <c r="F72" s="843"/>
      <c r="G72" s="843"/>
      <c r="H72" s="843"/>
      <c r="I72" s="843"/>
      <c r="J72" s="843"/>
      <c r="K72" s="843"/>
      <c r="L72" s="843"/>
      <c r="M72" s="843"/>
      <c r="N72" s="843"/>
      <c r="O72" s="843"/>
      <c r="P72" s="843"/>
      <c r="Q72" s="651"/>
      <c r="R72" s="651">
        <v>67462</v>
      </c>
      <c r="S72" s="651">
        <v>69585</v>
      </c>
      <c r="T72" s="651">
        <v>69097</v>
      </c>
      <c r="U72" s="651">
        <v>71945</v>
      </c>
      <c r="V72" s="1207">
        <v>80464</v>
      </c>
    </row>
    <row r="73" spans="1:22" ht="15" thickBot="1">
      <c r="A73" s="1291"/>
      <c r="B73" s="849" t="s">
        <v>285</v>
      </c>
      <c r="C73" s="835"/>
      <c r="D73" s="835"/>
      <c r="E73" s="835"/>
      <c r="F73" s="835"/>
      <c r="G73" s="835"/>
      <c r="H73" s="835"/>
      <c r="I73" s="835"/>
      <c r="J73" s="835"/>
      <c r="K73" s="835"/>
      <c r="L73" s="835"/>
      <c r="M73" s="835"/>
      <c r="N73" s="835"/>
      <c r="O73" s="835"/>
      <c r="P73" s="835"/>
      <c r="Q73" s="671"/>
      <c r="R73" s="671">
        <v>28550</v>
      </c>
      <c r="S73" s="671">
        <v>29164</v>
      </c>
      <c r="T73" s="671">
        <v>29333</v>
      </c>
      <c r="U73" s="671">
        <v>30911</v>
      </c>
      <c r="V73" s="1210">
        <v>33863</v>
      </c>
    </row>
  </sheetData>
  <mergeCells count="10">
    <mergeCell ref="A6:A13"/>
    <mergeCell ref="A14:A21"/>
    <mergeCell ref="A22:A29"/>
    <mergeCell ref="A30:A37"/>
    <mergeCell ref="A69:A73"/>
    <mergeCell ref="A49:A53"/>
    <mergeCell ref="A54:A58"/>
    <mergeCell ref="A59:A63"/>
    <mergeCell ref="A64:A68"/>
    <mergeCell ref="A38:A45"/>
  </mergeCells>
  <phoneticPr fontId="0" type="noConversion"/>
  <pageMargins left="0.48" right="0.39" top="1" bottom="1" header="0.51200000000000001" footer="0.51200000000000001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workbookViewId="0">
      <selection activeCell="S34" sqref="S34"/>
    </sheetView>
  </sheetViews>
  <sheetFormatPr defaultColWidth="8.875" defaultRowHeight="14.25"/>
  <cols>
    <col min="1" max="1" width="9.125" style="328" customWidth="1"/>
    <col min="2" max="2" width="15" style="328" bestFit="1" customWidth="1"/>
    <col min="3" max="16" width="8.875" style="328" customWidth="1"/>
    <col min="17" max="17" width="8.875" style="329" customWidth="1"/>
    <col min="18" max="18" width="8.875" style="329"/>
    <col min="19" max="16384" width="8.875" style="328"/>
  </cols>
  <sheetData>
    <row r="1" spans="1:22" ht="15.75">
      <c r="A1" s="327" t="s">
        <v>0</v>
      </c>
      <c r="B1" s="420"/>
    </row>
    <row r="2" spans="1:22">
      <c r="A2" s="328" t="s">
        <v>210</v>
      </c>
    </row>
    <row r="3" spans="1:22" ht="15">
      <c r="A3" s="330" t="s">
        <v>257</v>
      </c>
    </row>
    <row r="4" spans="1:22" ht="15" thickBot="1"/>
    <row r="5" spans="1:22" s="426" customFormat="1">
      <c r="A5" s="421" t="s">
        <v>61</v>
      </c>
      <c r="B5" s="421" t="s">
        <v>211</v>
      </c>
      <c r="C5" s="422">
        <v>1996</v>
      </c>
      <c r="D5" s="423">
        <f t="shared" ref="D5:I5" si="0">C5+1</f>
        <v>1997</v>
      </c>
      <c r="E5" s="423">
        <f t="shared" si="0"/>
        <v>1998</v>
      </c>
      <c r="F5" s="423">
        <f t="shared" si="0"/>
        <v>1999</v>
      </c>
      <c r="G5" s="423">
        <f t="shared" si="0"/>
        <v>2000</v>
      </c>
      <c r="H5" s="423">
        <f t="shared" si="0"/>
        <v>2001</v>
      </c>
      <c r="I5" s="423">
        <f t="shared" si="0"/>
        <v>2002</v>
      </c>
      <c r="J5" s="423">
        <f>I5+1</f>
        <v>2003</v>
      </c>
      <c r="K5" s="424">
        <f>J5+1</f>
        <v>2004</v>
      </c>
      <c r="L5" s="425">
        <v>2005</v>
      </c>
      <c r="M5" s="962">
        <v>2006</v>
      </c>
      <c r="N5" s="1193">
        <v>2007</v>
      </c>
      <c r="O5" s="1193">
        <v>2008</v>
      </c>
      <c r="P5" s="1193">
        <v>2009</v>
      </c>
      <c r="Q5" s="1193">
        <v>2010</v>
      </c>
      <c r="R5" s="1211">
        <v>2011</v>
      </c>
      <c r="S5" s="1211">
        <v>2012</v>
      </c>
      <c r="T5" s="1211">
        <v>2013</v>
      </c>
      <c r="U5" s="1211">
        <v>2014</v>
      </c>
      <c r="V5" s="1212">
        <v>2015</v>
      </c>
    </row>
    <row r="6" spans="1:22">
      <c r="A6" s="1284" t="s">
        <v>63</v>
      </c>
      <c r="B6" s="427" t="s">
        <v>154</v>
      </c>
      <c r="C6" s="428">
        <v>19214</v>
      </c>
      <c r="D6" s="429">
        <v>19430</v>
      </c>
      <c r="E6" s="429">
        <v>18376</v>
      </c>
      <c r="F6" s="429">
        <v>17877</v>
      </c>
      <c r="G6" s="429">
        <v>13536</v>
      </c>
      <c r="H6" s="429">
        <v>18330</v>
      </c>
      <c r="I6" s="430">
        <v>25495</v>
      </c>
      <c r="J6" s="430">
        <v>32091</v>
      </c>
      <c r="K6" s="431">
        <v>31449</v>
      </c>
      <c r="L6" s="432">
        <v>28028</v>
      </c>
      <c r="M6" s="970">
        <v>32487</v>
      </c>
      <c r="N6" s="939">
        <v>28408</v>
      </c>
      <c r="O6" s="939">
        <v>32249</v>
      </c>
      <c r="P6" s="939">
        <v>27843</v>
      </c>
      <c r="Q6" s="939">
        <v>30702</v>
      </c>
      <c r="R6" s="939">
        <v>32582</v>
      </c>
      <c r="S6" s="939">
        <v>32634</v>
      </c>
      <c r="T6" s="939">
        <v>33608</v>
      </c>
      <c r="U6" s="939">
        <v>33042</v>
      </c>
      <c r="V6" s="1213">
        <v>36560</v>
      </c>
    </row>
    <row r="7" spans="1:22">
      <c r="A7" s="1285"/>
      <c r="B7" s="433" t="s">
        <v>164</v>
      </c>
      <c r="C7" s="434">
        <v>9601</v>
      </c>
      <c r="D7" s="435">
        <v>8980</v>
      </c>
      <c r="E7" s="435">
        <v>7702</v>
      </c>
      <c r="F7" s="435">
        <v>7141</v>
      </c>
      <c r="G7" s="435">
        <v>5498</v>
      </c>
      <c r="H7" s="435">
        <v>6580</v>
      </c>
      <c r="I7" s="436">
        <v>8250</v>
      </c>
      <c r="J7" s="436">
        <v>10293</v>
      </c>
      <c r="K7" s="437">
        <v>10440</v>
      </c>
      <c r="L7" s="438">
        <v>9548</v>
      </c>
      <c r="M7" s="971">
        <v>12044</v>
      </c>
      <c r="N7" s="940">
        <v>10650</v>
      </c>
      <c r="O7" s="940">
        <v>10917</v>
      </c>
      <c r="P7" s="940">
        <v>9540</v>
      </c>
      <c r="Q7" s="940">
        <v>10580</v>
      </c>
      <c r="R7" s="940">
        <v>11649</v>
      </c>
      <c r="S7" s="940">
        <v>12852</v>
      </c>
      <c r="T7" s="940">
        <v>12135</v>
      </c>
      <c r="U7" s="940">
        <v>11120</v>
      </c>
      <c r="V7" s="1214">
        <v>10585</v>
      </c>
    </row>
    <row r="8" spans="1:22">
      <c r="A8" s="1285"/>
      <c r="B8" s="433" t="s">
        <v>181</v>
      </c>
      <c r="C8" s="434">
        <v>10131</v>
      </c>
      <c r="D8" s="435">
        <v>9981</v>
      </c>
      <c r="E8" s="435">
        <v>9380</v>
      </c>
      <c r="F8" s="435">
        <v>9156</v>
      </c>
      <c r="G8" s="435">
        <v>7428</v>
      </c>
      <c r="H8" s="435">
        <v>8583</v>
      </c>
      <c r="I8" s="436">
        <v>11842</v>
      </c>
      <c r="J8" s="436">
        <v>15090</v>
      </c>
      <c r="K8" s="437">
        <v>14205</v>
      </c>
      <c r="L8" s="487">
        <v>13007</v>
      </c>
      <c r="M8" s="971">
        <v>14835</v>
      </c>
      <c r="N8" s="940">
        <v>12506</v>
      </c>
      <c r="O8" s="940">
        <v>12733</v>
      </c>
      <c r="P8" s="940">
        <v>11439</v>
      </c>
      <c r="Q8" s="940">
        <v>12506</v>
      </c>
      <c r="R8" s="940">
        <v>13382</v>
      </c>
      <c r="S8" s="940">
        <v>14699</v>
      </c>
      <c r="T8" s="940">
        <v>14880</v>
      </c>
      <c r="U8" s="940">
        <v>14384</v>
      </c>
      <c r="V8" s="1214">
        <v>14950</v>
      </c>
    </row>
    <row r="9" spans="1:22">
      <c r="A9" s="1285"/>
      <c r="B9" s="433" t="s">
        <v>171</v>
      </c>
      <c r="C9" s="434"/>
      <c r="D9" s="435"/>
      <c r="E9" s="435"/>
      <c r="F9" s="435"/>
      <c r="G9" s="435"/>
      <c r="H9" s="435"/>
      <c r="I9" s="436"/>
      <c r="J9" s="436"/>
      <c r="K9" s="437"/>
      <c r="L9" s="487"/>
      <c r="M9" s="971"/>
      <c r="N9" s="940">
        <v>858</v>
      </c>
      <c r="O9" s="940">
        <v>1201</v>
      </c>
      <c r="P9" s="940">
        <v>1120</v>
      </c>
      <c r="Q9" s="940">
        <v>1392</v>
      </c>
      <c r="R9" s="940">
        <v>1427</v>
      </c>
      <c r="S9" s="940">
        <v>1788</v>
      </c>
      <c r="T9" s="940">
        <v>1989</v>
      </c>
      <c r="U9" s="940">
        <v>1891</v>
      </c>
      <c r="V9" s="1214">
        <v>1987</v>
      </c>
    </row>
    <row r="10" spans="1:22">
      <c r="A10" s="1285"/>
      <c r="B10" s="439" t="s">
        <v>172</v>
      </c>
      <c r="C10" s="440"/>
      <c r="D10" s="441"/>
      <c r="E10" s="441"/>
      <c r="F10" s="441"/>
      <c r="G10" s="441"/>
      <c r="H10" s="441"/>
      <c r="I10" s="442"/>
      <c r="J10" s="442"/>
      <c r="K10" s="443"/>
      <c r="L10" s="488"/>
      <c r="M10" s="972"/>
      <c r="N10" s="941"/>
      <c r="O10" s="941"/>
      <c r="P10" s="941"/>
      <c r="Q10" s="941">
        <v>433</v>
      </c>
      <c r="R10" s="941">
        <v>515</v>
      </c>
      <c r="S10" s="941">
        <v>793</v>
      </c>
      <c r="T10" s="941">
        <v>941</v>
      </c>
      <c r="U10" s="941">
        <v>1186</v>
      </c>
      <c r="V10" s="1215">
        <v>1407</v>
      </c>
    </row>
    <row r="11" spans="1:22">
      <c r="A11" s="1285"/>
      <c r="B11" s="445" t="s">
        <v>48</v>
      </c>
      <c r="C11" s="446">
        <v>1123</v>
      </c>
      <c r="D11" s="447">
        <v>1255</v>
      </c>
      <c r="E11" s="447">
        <v>1260</v>
      </c>
      <c r="F11" s="447">
        <v>1183</v>
      </c>
      <c r="G11" s="447">
        <v>1061</v>
      </c>
      <c r="H11" s="447">
        <v>1209</v>
      </c>
      <c r="I11" s="448">
        <v>1794</v>
      </c>
      <c r="J11" s="448">
        <v>2515</v>
      </c>
      <c r="K11" s="449">
        <v>2633</v>
      </c>
      <c r="L11" s="450">
        <v>2672</v>
      </c>
      <c r="M11" s="973">
        <v>3411</v>
      </c>
      <c r="N11" s="942">
        <v>2278</v>
      </c>
      <c r="O11" s="942">
        <v>2719</v>
      </c>
      <c r="P11" s="942">
        <v>2504</v>
      </c>
      <c r="Q11" s="942">
        <v>2495</v>
      </c>
      <c r="R11" s="942">
        <v>2557</v>
      </c>
      <c r="S11" s="942">
        <v>2921</v>
      </c>
      <c r="T11" s="942">
        <v>3159</v>
      </c>
      <c r="U11" s="942">
        <v>2990</v>
      </c>
      <c r="V11" s="1216">
        <v>2932</v>
      </c>
    </row>
    <row r="12" spans="1:22">
      <c r="A12" s="1287"/>
      <c r="B12" s="451" t="s">
        <v>121</v>
      </c>
      <c r="C12" s="452">
        <f t="shared" ref="C12:I12" si="1">SUM(C6:C11)</f>
        <v>40069</v>
      </c>
      <c r="D12" s="453">
        <f t="shared" si="1"/>
        <v>39646</v>
      </c>
      <c r="E12" s="453">
        <f t="shared" si="1"/>
        <v>36718</v>
      </c>
      <c r="F12" s="453">
        <f t="shared" si="1"/>
        <v>35357</v>
      </c>
      <c r="G12" s="453">
        <f t="shared" si="1"/>
        <v>27523</v>
      </c>
      <c r="H12" s="453">
        <f>SUM(H6:H11)</f>
        <v>34702</v>
      </c>
      <c r="I12" s="454">
        <f t="shared" si="1"/>
        <v>47381</v>
      </c>
      <c r="J12" s="454">
        <f>SUM(J6:J11)</f>
        <v>59989</v>
      </c>
      <c r="K12" s="455">
        <f>SUM(K6:K11)</f>
        <v>58727</v>
      </c>
      <c r="L12" s="456">
        <v>53255</v>
      </c>
      <c r="M12" s="974">
        <f t="shared" ref="M12:R12" si="2">SUM(M6:M11)</f>
        <v>62777</v>
      </c>
      <c r="N12" s="945">
        <f t="shared" si="2"/>
        <v>54700</v>
      </c>
      <c r="O12" s="945">
        <f t="shared" si="2"/>
        <v>59819</v>
      </c>
      <c r="P12" s="945">
        <f t="shared" si="2"/>
        <v>52446</v>
      </c>
      <c r="Q12" s="945">
        <f t="shared" si="2"/>
        <v>58108</v>
      </c>
      <c r="R12" s="945">
        <f t="shared" si="2"/>
        <v>62112</v>
      </c>
      <c r="S12" s="945">
        <f>SUM(S6:S11)</f>
        <v>65687</v>
      </c>
      <c r="T12" s="945">
        <f>SUM(T6:T11)</f>
        <v>66712</v>
      </c>
      <c r="U12" s="945">
        <f>SUM(U6:U11)</f>
        <v>64613</v>
      </c>
      <c r="V12" s="1217">
        <f>SUM(V6:V11)</f>
        <v>68421</v>
      </c>
    </row>
    <row r="13" spans="1:22">
      <c r="A13" s="1284" t="s">
        <v>66</v>
      </c>
      <c r="B13" s="458" t="s">
        <v>154</v>
      </c>
      <c r="C13" s="459">
        <v>11396</v>
      </c>
      <c r="D13" s="460">
        <v>7422</v>
      </c>
      <c r="E13" s="460">
        <v>6843</v>
      </c>
      <c r="F13" s="460">
        <v>6843</v>
      </c>
      <c r="G13" s="460">
        <v>5229</v>
      </c>
      <c r="H13" s="460">
        <v>5067</v>
      </c>
      <c r="I13" s="461">
        <v>4732</v>
      </c>
      <c r="J13" s="461">
        <v>4729</v>
      </c>
      <c r="K13" s="462">
        <v>4679</v>
      </c>
      <c r="L13" s="463">
        <v>4554</v>
      </c>
      <c r="M13" s="975">
        <v>5741</v>
      </c>
      <c r="N13" s="944">
        <v>8189</v>
      </c>
      <c r="O13" s="944">
        <v>11244</v>
      </c>
      <c r="P13" s="944">
        <v>13177</v>
      </c>
      <c r="Q13" s="944">
        <v>15626</v>
      </c>
      <c r="R13" s="944">
        <v>17292</v>
      </c>
      <c r="S13" s="944">
        <v>20329</v>
      </c>
      <c r="T13" s="944">
        <v>20679</v>
      </c>
      <c r="U13" s="944">
        <v>19917</v>
      </c>
      <c r="V13" s="1218">
        <v>16321</v>
      </c>
    </row>
    <row r="14" spans="1:22">
      <c r="A14" s="1285"/>
      <c r="B14" s="458" t="s">
        <v>164</v>
      </c>
      <c r="C14" s="459">
        <v>187681</v>
      </c>
      <c r="D14" s="460">
        <v>129937</v>
      </c>
      <c r="E14" s="460">
        <v>125704</v>
      </c>
      <c r="F14" s="460">
        <v>125704</v>
      </c>
      <c r="G14" s="460">
        <v>112269</v>
      </c>
      <c r="H14" s="460">
        <v>109375</v>
      </c>
      <c r="I14" s="461">
        <v>108515</v>
      </c>
      <c r="J14" s="461">
        <v>110835</v>
      </c>
      <c r="K14" s="462">
        <v>112527</v>
      </c>
      <c r="L14" s="463">
        <v>111088</v>
      </c>
      <c r="M14" s="975">
        <v>126804</v>
      </c>
      <c r="N14" s="944">
        <v>145040</v>
      </c>
      <c r="O14" s="944">
        <v>151765</v>
      </c>
      <c r="P14" s="944">
        <v>164459</v>
      </c>
      <c r="Q14" s="944">
        <v>187237</v>
      </c>
      <c r="R14" s="944">
        <v>197594</v>
      </c>
      <c r="S14" s="944">
        <v>224917</v>
      </c>
      <c r="T14" s="944">
        <v>225571</v>
      </c>
      <c r="U14" s="944">
        <v>177750</v>
      </c>
      <c r="V14" s="1218">
        <v>146749</v>
      </c>
    </row>
    <row r="15" spans="1:22">
      <c r="A15" s="1285"/>
      <c r="B15" s="458" t="s">
        <v>181</v>
      </c>
      <c r="C15" s="459">
        <v>14103</v>
      </c>
      <c r="D15" s="460">
        <v>8646</v>
      </c>
      <c r="E15" s="460">
        <v>7046</v>
      </c>
      <c r="F15" s="460">
        <v>7046</v>
      </c>
      <c r="G15" s="460">
        <v>6007</v>
      </c>
      <c r="H15" s="460">
        <v>6020</v>
      </c>
      <c r="I15" s="461">
        <v>5588</v>
      </c>
      <c r="J15" s="461">
        <v>5476</v>
      </c>
      <c r="K15" s="462">
        <v>5256</v>
      </c>
      <c r="L15" s="463">
        <v>5168</v>
      </c>
      <c r="M15" s="975">
        <v>5993</v>
      </c>
      <c r="N15" s="944">
        <v>8023</v>
      </c>
      <c r="O15" s="944">
        <v>9873</v>
      </c>
      <c r="P15" s="944">
        <v>11033</v>
      </c>
      <c r="Q15" s="944">
        <v>13824</v>
      </c>
      <c r="R15" s="944">
        <v>16262</v>
      </c>
      <c r="S15" s="944">
        <v>20103</v>
      </c>
      <c r="T15" s="944">
        <v>21131</v>
      </c>
      <c r="U15" s="944">
        <v>20229</v>
      </c>
      <c r="V15" s="1218">
        <v>17995</v>
      </c>
    </row>
    <row r="16" spans="1:22">
      <c r="A16" s="1285"/>
      <c r="B16" s="433" t="s">
        <v>171</v>
      </c>
      <c r="C16" s="434"/>
      <c r="D16" s="435"/>
      <c r="E16" s="435"/>
      <c r="F16" s="435"/>
      <c r="G16" s="435"/>
      <c r="H16" s="435"/>
      <c r="I16" s="436"/>
      <c r="J16" s="436"/>
      <c r="K16" s="437"/>
      <c r="L16" s="487"/>
      <c r="M16" s="971"/>
      <c r="N16" s="940">
        <v>2538</v>
      </c>
      <c r="O16" s="940">
        <v>2596</v>
      </c>
      <c r="P16" s="940">
        <v>2777</v>
      </c>
      <c r="Q16" s="940">
        <v>3505</v>
      </c>
      <c r="R16" s="940">
        <v>4048</v>
      </c>
      <c r="S16" s="940">
        <v>5165</v>
      </c>
      <c r="T16" s="940">
        <v>4984</v>
      </c>
      <c r="U16" s="940">
        <v>4336</v>
      </c>
      <c r="V16" s="1214">
        <v>3886</v>
      </c>
    </row>
    <row r="17" spans="1:22">
      <c r="A17" s="1285"/>
      <c r="B17" s="439" t="s">
        <v>172</v>
      </c>
      <c r="C17" s="440"/>
      <c r="D17" s="441"/>
      <c r="E17" s="441"/>
      <c r="F17" s="441"/>
      <c r="G17" s="441"/>
      <c r="H17" s="441"/>
      <c r="I17" s="442"/>
      <c r="J17" s="442"/>
      <c r="K17" s="443"/>
      <c r="L17" s="488"/>
      <c r="M17" s="972"/>
      <c r="N17" s="941"/>
      <c r="O17" s="941"/>
      <c r="P17" s="941"/>
      <c r="Q17" s="941">
        <v>255</v>
      </c>
      <c r="R17" s="941">
        <v>416</v>
      </c>
      <c r="S17" s="941">
        <v>822</v>
      </c>
      <c r="T17" s="941">
        <v>1243</v>
      </c>
      <c r="U17" s="941">
        <v>1560</v>
      </c>
      <c r="V17" s="1215">
        <v>1535</v>
      </c>
    </row>
    <row r="18" spans="1:22">
      <c r="A18" s="1285"/>
      <c r="B18" s="445" t="s">
        <v>48</v>
      </c>
      <c r="C18" s="446">
        <v>1920</v>
      </c>
      <c r="D18" s="447">
        <v>1681</v>
      </c>
      <c r="E18" s="447">
        <v>1855</v>
      </c>
      <c r="F18" s="447">
        <v>1855</v>
      </c>
      <c r="G18" s="447">
        <v>2375</v>
      </c>
      <c r="H18" s="447">
        <v>1280</v>
      </c>
      <c r="I18" s="448">
        <v>1183</v>
      </c>
      <c r="J18" s="448">
        <v>1471</v>
      </c>
      <c r="K18" s="449">
        <v>1730</v>
      </c>
      <c r="L18" s="450">
        <v>2134</v>
      </c>
      <c r="M18" s="973">
        <v>2861</v>
      </c>
      <c r="N18" s="942">
        <v>1164</v>
      </c>
      <c r="O18" s="942">
        <v>1472</v>
      </c>
      <c r="P18" s="942">
        <v>1903</v>
      </c>
      <c r="Q18" s="942">
        <v>2246</v>
      </c>
      <c r="R18" s="942">
        <v>2711</v>
      </c>
      <c r="S18" s="942">
        <v>3455</v>
      </c>
      <c r="T18" s="942">
        <v>3471</v>
      </c>
      <c r="U18" s="942">
        <v>3350</v>
      </c>
      <c r="V18" s="1216">
        <v>2872</v>
      </c>
    </row>
    <row r="19" spans="1:22">
      <c r="A19" s="1287"/>
      <c r="B19" s="451" t="s">
        <v>121</v>
      </c>
      <c r="C19" s="452">
        <f t="shared" ref="C19:K19" si="3">SUM(C13:C18)</f>
        <v>215100</v>
      </c>
      <c r="D19" s="453">
        <f t="shared" si="3"/>
        <v>147686</v>
      </c>
      <c r="E19" s="453">
        <f t="shared" si="3"/>
        <v>141448</v>
      </c>
      <c r="F19" s="453">
        <f t="shared" si="3"/>
        <v>141448</v>
      </c>
      <c r="G19" s="453">
        <f t="shared" si="3"/>
        <v>125880</v>
      </c>
      <c r="H19" s="453">
        <f t="shared" si="3"/>
        <v>121742</v>
      </c>
      <c r="I19" s="454">
        <f t="shared" si="3"/>
        <v>120018</v>
      </c>
      <c r="J19" s="454">
        <f t="shared" si="3"/>
        <v>122511</v>
      </c>
      <c r="K19" s="455">
        <f t="shared" si="3"/>
        <v>124192</v>
      </c>
      <c r="L19" s="456">
        <v>122944</v>
      </c>
      <c r="M19" s="974">
        <f t="shared" ref="M19:S19" si="4">SUM(M13:M18)</f>
        <v>141399</v>
      </c>
      <c r="N19" s="945">
        <f t="shared" si="4"/>
        <v>164954</v>
      </c>
      <c r="O19" s="945">
        <f t="shared" si="4"/>
        <v>176950</v>
      </c>
      <c r="P19" s="945">
        <f t="shared" si="4"/>
        <v>193349</v>
      </c>
      <c r="Q19" s="945">
        <f t="shared" si="4"/>
        <v>222693</v>
      </c>
      <c r="R19" s="945">
        <f t="shared" si="4"/>
        <v>238323</v>
      </c>
      <c r="S19" s="945">
        <f t="shared" si="4"/>
        <v>274791</v>
      </c>
      <c r="T19" s="945">
        <f t="shared" ref="T19" si="5">SUM(T13:T18)</f>
        <v>277079</v>
      </c>
      <c r="U19" s="945">
        <f>SUM(U13:U18)</f>
        <v>227142</v>
      </c>
      <c r="V19" s="1217">
        <f>SUM(V13:V18)</f>
        <v>189358</v>
      </c>
    </row>
    <row r="20" spans="1:22" s="329" customFormat="1">
      <c r="A20" s="1284" t="s">
        <v>37</v>
      </c>
      <c r="B20" s="458" t="s">
        <v>154</v>
      </c>
      <c r="C20" s="459"/>
      <c r="D20" s="460"/>
      <c r="E20" s="460"/>
      <c r="F20" s="460"/>
      <c r="G20" s="460"/>
      <c r="H20" s="460"/>
      <c r="I20" s="461"/>
      <c r="J20" s="461"/>
      <c r="K20" s="462"/>
      <c r="L20" s="463"/>
      <c r="M20" s="975"/>
      <c r="N20" s="944">
        <v>6746</v>
      </c>
      <c r="O20" s="944">
        <v>4920</v>
      </c>
      <c r="P20" s="944">
        <v>3113</v>
      </c>
      <c r="Q20" s="944">
        <v>3533</v>
      </c>
      <c r="R20" s="944">
        <v>4344</v>
      </c>
      <c r="S20" s="944">
        <v>6272</v>
      </c>
      <c r="T20" s="944">
        <v>7314</v>
      </c>
      <c r="U20" s="944">
        <v>7741</v>
      </c>
      <c r="V20" s="1218">
        <v>6432</v>
      </c>
    </row>
    <row r="21" spans="1:22" s="329" customFormat="1">
      <c r="A21" s="1288"/>
      <c r="B21" s="458" t="s">
        <v>164</v>
      </c>
      <c r="C21" s="459"/>
      <c r="D21" s="460"/>
      <c r="E21" s="460"/>
      <c r="F21" s="460"/>
      <c r="G21" s="460"/>
      <c r="H21" s="460"/>
      <c r="I21" s="461"/>
      <c r="J21" s="461"/>
      <c r="K21" s="462"/>
      <c r="L21" s="463"/>
      <c r="M21" s="975"/>
      <c r="N21" s="944">
        <v>17275</v>
      </c>
      <c r="O21" s="944">
        <v>11312</v>
      </c>
      <c r="P21" s="944">
        <v>7141</v>
      </c>
      <c r="Q21" s="944">
        <v>8332</v>
      </c>
      <c r="R21" s="944">
        <v>11083</v>
      </c>
      <c r="S21" s="944">
        <v>12980</v>
      </c>
      <c r="T21" s="944">
        <v>13514</v>
      </c>
      <c r="U21" s="944">
        <v>13499</v>
      </c>
      <c r="V21" s="1218">
        <v>9615</v>
      </c>
    </row>
    <row r="22" spans="1:22" s="329" customFormat="1">
      <c r="A22" s="1288"/>
      <c r="B22" s="458" t="s">
        <v>181</v>
      </c>
      <c r="C22" s="459"/>
      <c r="D22" s="460"/>
      <c r="E22" s="460"/>
      <c r="F22" s="460"/>
      <c r="G22" s="460"/>
      <c r="H22" s="460"/>
      <c r="I22" s="461"/>
      <c r="J22" s="461"/>
      <c r="K22" s="462"/>
      <c r="L22" s="463"/>
      <c r="M22" s="975"/>
      <c r="N22" s="944">
        <v>6683</v>
      </c>
      <c r="O22" s="944">
        <v>5135</v>
      </c>
      <c r="P22" s="944">
        <v>3674</v>
      </c>
      <c r="Q22" s="944">
        <v>4711</v>
      </c>
      <c r="R22" s="944">
        <v>5874</v>
      </c>
      <c r="S22" s="944">
        <v>8404</v>
      </c>
      <c r="T22" s="944">
        <v>8835</v>
      </c>
      <c r="U22" s="944">
        <v>8804</v>
      </c>
      <c r="V22" s="1218">
        <v>7337</v>
      </c>
    </row>
    <row r="23" spans="1:22">
      <c r="A23" s="1288"/>
      <c r="B23" s="433" t="s">
        <v>171</v>
      </c>
      <c r="C23" s="434"/>
      <c r="D23" s="435"/>
      <c r="E23" s="435"/>
      <c r="F23" s="435"/>
      <c r="G23" s="435"/>
      <c r="H23" s="435"/>
      <c r="I23" s="436"/>
      <c r="J23" s="436"/>
      <c r="K23" s="437"/>
      <c r="L23" s="487"/>
      <c r="M23" s="971"/>
      <c r="N23" s="940">
        <v>91562</v>
      </c>
      <c r="O23" s="940">
        <v>61109</v>
      </c>
      <c r="P23" s="940">
        <v>42129</v>
      </c>
      <c r="Q23" s="940">
        <v>51404</v>
      </c>
      <c r="R23" s="940">
        <v>72258</v>
      </c>
      <c r="S23" s="940">
        <v>84061</v>
      </c>
      <c r="T23" s="940">
        <v>95667</v>
      </c>
      <c r="U23" s="940">
        <v>97294</v>
      </c>
      <c r="V23" s="1214">
        <v>76318</v>
      </c>
    </row>
    <row r="24" spans="1:22">
      <c r="A24" s="1288"/>
      <c r="B24" s="439" t="s">
        <v>172</v>
      </c>
      <c r="C24" s="440"/>
      <c r="D24" s="441"/>
      <c r="E24" s="441"/>
      <c r="F24" s="441"/>
      <c r="G24" s="441"/>
      <c r="H24" s="441"/>
      <c r="I24" s="442"/>
      <c r="J24" s="442"/>
      <c r="K24" s="443"/>
      <c r="L24" s="488"/>
      <c r="M24" s="972"/>
      <c r="N24" s="941"/>
      <c r="O24" s="941"/>
      <c r="P24" s="941"/>
      <c r="Q24" s="941">
        <v>203</v>
      </c>
      <c r="R24" s="941">
        <v>326</v>
      </c>
      <c r="S24" s="941">
        <v>437</v>
      </c>
      <c r="T24" s="941">
        <v>565</v>
      </c>
      <c r="U24" s="941">
        <v>810</v>
      </c>
      <c r="V24" s="1215">
        <v>853</v>
      </c>
    </row>
    <row r="25" spans="1:22" s="329" customFormat="1">
      <c r="A25" s="1288"/>
      <c r="B25" s="445" t="s">
        <v>48</v>
      </c>
      <c r="C25" s="446"/>
      <c r="D25" s="447"/>
      <c r="E25" s="447"/>
      <c r="F25" s="447"/>
      <c r="G25" s="447"/>
      <c r="H25" s="447"/>
      <c r="I25" s="448"/>
      <c r="J25" s="448"/>
      <c r="K25" s="449"/>
      <c r="L25" s="450"/>
      <c r="M25" s="973"/>
      <c r="N25" s="942">
        <v>1439</v>
      </c>
      <c r="O25" s="942">
        <v>1047</v>
      </c>
      <c r="P25" s="942">
        <v>675</v>
      </c>
      <c r="Q25" s="942">
        <v>660</v>
      </c>
      <c r="R25" s="942">
        <v>835</v>
      </c>
      <c r="S25" s="942">
        <v>1313</v>
      </c>
      <c r="T25" s="942">
        <v>1435</v>
      </c>
      <c r="U25" s="942">
        <v>1638</v>
      </c>
      <c r="V25" s="1216">
        <v>1318</v>
      </c>
    </row>
    <row r="26" spans="1:22" s="329" customFormat="1">
      <c r="A26" s="1289"/>
      <c r="B26" s="451" t="s">
        <v>121</v>
      </c>
      <c r="C26" s="452"/>
      <c r="D26" s="453"/>
      <c r="E26" s="453"/>
      <c r="F26" s="453"/>
      <c r="G26" s="453"/>
      <c r="H26" s="453"/>
      <c r="I26" s="454"/>
      <c r="J26" s="454"/>
      <c r="K26" s="455"/>
      <c r="L26" s="456"/>
      <c r="M26" s="974"/>
      <c r="N26" s="945">
        <f t="shared" ref="N26:S26" si="6">SUM(N20:N25)</f>
        <v>123705</v>
      </c>
      <c r="O26" s="945">
        <f t="shared" si="6"/>
        <v>83523</v>
      </c>
      <c r="P26" s="945">
        <f t="shared" si="6"/>
        <v>56732</v>
      </c>
      <c r="Q26" s="945">
        <f t="shared" si="6"/>
        <v>68843</v>
      </c>
      <c r="R26" s="945">
        <f t="shared" si="6"/>
        <v>94720</v>
      </c>
      <c r="S26" s="945">
        <f t="shared" si="6"/>
        <v>113467</v>
      </c>
      <c r="T26" s="945">
        <f t="shared" ref="T26" si="7">SUM(T20:T25)</f>
        <v>127330</v>
      </c>
      <c r="U26" s="945">
        <f>SUM(U20:U25)</f>
        <v>129786</v>
      </c>
      <c r="V26" s="1217">
        <f>SUM(V20:V25)</f>
        <v>101873</v>
      </c>
    </row>
    <row r="27" spans="1:22">
      <c r="A27" s="1284" t="s">
        <v>43</v>
      </c>
      <c r="B27" s="458" t="s">
        <v>154</v>
      </c>
      <c r="C27" s="459"/>
      <c r="D27" s="460"/>
      <c r="E27" s="460"/>
      <c r="F27" s="460"/>
      <c r="G27" s="460"/>
      <c r="H27" s="460"/>
      <c r="I27" s="461"/>
      <c r="J27" s="461"/>
      <c r="K27" s="462"/>
      <c r="L27" s="463"/>
      <c r="M27" s="975"/>
      <c r="N27" s="944"/>
      <c r="O27" s="944"/>
      <c r="P27" s="944"/>
      <c r="Q27" s="944">
        <v>13628</v>
      </c>
      <c r="R27" s="944">
        <v>15414</v>
      </c>
      <c r="S27" s="944">
        <v>19958</v>
      </c>
      <c r="T27" s="944">
        <v>18319</v>
      </c>
      <c r="U27" s="944">
        <v>19525</v>
      </c>
      <c r="V27" s="1218">
        <v>26726</v>
      </c>
    </row>
    <row r="28" spans="1:22">
      <c r="A28" s="1285"/>
      <c r="B28" s="458" t="s">
        <v>164</v>
      </c>
      <c r="C28" s="459"/>
      <c r="D28" s="460"/>
      <c r="E28" s="460"/>
      <c r="F28" s="460"/>
      <c r="G28" s="460"/>
      <c r="H28" s="460"/>
      <c r="I28" s="461"/>
      <c r="J28" s="461"/>
      <c r="K28" s="462"/>
      <c r="L28" s="463"/>
      <c r="M28" s="975"/>
      <c r="N28" s="944"/>
      <c r="O28" s="944"/>
      <c r="P28" s="944"/>
      <c r="Q28" s="944">
        <v>23890</v>
      </c>
      <c r="R28" s="944">
        <v>25387</v>
      </c>
      <c r="S28" s="944">
        <v>28847</v>
      </c>
      <c r="T28" s="944">
        <v>22609</v>
      </c>
      <c r="U28" s="944">
        <v>26501</v>
      </c>
      <c r="V28" s="1218">
        <v>36418</v>
      </c>
    </row>
    <row r="29" spans="1:22">
      <c r="A29" s="1285"/>
      <c r="B29" s="458" t="s">
        <v>181</v>
      </c>
      <c r="C29" s="459"/>
      <c r="D29" s="460"/>
      <c r="E29" s="460"/>
      <c r="F29" s="460"/>
      <c r="G29" s="460"/>
      <c r="H29" s="460"/>
      <c r="I29" s="461"/>
      <c r="J29" s="461"/>
      <c r="K29" s="462"/>
      <c r="L29" s="463"/>
      <c r="M29" s="975"/>
      <c r="N29" s="944"/>
      <c r="O29" s="944"/>
      <c r="P29" s="944"/>
      <c r="Q29" s="944">
        <v>10985</v>
      </c>
      <c r="R29" s="944">
        <v>12334</v>
      </c>
      <c r="S29" s="944">
        <v>16776</v>
      </c>
      <c r="T29" s="944">
        <v>16674</v>
      </c>
      <c r="U29" s="944">
        <v>17401</v>
      </c>
      <c r="V29" s="1218">
        <v>23157</v>
      </c>
    </row>
    <row r="30" spans="1:22">
      <c r="A30" s="1285"/>
      <c r="B30" s="433" t="s">
        <v>171</v>
      </c>
      <c r="C30" s="434"/>
      <c r="D30" s="435"/>
      <c r="E30" s="435"/>
      <c r="F30" s="435"/>
      <c r="G30" s="435"/>
      <c r="H30" s="435"/>
      <c r="I30" s="436"/>
      <c r="J30" s="436"/>
      <c r="K30" s="437"/>
      <c r="L30" s="487"/>
      <c r="M30" s="971"/>
      <c r="N30" s="940"/>
      <c r="O30" s="940"/>
      <c r="P30" s="940"/>
      <c r="Q30" s="940">
        <v>5168</v>
      </c>
      <c r="R30" s="940">
        <v>4882</v>
      </c>
      <c r="S30" s="940">
        <v>5320</v>
      </c>
      <c r="T30" s="940">
        <v>4271</v>
      </c>
      <c r="U30" s="940">
        <v>4627</v>
      </c>
      <c r="V30" s="1214">
        <v>6262</v>
      </c>
    </row>
    <row r="31" spans="1:22">
      <c r="A31" s="1285"/>
      <c r="B31" s="439" t="s">
        <v>172</v>
      </c>
      <c r="C31" s="440"/>
      <c r="D31" s="441"/>
      <c r="E31" s="441"/>
      <c r="F31" s="441"/>
      <c r="G31" s="441"/>
      <c r="H31" s="441"/>
      <c r="I31" s="442"/>
      <c r="J31" s="442"/>
      <c r="K31" s="443"/>
      <c r="L31" s="488"/>
      <c r="M31" s="972"/>
      <c r="N31" s="941"/>
      <c r="O31" s="941"/>
      <c r="P31" s="941"/>
      <c r="Q31" s="941">
        <v>79767</v>
      </c>
      <c r="R31" s="941">
        <v>112347</v>
      </c>
      <c r="S31" s="941">
        <v>143847</v>
      </c>
      <c r="T31" s="941">
        <v>143535</v>
      </c>
      <c r="U31" s="941">
        <v>162680</v>
      </c>
      <c r="V31" s="1215">
        <v>263436</v>
      </c>
    </row>
    <row r="32" spans="1:22">
      <c r="A32" s="1285"/>
      <c r="B32" s="445" t="s">
        <v>48</v>
      </c>
      <c r="C32" s="446"/>
      <c r="D32" s="447"/>
      <c r="E32" s="447"/>
      <c r="F32" s="447"/>
      <c r="G32" s="447"/>
      <c r="H32" s="447"/>
      <c r="I32" s="448"/>
      <c r="J32" s="448"/>
      <c r="K32" s="449"/>
      <c r="L32" s="450"/>
      <c r="M32" s="973"/>
      <c r="N32" s="942"/>
      <c r="O32" s="942"/>
      <c r="P32" s="942"/>
      <c r="Q32" s="942">
        <v>1672</v>
      </c>
      <c r="R32" s="942">
        <v>1749</v>
      </c>
      <c r="S32" s="942">
        <v>2357</v>
      </c>
      <c r="T32" s="942">
        <v>2280</v>
      </c>
      <c r="U32" s="942">
        <v>2494</v>
      </c>
      <c r="V32" s="1216">
        <v>3317</v>
      </c>
    </row>
    <row r="33" spans="1:22">
      <c r="A33" s="1287"/>
      <c r="B33" s="451" t="s">
        <v>121</v>
      </c>
      <c r="C33" s="452"/>
      <c r="D33" s="453"/>
      <c r="E33" s="453"/>
      <c r="F33" s="453"/>
      <c r="G33" s="453"/>
      <c r="H33" s="453"/>
      <c r="I33" s="454"/>
      <c r="J33" s="454"/>
      <c r="K33" s="455"/>
      <c r="L33" s="456"/>
      <c r="M33" s="974"/>
      <c r="N33" s="945"/>
      <c r="O33" s="945"/>
      <c r="P33" s="945"/>
      <c r="Q33" s="945">
        <f t="shared" ref="Q33:V33" si="8">SUM(Q27:Q32)</f>
        <v>135110</v>
      </c>
      <c r="R33" s="945">
        <f t="shared" si="8"/>
        <v>172113</v>
      </c>
      <c r="S33" s="945">
        <f t="shared" si="8"/>
        <v>217105</v>
      </c>
      <c r="T33" s="945">
        <f t="shared" si="8"/>
        <v>207688</v>
      </c>
      <c r="U33" s="945">
        <f t="shared" si="8"/>
        <v>233228</v>
      </c>
      <c r="V33" s="1217">
        <f t="shared" si="8"/>
        <v>359316</v>
      </c>
    </row>
    <row r="34" spans="1:22">
      <c r="A34" s="1284" t="s">
        <v>80</v>
      </c>
      <c r="B34" s="458" t="s">
        <v>154</v>
      </c>
      <c r="C34" s="459">
        <v>17844</v>
      </c>
      <c r="D34" s="460">
        <v>18635</v>
      </c>
      <c r="E34" s="460">
        <v>25693</v>
      </c>
      <c r="F34" s="460">
        <v>25693</v>
      </c>
      <c r="G34" s="460">
        <v>26324</v>
      </c>
      <c r="H34" s="460">
        <v>28459</v>
      </c>
      <c r="I34" s="461">
        <v>28428</v>
      </c>
      <c r="J34" s="461">
        <v>28209</v>
      </c>
      <c r="K34" s="462">
        <v>26246</v>
      </c>
      <c r="L34" s="463">
        <v>22182</v>
      </c>
      <c r="M34" s="975">
        <v>25636</v>
      </c>
      <c r="N34" s="944">
        <v>23884</v>
      </c>
      <c r="O34" s="944">
        <v>24007</v>
      </c>
      <c r="P34" s="944">
        <v>23677</v>
      </c>
      <c r="Q34" s="944">
        <v>32473</v>
      </c>
      <c r="R34" s="944">
        <v>32774</v>
      </c>
      <c r="S34" s="944">
        <v>38198</v>
      </c>
      <c r="T34" s="944">
        <v>43450</v>
      </c>
      <c r="U34" s="944">
        <v>47733</v>
      </c>
      <c r="V34" s="1218">
        <v>47529</v>
      </c>
    </row>
    <row r="35" spans="1:22">
      <c r="A35" s="1285"/>
      <c r="B35" s="458" t="s">
        <v>164</v>
      </c>
      <c r="C35" s="459">
        <v>23052</v>
      </c>
      <c r="D35" s="460">
        <v>23179</v>
      </c>
      <c r="E35" s="460">
        <v>30841</v>
      </c>
      <c r="F35" s="460">
        <v>30841</v>
      </c>
      <c r="G35" s="460">
        <v>31296</v>
      </c>
      <c r="H35" s="460">
        <v>33224</v>
      </c>
      <c r="I35" s="461">
        <v>34859</v>
      </c>
      <c r="J35" s="461">
        <v>35516</v>
      </c>
      <c r="K35" s="462">
        <v>35350</v>
      </c>
      <c r="L35" s="463">
        <v>30341</v>
      </c>
      <c r="M35" s="975">
        <v>36807</v>
      </c>
      <c r="N35" s="944">
        <v>33525</v>
      </c>
      <c r="O35" s="944">
        <v>33912</v>
      </c>
      <c r="P35" s="944">
        <v>35501</v>
      </c>
      <c r="Q35" s="944">
        <v>44814</v>
      </c>
      <c r="R35" s="944">
        <v>46139</v>
      </c>
      <c r="S35" s="944">
        <v>50677</v>
      </c>
      <c r="T35" s="944">
        <v>51919</v>
      </c>
      <c r="U35" s="944">
        <v>53848</v>
      </c>
      <c r="V35" s="1218">
        <v>52409</v>
      </c>
    </row>
    <row r="36" spans="1:22">
      <c r="A36" s="1285"/>
      <c r="B36" s="458" t="s">
        <v>181</v>
      </c>
      <c r="C36" s="459">
        <v>61107</v>
      </c>
      <c r="D36" s="460">
        <v>61707</v>
      </c>
      <c r="E36" s="460">
        <v>80292</v>
      </c>
      <c r="F36" s="460">
        <v>80292</v>
      </c>
      <c r="G36" s="460">
        <v>85072</v>
      </c>
      <c r="H36" s="460">
        <v>87610</v>
      </c>
      <c r="I36" s="461">
        <v>86980</v>
      </c>
      <c r="J36" s="461">
        <v>87901</v>
      </c>
      <c r="K36" s="462">
        <v>84271</v>
      </c>
      <c r="L36" s="463">
        <v>74637</v>
      </c>
      <c r="M36" s="975">
        <v>89823</v>
      </c>
      <c r="N36" s="944">
        <v>80171</v>
      </c>
      <c r="O36" s="944">
        <v>78267</v>
      </c>
      <c r="P36" s="944">
        <v>82382</v>
      </c>
      <c r="Q36" s="944">
        <v>107792</v>
      </c>
      <c r="R36" s="944">
        <v>108626</v>
      </c>
      <c r="S36" s="944">
        <v>121026</v>
      </c>
      <c r="T36" s="944">
        <v>133593</v>
      </c>
      <c r="U36" s="944">
        <v>144621</v>
      </c>
      <c r="V36" s="1218">
        <v>140969</v>
      </c>
    </row>
    <row r="37" spans="1:22">
      <c r="A37" s="1285"/>
      <c r="B37" s="433" t="s">
        <v>171</v>
      </c>
      <c r="C37" s="434"/>
      <c r="D37" s="435"/>
      <c r="E37" s="435"/>
      <c r="F37" s="435"/>
      <c r="G37" s="435"/>
      <c r="H37" s="435"/>
      <c r="I37" s="436"/>
      <c r="J37" s="436"/>
      <c r="K37" s="437"/>
      <c r="L37" s="487"/>
      <c r="M37" s="971"/>
      <c r="N37" s="940">
        <v>6307</v>
      </c>
      <c r="O37" s="940">
        <v>7572</v>
      </c>
      <c r="P37" s="940">
        <v>8762</v>
      </c>
      <c r="Q37" s="940">
        <v>11671</v>
      </c>
      <c r="R37" s="940">
        <v>12262</v>
      </c>
      <c r="S37" s="940">
        <v>13233</v>
      </c>
      <c r="T37" s="940">
        <v>14548</v>
      </c>
      <c r="U37" s="940">
        <v>16469</v>
      </c>
      <c r="V37" s="1214">
        <v>17924</v>
      </c>
    </row>
    <row r="38" spans="1:22">
      <c r="A38" s="1285"/>
      <c r="B38" s="439" t="s">
        <v>172</v>
      </c>
      <c r="C38" s="440"/>
      <c r="D38" s="441"/>
      <c r="E38" s="441"/>
      <c r="F38" s="441"/>
      <c r="G38" s="441"/>
      <c r="H38" s="441"/>
      <c r="I38" s="442"/>
      <c r="J38" s="442"/>
      <c r="K38" s="443"/>
      <c r="L38" s="488"/>
      <c r="M38" s="972"/>
      <c r="N38" s="941"/>
      <c r="O38" s="941"/>
      <c r="P38" s="941"/>
      <c r="Q38" s="941">
        <v>2657</v>
      </c>
      <c r="R38" s="941">
        <v>3174</v>
      </c>
      <c r="S38" s="941">
        <v>4637</v>
      </c>
      <c r="T38" s="941">
        <v>5928</v>
      </c>
      <c r="U38" s="941">
        <v>7236</v>
      </c>
      <c r="V38" s="1215">
        <v>8116</v>
      </c>
    </row>
    <row r="39" spans="1:22">
      <c r="A39" s="1285"/>
      <c r="B39" s="445" t="s">
        <v>48</v>
      </c>
      <c r="C39" s="446">
        <v>7643</v>
      </c>
      <c r="D39" s="447">
        <v>8463</v>
      </c>
      <c r="E39" s="447">
        <v>10694</v>
      </c>
      <c r="F39" s="447">
        <v>10694</v>
      </c>
      <c r="G39" s="447">
        <v>14805</v>
      </c>
      <c r="H39" s="447">
        <v>16752</v>
      </c>
      <c r="I39" s="448">
        <v>17067</v>
      </c>
      <c r="J39" s="448">
        <v>17400</v>
      </c>
      <c r="K39" s="449">
        <v>18426</v>
      </c>
      <c r="L39" s="450">
        <v>16646</v>
      </c>
      <c r="M39" s="973">
        <v>21506</v>
      </c>
      <c r="N39" s="942">
        <v>14951</v>
      </c>
      <c r="O39" s="942">
        <v>15901</v>
      </c>
      <c r="P39" s="942">
        <v>17027</v>
      </c>
      <c r="Q39" s="942">
        <v>20207</v>
      </c>
      <c r="R39" s="942">
        <v>21530</v>
      </c>
      <c r="S39" s="942">
        <v>25384</v>
      </c>
      <c r="T39" s="942">
        <v>28397</v>
      </c>
      <c r="U39" s="942">
        <v>30770</v>
      </c>
      <c r="V39" s="1216">
        <v>31460</v>
      </c>
    </row>
    <row r="40" spans="1:22" ht="15" thickBot="1">
      <c r="A40" s="1286"/>
      <c r="B40" s="465" t="s">
        <v>121</v>
      </c>
      <c r="C40" s="466">
        <f t="shared" ref="C40:J40" si="9">SUM(C34:C39)</f>
        <v>109646</v>
      </c>
      <c r="D40" s="467">
        <f t="shared" si="9"/>
        <v>111984</v>
      </c>
      <c r="E40" s="467">
        <f t="shared" si="9"/>
        <v>147520</v>
      </c>
      <c r="F40" s="467">
        <f t="shared" si="9"/>
        <v>147520</v>
      </c>
      <c r="G40" s="467">
        <f t="shared" si="9"/>
        <v>157497</v>
      </c>
      <c r="H40" s="467">
        <f t="shared" si="9"/>
        <v>166045</v>
      </c>
      <c r="I40" s="468">
        <f t="shared" si="9"/>
        <v>167334</v>
      </c>
      <c r="J40" s="468">
        <f t="shared" si="9"/>
        <v>169026</v>
      </c>
      <c r="K40" s="469">
        <f>SUM(K34:K39)</f>
        <v>164293</v>
      </c>
      <c r="L40" s="470">
        <v>143806</v>
      </c>
      <c r="M40" s="976">
        <f>SUM(M34:M39)</f>
        <v>173772</v>
      </c>
      <c r="N40" s="1219">
        <f>SUM(N34:N39)</f>
        <v>158838</v>
      </c>
      <c r="O40" s="1219">
        <v>159659</v>
      </c>
      <c r="P40" s="1219">
        <v>167349</v>
      </c>
      <c r="Q40" s="1219">
        <f t="shared" ref="Q40:V40" si="10">SUM(Q34:Q39)</f>
        <v>219614</v>
      </c>
      <c r="R40" s="1220">
        <f t="shared" si="10"/>
        <v>224505</v>
      </c>
      <c r="S40" s="1220">
        <f t="shared" si="10"/>
        <v>253155</v>
      </c>
      <c r="T40" s="1220">
        <f t="shared" si="10"/>
        <v>277835</v>
      </c>
      <c r="U40" s="1220">
        <f t="shared" si="10"/>
        <v>300677</v>
      </c>
      <c r="V40" s="1221">
        <f t="shared" si="10"/>
        <v>298407</v>
      </c>
    </row>
    <row r="41" spans="1:22">
      <c r="C41" s="471"/>
      <c r="D41" s="471"/>
      <c r="E41" s="471"/>
      <c r="F41" s="471"/>
      <c r="G41" s="471"/>
      <c r="H41" s="471"/>
    </row>
    <row r="42" spans="1:22">
      <c r="A42" s="337"/>
    </row>
    <row r="43" spans="1:22">
      <c r="D43"/>
    </row>
    <row r="44" spans="1:22">
      <c r="D44" s="473"/>
    </row>
    <row r="47" spans="1:22">
      <c r="Q47" s="328"/>
      <c r="R47" s="328"/>
    </row>
    <row r="49" spans="14:18">
      <c r="N49" s="472"/>
      <c r="O49" s="472"/>
      <c r="P49" s="472"/>
      <c r="Q49" s="472"/>
      <c r="R49" s="472"/>
    </row>
    <row r="50" spans="14:18">
      <c r="N50" s="472"/>
      <c r="O50" s="472"/>
      <c r="P50" s="472"/>
      <c r="Q50" s="472"/>
      <c r="R50" s="472"/>
    </row>
    <row r="51" spans="14:18">
      <c r="N51" s="472"/>
      <c r="O51" s="472"/>
      <c r="P51" s="472"/>
      <c r="Q51" s="472"/>
      <c r="R51" s="472"/>
    </row>
    <row r="52" spans="14:18">
      <c r="N52" s="472"/>
      <c r="O52" s="472"/>
      <c r="P52" s="472"/>
      <c r="Q52" s="472"/>
      <c r="R52" s="472"/>
    </row>
    <row r="53" spans="14:18">
      <c r="N53" s="472"/>
      <c r="O53" s="472"/>
      <c r="P53" s="472"/>
      <c r="Q53" s="472"/>
      <c r="R53" s="472"/>
    </row>
    <row r="54" spans="14:18">
      <c r="N54" s="472"/>
      <c r="O54" s="472"/>
      <c r="P54" s="472"/>
      <c r="Q54" s="472"/>
      <c r="R54" s="472"/>
    </row>
  </sheetData>
  <mergeCells count="5">
    <mergeCell ref="A34:A40"/>
    <mergeCell ref="A6:A12"/>
    <mergeCell ref="A13:A19"/>
    <mergeCell ref="A20:A26"/>
    <mergeCell ref="A27:A33"/>
  </mergeCells>
  <phoneticPr fontId="0" type="noConversion"/>
  <pageMargins left="0.5" right="0.5" top="0.75" bottom="0.5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90" workbookViewId="0"/>
  </sheetViews>
  <sheetFormatPr defaultColWidth="8.875" defaultRowHeight="14.25"/>
  <cols>
    <col min="1" max="3" width="11.125" style="420" customWidth="1"/>
    <col min="4" max="5" width="11.125" style="464" customWidth="1"/>
    <col min="6" max="6" width="11.125" style="420" customWidth="1"/>
    <col min="7" max="16384" width="8.875" style="420"/>
  </cols>
  <sheetData>
    <row r="1" spans="1:8" ht="15.75">
      <c r="A1" s="327" t="s">
        <v>0</v>
      </c>
    </row>
    <row r="2" spans="1:8">
      <c r="A2" s="420" t="s">
        <v>210</v>
      </c>
    </row>
    <row r="3" spans="1:8" ht="15">
      <c r="A3" s="489" t="s">
        <v>254</v>
      </c>
    </row>
    <row r="4" spans="1:8">
      <c r="A4" s="420" t="s">
        <v>293</v>
      </c>
    </row>
    <row r="7" spans="1:8" ht="15" thickBot="1"/>
    <row r="8" spans="1:8" ht="15" thickBot="1">
      <c r="A8" s="490" t="s">
        <v>222</v>
      </c>
      <c r="B8" s="491" t="s">
        <v>63</v>
      </c>
      <c r="C8" s="491" t="s">
        <v>66</v>
      </c>
      <c r="D8" s="491" t="s">
        <v>37</v>
      </c>
      <c r="E8" s="492" t="s">
        <v>43</v>
      </c>
      <c r="F8" s="493" t="s">
        <v>80</v>
      </c>
    </row>
    <row r="9" spans="1:8">
      <c r="A9" s="634">
        <v>1</v>
      </c>
      <c r="B9" s="638">
        <v>0.99996238787503866</v>
      </c>
      <c r="C9" s="636">
        <v>1</v>
      </c>
      <c r="D9" s="494">
        <v>1</v>
      </c>
      <c r="E9" s="865">
        <v>1</v>
      </c>
      <c r="F9" s="495">
        <v>1</v>
      </c>
      <c r="H9" s="496"/>
    </row>
    <row r="10" spans="1:8">
      <c r="A10" s="634">
        <f>A9+1</f>
        <v>2</v>
      </c>
      <c r="B10" s="639">
        <v>0.99981094958243122</v>
      </c>
      <c r="C10" s="636">
        <v>1</v>
      </c>
      <c r="D10" s="497">
        <v>1</v>
      </c>
      <c r="E10" s="865">
        <v>1</v>
      </c>
      <c r="F10" s="495">
        <v>1</v>
      </c>
      <c r="H10" s="496"/>
    </row>
    <row r="11" spans="1:8">
      <c r="A11" s="634">
        <f t="shared" ref="A11:A28" si="0">A10+1</f>
        <v>3</v>
      </c>
      <c r="B11" s="639">
        <v>0.9853738323538509</v>
      </c>
      <c r="C11" s="636">
        <v>0.99996886771893778</v>
      </c>
      <c r="D11" s="497">
        <v>1</v>
      </c>
      <c r="E11" s="865">
        <v>0.99982843040213276</v>
      </c>
      <c r="F11" s="495">
        <v>1</v>
      </c>
      <c r="H11" s="496"/>
    </row>
    <row r="12" spans="1:8">
      <c r="A12" s="634">
        <f t="shared" si="0"/>
        <v>4</v>
      </c>
      <c r="B12" s="639">
        <v>0.94616584879795462</v>
      </c>
      <c r="C12" s="636">
        <v>0.99998769079271299</v>
      </c>
      <c r="D12" s="497">
        <v>1</v>
      </c>
      <c r="E12" s="865">
        <v>0.9824288832168091</v>
      </c>
      <c r="F12" s="495">
        <v>1</v>
      </c>
      <c r="H12" s="496"/>
    </row>
    <row r="13" spans="1:8">
      <c r="A13" s="634">
        <f t="shared" si="0"/>
        <v>5</v>
      </c>
      <c r="B13" s="639">
        <v>0.86082379632670858</v>
      </c>
      <c r="C13" s="636">
        <v>0.99922474508567227</v>
      </c>
      <c r="D13" s="497">
        <v>0.98</v>
      </c>
      <c r="E13" s="865">
        <v>0.95033891969977069</v>
      </c>
      <c r="F13" s="495">
        <v>1</v>
      </c>
      <c r="H13" s="496"/>
    </row>
    <row r="14" spans="1:8">
      <c r="A14" s="634">
        <f t="shared" si="0"/>
        <v>6</v>
      </c>
      <c r="B14" s="639">
        <v>0.79378800256812387</v>
      </c>
      <c r="C14" s="636">
        <v>0.99745795854517016</v>
      </c>
      <c r="D14" s="497">
        <v>0.94</v>
      </c>
      <c r="E14" s="865">
        <v>0.90841837278169535</v>
      </c>
      <c r="F14" s="495">
        <v>0.99</v>
      </c>
      <c r="H14" s="496"/>
    </row>
    <row r="15" spans="1:8">
      <c r="A15" s="634">
        <f t="shared" si="0"/>
        <v>7</v>
      </c>
      <c r="B15" s="639">
        <v>0.73760409884307765</v>
      </c>
      <c r="C15" s="636">
        <v>0.99419603198104822</v>
      </c>
      <c r="D15" s="497">
        <v>0.88</v>
      </c>
      <c r="E15" s="865">
        <v>0.86814376695502338</v>
      </c>
      <c r="F15" s="495">
        <v>0.96</v>
      </c>
      <c r="H15" s="496"/>
    </row>
    <row r="16" spans="1:8">
      <c r="A16" s="634">
        <f t="shared" si="0"/>
        <v>8</v>
      </c>
      <c r="B16" s="639">
        <v>0.68181842816733473</v>
      </c>
      <c r="C16" s="636">
        <v>0.9860059137950643</v>
      </c>
      <c r="D16" s="497">
        <v>0.83</v>
      </c>
      <c r="E16" s="865">
        <v>0.82251416127652399</v>
      </c>
      <c r="F16" s="495">
        <v>0.92</v>
      </c>
      <c r="H16" s="496"/>
    </row>
    <row r="17" spans="1:8">
      <c r="A17" s="634">
        <f t="shared" si="0"/>
        <v>9</v>
      </c>
      <c r="B17" s="639">
        <v>0.62774165979785812</v>
      </c>
      <c r="C17" s="636">
        <v>0.96557954968201387</v>
      </c>
      <c r="D17" s="497">
        <v>0.74</v>
      </c>
      <c r="E17" s="865">
        <v>0.78389012620638454</v>
      </c>
      <c r="F17" s="495">
        <v>0.88</v>
      </c>
      <c r="H17" s="496"/>
    </row>
    <row r="18" spans="1:8">
      <c r="A18" s="634">
        <f t="shared" si="0"/>
        <v>10</v>
      </c>
      <c r="B18" s="639">
        <v>0.5725745211217379</v>
      </c>
      <c r="C18" s="636">
        <v>0.92342817000351252</v>
      </c>
      <c r="D18" s="497">
        <v>0.67</v>
      </c>
      <c r="E18" s="865">
        <v>0.73926385322286281</v>
      </c>
      <c r="F18" s="495">
        <v>0.83</v>
      </c>
      <c r="H18" s="496"/>
    </row>
    <row r="19" spans="1:8">
      <c r="A19" s="634">
        <f t="shared" si="0"/>
        <v>11</v>
      </c>
      <c r="B19" s="639">
        <v>0.52773152471365714</v>
      </c>
      <c r="C19" s="636">
        <v>0.86921635373794637</v>
      </c>
      <c r="D19" s="497">
        <v>0.61</v>
      </c>
      <c r="E19" s="865">
        <v>0.67489983588671598</v>
      </c>
      <c r="F19" s="495">
        <v>0.76</v>
      </c>
      <c r="H19" s="496"/>
    </row>
    <row r="20" spans="1:8">
      <c r="A20" s="634">
        <f t="shared" si="0"/>
        <v>12</v>
      </c>
      <c r="B20" s="639">
        <v>0.48991433864209966</v>
      </c>
      <c r="C20" s="636">
        <v>0.80750015344012771</v>
      </c>
      <c r="D20" s="497">
        <v>0.55000000000000004</v>
      </c>
      <c r="E20" s="865">
        <v>0.61918675432188941</v>
      </c>
      <c r="F20" s="495">
        <v>0.7</v>
      </c>
      <c r="H20" s="496"/>
    </row>
    <row r="21" spans="1:8">
      <c r="A21" s="634">
        <f t="shared" si="0"/>
        <v>13</v>
      </c>
      <c r="B21" s="639">
        <v>0.45483394778647002</v>
      </c>
      <c r="C21" s="636">
        <v>0.74820098151397263</v>
      </c>
      <c r="D21" s="497">
        <v>0.5</v>
      </c>
      <c r="E21" s="865">
        <v>0.56929766767690082</v>
      </c>
      <c r="F21" s="495">
        <v>0.67</v>
      </c>
      <c r="H21" s="496"/>
    </row>
    <row r="22" spans="1:8">
      <c r="A22" s="634">
        <f t="shared" si="0"/>
        <v>14</v>
      </c>
      <c r="B22" s="639">
        <v>0.42093821476874721</v>
      </c>
      <c r="C22" s="636">
        <v>0.68718976156992684</v>
      </c>
      <c r="D22" s="497">
        <v>0.46</v>
      </c>
      <c r="E22" s="865">
        <v>0.51999929393490085</v>
      </c>
      <c r="F22" s="495">
        <v>0.65</v>
      </c>
      <c r="H22" s="496"/>
    </row>
    <row r="23" spans="1:8">
      <c r="A23" s="634">
        <f t="shared" si="0"/>
        <v>15</v>
      </c>
      <c r="B23" s="639">
        <v>0.39059646760931588</v>
      </c>
      <c r="C23" s="636">
        <v>0.70364465983647206</v>
      </c>
      <c r="D23" s="497">
        <v>0.41</v>
      </c>
      <c r="E23" s="865">
        <v>0.46889745862176341</v>
      </c>
      <c r="F23" s="495">
        <v>0.57999999999999996</v>
      </c>
      <c r="H23" s="496"/>
    </row>
    <row r="24" spans="1:8">
      <c r="A24" s="634">
        <f t="shared" si="0"/>
        <v>16</v>
      </c>
      <c r="B24" s="639">
        <v>0.34850912449465993</v>
      </c>
      <c r="C24" s="636">
        <v>0.66658063144789681</v>
      </c>
      <c r="D24" s="497">
        <v>0.35</v>
      </c>
      <c r="E24" s="865">
        <v>0.42105587763661034</v>
      </c>
      <c r="F24" s="495">
        <v>0.54</v>
      </c>
      <c r="H24" s="496"/>
    </row>
    <row r="25" spans="1:8">
      <c r="A25" s="634">
        <f t="shared" si="0"/>
        <v>17</v>
      </c>
      <c r="B25" s="639">
        <v>0.31315059560134034</v>
      </c>
      <c r="C25" s="636">
        <v>0.58794806002643651</v>
      </c>
      <c r="D25" s="497">
        <v>0.3</v>
      </c>
      <c r="E25" s="865">
        <v>0.38730109686389619</v>
      </c>
      <c r="F25" s="498">
        <v>0.53</v>
      </c>
      <c r="H25" s="496"/>
    </row>
    <row r="26" spans="1:8">
      <c r="A26" s="634">
        <f t="shared" si="0"/>
        <v>18</v>
      </c>
      <c r="B26" s="639">
        <v>0.27681197415352349</v>
      </c>
      <c r="C26" s="636">
        <v>0.51239087149640072</v>
      </c>
      <c r="D26" s="497">
        <v>0.26</v>
      </c>
      <c r="E26" s="865">
        <v>0.34899935442220786</v>
      </c>
      <c r="F26" s="499">
        <v>0.5</v>
      </c>
      <c r="H26" s="496"/>
    </row>
    <row r="27" spans="1:8">
      <c r="A27" s="634">
        <f t="shared" si="0"/>
        <v>19</v>
      </c>
      <c r="B27" s="639">
        <v>0.2376857572215729</v>
      </c>
      <c r="C27" s="636">
        <v>0.44233023860071613</v>
      </c>
      <c r="D27" s="497">
        <v>0.17</v>
      </c>
      <c r="E27" s="865">
        <v>0.31752018956429229</v>
      </c>
      <c r="F27" s="499">
        <v>0.51</v>
      </c>
      <c r="H27" s="496"/>
    </row>
    <row r="28" spans="1:8" ht="15" thickBot="1">
      <c r="A28" s="635">
        <f t="shared" si="0"/>
        <v>20</v>
      </c>
      <c r="B28" s="500">
        <v>0.19719900217492514</v>
      </c>
      <c r="C28" s="637">
        <v>0.37518288745575962</v>
      </c>
      <c r="D28" s="500">
        <v>0.12</v>
      </c>
      <c r="E28" s="866">
        <v>0.27060777911439537</v>
      </c>
      <c r="F28" s="501">
        <v>0.47</v>
      </c>
      <c r="H28" s="496"/>
    </row>
    <row r="30" spans="1:8">
      <c r="B30" s="502"/>
    </row>
  </sheetData>
  <phoneticPr fontId="0" type="noConversion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zoomScale="90" workbookViewId="0">
      <pane xSplit="2" ySplit="5" topLeftCell="S27" activePane="bottomRight" state="frozenSplit"/>
      <selection activeCell="Q37" sqref="Q37"/>
      <selection pane="topRight" activeCell="Q37" sqref="Q37"/>
      <selection pane="bottomLeft" activeCell="Q37" sqref="Q37"/>
      <selection pane="bottomRight" activeCell="AB72" sqref="AB72"/>
    </sheetView>
  </sheetViews>
  <sheetFormatPr defaultColWidth="8.875" defaultRowHeight="14.25"/>
  <cols>
    <col min="1" max="1" width="18.125" style="328" customWidth="1"/>
    <col min="2" max="2" width="12" style="328" customWidth="1"/>
    <col min="3" max="16" width="10.875" style="328" hidden="1" customWidth="1"/>
    <col min="17" max="18" width="10.75" style="329" hidden="1" customWidth="1"/>
    <col min="19" max="19" width="19.25" style="329" customWidth="1"/>
    <col min="20" max="21" width="10.75" style="329" customWidth="1"/>
    <col min="22" max="25" width="10.5" style="328" customWidth="1"/>
    <col min="26" max="16384" width="8.875" style="328"/>
  </cols>
  <sheetData>
    <row r="1" spans="1:33" ht="15.75">
      <c r="A1" s="327" t="s">
        <v>0</v>
      </c>
      <c r="B1" s="420"/>
    </row>
    <row r="2" spans="1:33">
      <c r="A2" s="328" t="s">
        <v>210</v>
      </c>
    </row>
    <row r="3" spans="1:33" ht="15">
      <c r="A3" s="330" t="s">
        <v>223</v>
      </c>
      <c r="H3" s="503"/>
    </row>
    <row r="4" spans="1:33" ht="15" thickBot="1"/>
    <row r="5" spans="1:33" s="426" customFormat="1">
      <c r="A5" s="421" t="s">
        <v>224</v>
      </c>
      <c r="B5" s="421" t="s">
        <v>61</v>
      </c>
      <c r="C5" s="422">
        <v>1996</v>
      </c>
      <c r="D5" s="423">
        <f t="shared" ref="D5:I5" si="0">C5+1</f>
        <v>1997</v>
      </c>
      <c r="E5" s="423">
        <f t="shared" si="0"/>
        <v>1998</v>
      </c>
      <c r="F5" s="423">
        <f t="shared" si="0"/>
        <v>1999</v>
      </c>
      <c r="G5" s="423">
        <f t="shared" si="0"/>
        <v>2000</v>
      </c>
      <c r="H5" s="423">
        <f t="shared" si="0"/>
        <v>2001</v>
      </c>
      <c r="I5" s="423">
        <f t="shared" si="0"/>
        <v>2002</v>
      </c>
      <c r="J5" s="423">
        <f>I5+1</f>
        <v>2003</v>
      </c>
      <c r="K5" s="484">
        <f>J5+1</f>
        <v>2004</v>
      </c>
      <c r="L5" s="485">
        <v>2005</v>
      </c>
      <c r="M5" s="485">
        <v>2006</v>
      </c>
      <c r="N5" s="504">
        <v>2007</v>
      </c>
      <c r="O5" s="483">
        <v>2008</v>
      </c>
      <c r="P5" s="483">
        <v>2009</v>
      </c>
      <c r="Q5" s="485">
        <v>2010</v>
      </c>
      <c r="R5" s="485">
        <v>2011</v>
      </c>
      <c r="S5" s="421" t="s">
        <v>224</v>
      </c>
      <c r="T5" s="422" t="s">
        <v>61</v>
      </c>
      <c r="U5" s="1019">
        <v>2011</v>
      </c>
      <c r="V5" s="1015">
        <v>2012</v>
      </c>
      <c r="W5" s="995">
        <v>2013</v>
      </c>
      <c r="X5" s="995">
        <v>2014</v>
      </c>
      <c r="Y5" s="995">
        <v>2015</v>
      </c>
    </row>
    <row r="6" spans="1:33" s="420" customFormat="1">
      <c r="A6" s="11" t="s">
        <v>299</v>
      </c>
      <c r="B6" s="59" t="s">
        <v>63</v>
      </c>
      <c r="C6" s="505">
        <v>91</v>
      </c>
      <c r="D6" s="506">
        <v>91</v>
      </c>
      <c r="E6" s="506">
        <v>91</v>
      </c>
      <c r="F6" s="506">
        <v>91</v>
      </c>
      <c r="G6" s="506">
        <v>91</v>
      </c>
      <c r="H6" s="506">
        <v>90</v>
      </c>
      <c r="I6" s="506">
        <v>89</v>
      </c>
      <c r="J6" s="506">
        <v>87</v>
      </c>
      <c r="K6" s="507">
        <v>88</v>
      </c>
      <c r="L6" s="508">
        <v>94.6</v>
      </c>
      <c r="M6" s="508">
        <v>94.2</v>
      </c>
      <c r="N6" s="509">
        <v>94.471802035168992</v>
      </c>
      <c r="O6" s="510">
        <v>93.5</v>
      </c>
      <c r="P6" s="510">
        <v>92.1</v>
      </c>
      <c r="Q6" s="508">
        <v>92.6</v>
      </c>
      <c r="R6" s="508">
        <v>92.9</v>
      </c>
      <c r="S6" s="11" t="s">
        <v>225</v>
      </c>
      <c r="T6" s="63" t="s">
        <v>63</v>
      </c>
      <c r="U6" s="1020">
        <v>92.9</v>
      </c>
      <c r="V6" s="1016">
        <v>92.8</v>
      </c>
      <c r="W6" s="996">
        <v>92.8</v>
      </c>
      <c r="X6" s="996">
        <v>93.3</v>
      </c>
      <c r="Y6" s="996">
        <v>93.8</v>
      </c>
    </row>
    <row r="7" spans="1:33" s="420" customFormat="1">
      <c r="A7" s="11"/>
      <c r="B7" s="24" t="s">
        <v>66</v>
      </c>
      <c r="C7" s="511">
        <v>45</v>
      </c>
      <c r="D7" s="479">
        <v>47</v>
      </c>
      <c r="E7" s="479">
        <v>48</v>
      </c>
      <c r="F7" s="479">
        <v>48</v>
      </c>
      <c r="G7" s="479">
        <v>53.3</v>
      </c>
      <c r="H7" s="479">
        <v>54.1</v>
      </c>
      <c r="I7" s="479">
        <v>54</v>
      </c>
      <c r="J7" s="479">
        <v>53.8</v>
      </c>
      <c r="K7" s="476">
        <v>55.4</v>
      </c>
      <c r="L7" s="512">
        <v>66.599999999999994</v>
      </c>
      <c r="M7" s="512">
        <v>67.400000000000006</v>
      </c>
      <c r="N7" s="513">
        <v>66.2</v>
      </c>
      <c r="O7" s="514">
        <v>65.599999999999994</v>
      </c>
      <c r="P7" s="514">
        <v>63.2</v>
      </c>
      <c r="Q7" s="512">
        <v>63.7</v>
      </c>
      <c r="R7" s="512">
        <v>65.8</v>
      </c>
      <c r="S7" s="11"/>
      <c r="T7" s="29" t="s">
        <v>66</v>
      </c>
      <c r="U7" s="1021">
        <v>65.8</v>
      </c>
      <c r="V7" s="985">
        <v>67.099999999999994</v>
      </c>
      <c r="W7" s="997">
        <v>67.8</v>
      </c>
      <c r="X7" s="997">
        <v>67.900000000000006</v>
      </c>
      <c r="Y7" s="997">
        <v>69.400000000000006</v>
      </c>
      <c r="Z7" s="328"/>
      <c r="AA7" s="328"/>
      <c r="AB7" s="328"/>
      <c r="AC7" s="328"/>
      <c r="AD7" s="328"/>
      <c r="AE7" s="328"/>
      <c r="AF7" s="328"/>
      <c r="AG7" s="328"/>
    </row>
    <row r="8" spans="1:33" s="464" customFormat="1">
      <c r="A8" s="11"/>
      <c r="B8" s="24" t="s">
        <v>37</v>
      </c>
      <c r="C8" s="511"/>
      <c r="D8" s="479"/>
      <c r="E8" s="479"/>
      <c r="F8" s="479"/>
      <c r="G8" s="479"/>
      <c r="H8" s="479"/>
      <c r="I8" s="479"/>
      <c r="J8" s="479"/>
      <c r="K8" s="476"/>
      <c r="L8" s="512"/>
      <c r="M8" s="512"/>
      <c r="N8" s="513">
        <v>83.9</v>
      </c>
      <c r="O8" s="514">
        <v>83.4</v>
      </c>
      <c r="P8" s="514">
        <v>79.400000000000006</v>
      </c>
      <c r="Q8" s="512">
        <v>79.2</v>
      </c>
      <c r="R8" s="512">
        <v>72.400000000000006</v>
      </c>
      <c r="S8" s="11"/>
      <c r="T8" s="29" t="s">
        <v>37</v>
      </c>
      <c r="U8" s="1021">
        <v>72.400000000000006</v>
      </c>
      <c r="V8" s="985">
        <v>84.2</v>
      </c>
      <c r="W8" s="997">
        <v>80.599999999999994</v>
      </c>
      <c r="X8" s="997">
        <v>80.8</v>
      </c>
      <c r="Y8" s="997">
        <v>82.5</v>
      </c>
      <c r="Z8" s="328"/>
      <c r="AA8" s="328"/>
      <c r="AB8" s="328"/>
      <c r="AC8" s="328"/>
      <c r="AD8" s="328"/>
      <c r="AE8" s="328"/>
      <c r="AF8" s="328"/>
      <c r="AG8" s="328"/>
    </row>
    <row r="9" spans="1:33" s="464" customFormat="1" ht="33" customHeight="1">
      <c r="A9" s="11"/>
      <c r="B9" s="95" t="s">
        <v>43</v>
      </c>
      <c r="C9" s="515"/>
      <c r="D9" s="516"/>
      <c r="E9" s="516"/>
      <c r="F9" s="516"/>
      <c r="G9" s="516"/>
      <c r="H9" s="516"/>
      <c r="I9" s="516"/>
      <c r="J9" s="516"/>
      <c r="K9" s="517"/>
      <c r="L9" s="518"/>
      <c r="M9" s="518"/>
      <c r="N9" s="519"/>
      <c r="O9" s="520"/>
      <c r="P9" s="520"/>
      <c r="Q9" s="851">
        <v>284967</v>
      </c>
      <c r="R9" s="851">
        <v>327188</v>
      </c>
      <c r="S9" s="11"/>
      <c r="T9" s="978" t="s">
        <v>43</v>
      </c>
      <c r="U9" s="1022">
        <v>327188</v>
      </c>
      <c r="V9" s="986">
        <v>445608</v>
      </c>
      <c r="W9" s="998">
        <v>569081</v>
      </c>
      <c r="X9" s="998">
        <v>682158</v>
      </c>
      <c r="Y9" s="998">
        <v>809661</v>
      </c>
    </row>
    <row r="10" spans="1:33" s="420" customFormat="1" ht="17.25" customHeight="1">
      <c r="A10" s="40"/>
      <c r="B10" s="65" t="s">
        <v>80</v>
      </c>
      <c r="C10" s="521">
        <v>100</v>
      </c>
      <c r="D10" s="482">
        <v>100</v>
      </c>
      <c r="E10" s="482">
        <v>100</v>
      </c>
      <c r="F10" s="482">
        <v>100</v>
      </c>
      <c r="G10" s="482">
        <v>100</v>
      </c>
      <c r="H10" s="482">
        <v>100</v>
      </c>
      <c r="I10" s="482">
        <v>100</v>
      </c>
      <c r="J10" s="482">
        <v>100</v>
      </c>
      <c r="K10" s="480">
        <v>100</v>
      </c>
      <c r="L10" s="522">
        <v>100</v>
      </c>
      <c r="M10" s="522">
        <v>100</v>
      </c>
      <c r="N10" s="523">
        <v>100</v>
      </c>
      <c r="O10" s="524">
        <v>100</v>
      </c>
      <c r="P10" s="524">
        <v>100</v>
      </c>
      <c r="Q10" s="522">
        <v>100</v>
      </c>
      <c r="R10" s="522">
        <v>100</v>
      </c>
      <c r="S10" s="40"/>
      <c r="T10" s="69" t="s">
        <v>80</v>
      </c>
      <c r="U10" s="1023">
        <v>100</v>
      </c>
      <c r="V10" s="987">
        <v>100</v>
      </c>
      <c r="W10" s="999">
        <v>100</v>
      </c>
      <c r="X10" s="999">
        <v>100</v>
      </c>
      <c r="Y10" s="999">
        <v>100</v>
      </c>
      <c r="Z10" s="464"/>
      <c r="AA10" s="464"/>
      <c r="AB10" s="464"/>
      <c r="AC10" s="464"/>
      <c r="AD10" s="464"/>
      <c r="AE10" s="464"/>
      <c r="AF10" s="464"/>
      <c r="AG10" s="464"/>
    </row>
    <row r="11" spans="1:33" ht="15.75" customHeight="1">
      <c r="A11" s="525" t="s">
        <v>300</v>
      </c>
      <c r="B11" s="525" t="s">
        <v>63</v>
      </c>
      <c r="C11" s="526">
        <v>67</v>
      </c>
      <c r="D11" s="527">
        <v>68</v>
      </c>
      <c r="E11" s="528">
        <v>67</v>
      </c>
      <c r="F11" s="528">
        <v>64</v>
      </c>
      <c r="G11" s="528">
        <v>57</v>
      </c>
      <c r="H11" s="528">
        <v>60</v>
      </c>
      <c r="I11" s="527">
        <v>58</v>
      </c>
      <c r="J11" s="527">
        <v>59</v>
      </c>
      <c r="K11" s="529">
        <v>55</v>
      </c>
      <c r="L11" s="530">
        <v>53.3</v>
      </c>
      <c r="M11" s="530">
        <v>55.9</v>
      </c>
      <c r="N11" s="531">
        <v>50.4</v>
      </c>
      <c r="O11" s="532">
        <v>49.5</v>
      </c>
      <c r="P11" s="532">
        <v>42.1</v>
      </c>
      <c r="Q11" s="530">
        <v>42.5</v>
      </c>
      <c r="R11" s="530">
        <v>47.4</v>
      </c>
      <c r="S11" s="525" t="s">
        <v>226</v>
      </c>
      <c r="T11" s="979" t="s">
        <v>63</v>
      </c>
      <c r="U11" s="1024">
        <v>47.4</v>
      </c>
      <c r="V11" s="988">
        <v>49.8</v>
      </c>
      <c r="W11" s="1000">
        <v>49</v>
      </c>
      <c r="X11" s="1000">
        <v>47.6</v>
      </c>
      <c r="Y11" s="1000">
        <v>48</v>
      </c>
    </row>
    <row r="12" spans="1:33">
      <c r="A12" s="525"/>
      <c r="B12" s="533" t="s">
        <v>66</v>
      </c>
      <c r="C12" s="534" t="s">
        <v>144</v>
      </c>
      <c r="D12" s="475">
        <v>66</v>
      </c>
      <c r="E12" s="475">
        <v>65</v>
      </c>
      <c r="F12" s="475">
        <v>64</v>
      </c>
      <c r="G12" s="475">
        <v>60</v>
      </c>
      <c r="H12" s="475">
        <v>56</v>
      </c>
      <c r="I12" s="535">
        <v>52</v>
      </c>
      <c r="J12" s="535">
        <v>51</v>
      </c>
      <c r="K12" s="536">
        <v>49.5</v>
      </c>
      <c r="L12" s="512">
        <v>49.1</v>
      </c>
      <c r="M12" s="512">
        <v>48.5</v>
      </c>
      <c r="N12" s="513">
        <v>48.9</v>
      </c>
      <c r="O12" s="514">
        <v>50.2</v>
      </c>
      <c r="P12" s="514">
        <v>50.2</v>
      </c>
      <c r="Q12" s="512">
        <v>54.9</v>
      </c>
      <c r="R12" s="512">
        <v>60.5</v>
      </c>
      <c r="S12" s="525"/>
      <c r="T12" s="400" t="s">
        <v>66</v>
      </c>
      <c r="U12" s="1021">
        <v>60.5</v>
      </c>
      <c r="V12" s="985">
        <v>66.8</v>
      </c>
      <c r="W12" s="997">
        <v>69.8</v>
      </c>
      <c r="X12" s="997">
        <v>69.3</v>
      </c>
      <c r="Y12" s="997">
        <v>69.400000000000006</v>
      </c>
    </row>
    <row r="13" spans="1:33" s="464" customFormat="1">
      <c r="A13" s="11"/>
      <c r="B13" s="24" t="s">
        <v>37</v>
      </c>
      <c r="C13" s="511"/>
      <c r="D13" s="479"/>
      <c r="E13" s="479"/>
      <c r="F13" s="479"/>
      <c r="G13" s="479"/>
      <c r="H13" s="479"/>
      <c r="I13" s="479"/>
      <c r="J13" s="479"/>
      <c r="K13" s="476"/>
      <c r="L13" s="512"/>
      <c r="M13" s="512"/>
      <c r="N13" s="513">
        <v>73.599999999999994</v>
      </c>
      <c r="O13" s="514">
        <v>67.599999999999994</v>
      </c>
      <c r="P13" s="514">
        <v>60.4</v>
      </c>
      <c r="Q13" s="512">
        <v>62.7</v>
      </c>
      <c r="R13" s="512">
        <v>64.5</v>
      </c>
      <c r="S13" s="11"/>
      <c r="T13" s="29" t="s">
        <v>37</v>
      </c>
      <c r="U13" s="1021">
        <v>64.5</v>
      </c>
      <c r="V13" s="985">
        <v>65.599999999999994</v>
      </c>
      <c r="W13" s="997">
        <v>68.8</v>
      </c>
      <c r="X13" s="997">
        <v>68.599999999999994</v>
      </c>
      <c r="Y13" s="997">
        <v>82.5</v>
      </c>
    </row>
    <row r="14" spans="1:33" s="464" customFormat="1">
      <c r="A14" s="11"/>
      <c r="B14" s="11" t="s">
        <v>43</v>
      </c>
      <c r="C14" s="537"/>
      <c r="D14" s="479"/>
      <c r="E14" s="479"/>
      <c r="F14" s="479"/>
      <c r="G14" s="479"/>
      <c r="H14" s="479"/>
      <c r="I14" s="479"/>
      <c r="J14" s="479"/>
      <c r="K14" s="476"/>
      <c r="L14" s="512"/>
      <c r="M14" s="512"/>
      <c r="N14" s="513"/>
      <c r="O14" s="514"/>
      <c r="P14" s="514"/>
      <c r="Q14" s="701">
        <v>135110</v>
      </c>
      <c r="R14" s="701">
        <v>172113</v>
      </c>
      <c r="S14" s="11"/>
      <c r="T14" s="37" t="s">
        <v>43</v>
      </c>
      <c r="U14" s="1021">
        <v>172113</v>
      </c>
      <c r="V14" s="989">
        <v>217105</v>
      </c>
      <c r="W14" s="1001">
        <v>207688</v>
      </c>
      <c r="X14" s="1001">
        <v>233228</v>
      </c>
      <c r="Y14" s="1001">
        <v>359316</v>
      </c>
    </row>
    <row r="15" spans="1:33">
      <c r="A15" s="538"/>
      <c r="B15" s="538" t="s">
        <v>80</v>
      </c>
      <c r="C15" s="539">
        <v>67</v>
      </c>
      <c r="D15" s="540">
        <v>69</v>
      </c>
      <c r="E15" s="540">
        <v>70</v>
      </c>
      <c r="F15" s="540">
        <v>70</v>
      </c>
      <c r="G15" s="540">
        <v>71</v>
      </c>
      <c r="H15" s="540">
        <v>70</v>
      </c>
      <c r="I15" s="541">
        <v>65</v>
      </c>
      <c r="J15" s="541">
        <v>64</v>
      </c>
      <c r="K15" s="542">
        <v>64.5</v>
      </c>
      <c r="L15" s="543">
        <v>58.9</v>
      </c>
      <c r="M15" s="543">
        <v>53.1</v>
      </c>
      <c r="N15" s="544">
        <v>48.7</v>
      </c>
      <c r="O15" s="545">
        <v>44</v>
      </c>
      <c r="P15" s="545">
        <v>42</v>
      </c>
      <c r="Q15" s="543">
        <v>61.2</v>
      </c>
      <c r="R15" s="543">
        <v>63.3</v>
      </c>
      <c r="S15" s="538"/>
      <c r="T15" s="980" t="s">
        <v>80</v>
      </c>
      <c r="U15" s="1025">
        <v>63.3</v>
      </c>
      <c r="V15" s="990">
        <v>68.900000000000006</v>
      </c>
      <c r="W15" s="1002">
        <v>70.7</v>
      </c>
      <c r="X15" s="1002">
        <v>70.900000000000006</v>
      </c>
      <c r="Y15" s="1002">
        <v>70.599999999999994</v>
      </c>
    </row>
    <row r="16" spans="1:33">
      <c r="A16" s="525" t="s">
        <v>227</v>
      </c>
      <c r="B16" s="525" t="s">
        <v>63</v>
      </c>
      <c r="C16" s="526">
        <v>6.2</v>
      </c>
      <c r="D16" s="527">
        <v>6.3</v>
      </c>
      <c r="E16" s="528">
        <v>6.3</v>
      </c>
      <c r="F16" s="528">
        <v>6.1</v>
      </c>
      <c r="G16" s="528">
        <v>5.7</v>
      </c>
      <c r="H16" s="546">
        <v>5.7</v>
      </c>
      <c r="I16" s="547">
        <v>5.4</v>
      </c>
      <c r="J16" s="547">
        <v>5.2</v>
      </c>
      <c r="K16" s="548">
        <v>5.3</v>
      </c>
      <c r="L16" s="530">
        <v>5.5</v>
      </c>
      <c r="M16" s="530">
        <v>5.4</v>
      </c>
      <c r="N16" s="531">
        <v>5.22</v>
      </c>
      <c r="O16" s="532">
        <v>5.2</v>
      </c>
      <c r="P16" s="532">
        <v>4.7</v>
      </c>
      <c r="Q16" s="530">
        <v>5.2</v>
      </c>
      <c r="R16" s="530">
        <v>5</v>
      </c>
      <c r="S16" s="525" t="s">
        <v>227</v>
      </c>
      <c r="T16" s="979" t="s">
        <v>63</v>
      </c>
      <c r="U16" s="1024">
        <v>5</v>
      </c>
      <c r="V16" s="988">
        <v>4.7</v>
      </c>
      <c r="W16" s="1000">
        <v>4.5</v>
      </c>
      <c r="X16" s="1000">
        <v>4.7</v>
      </c>
      <c r="Y16" s="1000">
        <v>4.4000000000000004</v>
      </c>
    </row>
    <row r="17" spans="1:25" ht="15" customHeight="1">
      <c r="A17" s="525"/>
      <c r="B17" s="533" t="s">
        <v>66</v>
      </c>
      <c r="C17" s="534" t="s">
        <v>144</v>
      </c>
      <c r="D17" s="475">
        <v>4.3</v>
      </c>
      <c r="E17" s="475">
        <v>4.7</v>
      </c>
      <c r="F17" s="475">
        <v>4.7</v>
      </c>
      <c r="G17" s="475">
        <v>3.9</v>
      </c>
      <c r="H17" s="549">
        <v>3.3</v>
      </c>
      <c r="I17" s="550">
        <v>3.3</v>
      </c>
      <c r="J17" s="550">
        <v>3.5</v>
      </c>
      <c r="K17" s="551" t="s">
        <v>111</v>
      </c>
      <c r="L17" s="512" t="s">
        <v>111</v>
      </c>
      <c r="M17" s="512" t="s">
        <v>111</v>
      </c>
      <c r="N17" s="513" t="s">
        <v>221</v>
      </c>
      <c r="O17" s="514" t="s">
        <v>111</v>
      </c>
      <c r="P17" s="514" t="s">
        <v>111</v>
      </c>
      <c r="Q17" s="512" t="s">
        <v>221</v>
      </c>
      <c r="R17" s="512" t="s">
        <v>111</v>
      </c>
      <c r="S17" s="525"/>
      <c r="T17" s="400" t="s">
        <v>66</v>
      </c>
      <c r="U17" s="1021" t="s">
        <v>319</v>
      </c>
      <c r="V17" s="985" t="s">
        <v>111</v>
      </c>
      <c r="W17" s="997" t="s">
        <v>327</v>
      </c>
      <c r="X17" s="997" t="s">
        <v>328</v>
      </c>
      <c r="Y17" s="997" t="s">
        <v>328</v>
      </c>
    </row>
    <row r="18" spans="1:25" s="464" customFormat="1">
      <c r="A18" s="11"/>
      <c r="B18" s="24" t="s">
        <v>37</v>
      </c>
      <c r="C18" s="511"/>
      <c r="D18" s="479" t="s">
        <v>111</v>
      </c>
      <c r="E18" s="479"/>
      <c r="F18" s="479"/>
      <c r="G18" s="479"/>
      <c r="H18" s="479"/>
      <c r="I18" s="479"/>
      <c r="J18" s="479"/>
      <c r="K18" s="476"/>
      <c r="L18" s="512"/>
      <c r="M18" s="512"/>
      <c r="N18" s="552" t="s">
        <v>221</v>
      </c>
      <c r="O18" s="553" t="s">
        <v>111</v>
      </c>
      <c r="P18" s="553" t="s">
        <v>111</v>
      </c>
      <c r="Q18" s="554" t="s">
        <v>221</v>
      </c>
      <c r="R18" s="554" t="s">
        <v>111</v>
      </c>
      <c r="S18" s="11"/>
      <c r="T18" s="29" t="s">
        <v>37</v>
      </c>
      <c r="U18" s="1021" t="s">
        <v>319</v>
      </c>
      <c r="V18" s="991" t="s">
        <v>111</v>
      </c>
      <c r="W18" s="1003" t="s">
        <v>111</v>
      </c>
      <c r="X18" s="1003" t="s">
        <v>327</v>
      </c>
      <c r="Y18" s="1003" t="s">
        <v>327</v>
      </c>
    </row>
    <row r="19" spans="1:25" s="464" customFormat="1" ht="18" customHeight="1">
      <c r="A19" s="11"/>
      <c r="B19" s="11" t="s">
        <v>43</v>
      </c>
      <c r="C19" s="511"/>
      <c r="D19" s="479"/>
      <c r="E19" s="479"/>
      <c r="F19" s="479"/>
      <c r="G19" s="479"/>
      <c r="H19" s="479"/>
      <c r="I19" s="479"/>
      <c r="J19" s="479"/>
      <c r="K19" s="476"/>
      <c r="L19" s="512"/>
      <c r="M19" s="512"/>
      <c r="N19" s="552"/>
      <c r="O19" s="553"/>
      <c r="P19" s="553"/>
      <c r="Q19" s="554" t="s">
        <v>221</v>
      </c>
      <c r="R19" s="554" t="s">
        <v>111</v>
      </c>
      <c r="S19" s="11"/>
      <c r="T19" s="37" t="s">
        <v>43</v>
      </c>
      <c r="U19" s="1021" t="s">
        <v>319</v>
      </c>
      <c r="V19" s="991" t="s">
        <v>111</v>
      </c>
      <c r="W19" s="1003" t="s">
        <v>111</v>
      </c>
      <c r="X19" s="1003" t="s">
        <v>327</v>
      </c>
      <c r="Y19" s="1003" t="s">
        <v>327</v>
      </c>
    </row>
    <row r="20" spans="1:25" ht="15.75" customHeight="1">
      <c r="A20" s="538"/>
      <c r="B20" s="538" t="s">
        <v>80</v>
      </c>
      <c r="C20" s="539" t="s">
        <v>144</v>
      </c>
      <c r="D20" s="540" t="s">
        <v>144</v>
      </c>
      <c r="E20" s="540" t="s">
        <v>144</v>
      </c>
      <c r="F20" s="540" t="s">
        <v>228</v>
      </c>
      <c r="G20" s="540" t="s">
        <v>228</v>
      </c>
      <c r="H20" s="540" t="s">
        <v>228</v>
      </c>
      <c r="I20" s="555" t="s">
        <v>228</v>
      </c>
      <c r="J20" s="555" t="s">
        <v>228</v>
      </c>
      <c r="K20" s="556" t="s">
        <v>111</v>
      </c>
      <c r="L20" s="543" t="s">
        <v>111</v>
      </c>
      <c r="M20" s="543" t="s">
        <v>111</v>
      </c>
      <c r="N20" s="544" t="s">
        <v>111</v>
      </c>
      <c r="O20" s="545" t="s">
        <v>111</v>
      </c>
      <c r="P20" s="545" t="s">
        <v>111</v>
      </c>
      <c r="Q20" s="543" t="s">
        <v>221</v>
      </c>
      <c r="R20" s="543" t="s">
        <v>111</v>
      </c>
      <c r="S20" s="538"/>
      <c r="T20" s="980" t="s">
        <v>80</v>
      </c>
      <c r="U20" s="1025" t="s">
        <v>320</v>
      </c>
      <c r="V20" s="990" t="s">
        <v>111</v>
      </c>
      <c r="W20" s="1002" t="s">
        <v>111</v>
      </c>
      <c r="X20" s="1002" t="s">
        <v>327</v>
      </c>
      <c r="Y20" s="1002" t="s">
        <v>229</v>
      </c>
    </row>
    <row r="21" spans="1:25">
      <c r="A21" s="525" t="s">
        <v>287</v>
      </c>
      <c r="B21" s="525" t="s">
        <v>63</v>
      </c>
      <c r="C21" s="526">
        <v>48</v>
      </c>
      <c r="D21" s="527">
        <v>51</v>
      </c>
      <c r="E21" s="528">
        <v>51</v>
      </c>
      <c r="F21" s="528">
        <v>51</v>
      </c>
      <c r="G21" s="528">
        <v>46</v>
      </c>
      <c r="H21" s="528">
        <v>48</v>
      </c>
      <c r="I21" s="527">
        <v>45</v>
      </c>
      <c r="J21" s="527">
        <v>43</v>
      </c>
      <c r="K21" s="529">
        <v>40.4</v>
      </c>
      <c r="L21" s="530">
        <v>36.5</v>
      </c>
      <c r="M21" s="530">
        <v>32.700000000000003</v>
      </c>
      <c r="N21" s="531">
        <v>32.9</v>
      </c>
      <c r="O21" s="532">
        <v>29.7</v>
      </c>
      <c r="P21" s="532">
        <v>25.5</v>
      </c>
      <c r="Q21" s="530">
        <v>26.7</v>
      </c>
      <c r="R21" s="530">
        <v>28</v>
      </c>
      <c r="S21" s="525" t="s">
        <v>287</v>
      </c>
      <c r="T21" s="979" t="s">
        <v>63</v>
      </c>
      <c r="U21" s="1024">
        <v>28</v>
      </c>
      <c r="V21" s="988">
        <v>26.7</v>
      </c>
      <c r="W21" s="1000">
        <v>24.3</v>
      </c>
      <c r="X21" s="1000">
        <v>22.1</v>
      </c>
      <c r="Y21" s="1000">
        <v>19.5</v>
      </c>
    </row>
    <row r="22" spans="1:25" ht="15" customHeight="1">
      <c r="A22" s="525" t="s">
        <v>298</v>
      </c>
      <c r="B22" s="533" t="s">
        <v>66</v>
      </c>
      <c r="C22" s="511">
        <v>13667</v>
      </c>
      <c r="D22" s="479">
        <v>13742</v>
      </c>
      <c r="E22" s="479">
        <v>14157</v>
      </c>
      <c r="F22" s="479">
        <v>14157</v>
      </c>
      <c r="G22" s="479">
        <v>16948</v>
      </c>
      <c r="H22" s="479">
        <v>19962</v>
      </c>
      <c r="I22" s="479">
        <v>21847</v>
      </c>
      <c r="J22" s="479">
        <v>22217</v>
      </c>
      <c r="K22" s="476">
        <v>24008</v>
      </c>
      <c r="L22" s="477">
        <v>23054</v>
      </c>
      <c r="M22" s="477">
        <v>26373</v>
      </c>
      <c r="N22" s="478">
        <v>33077</v>
      </c>
      <c r="O22" s="479">
        <v>31483</v>
      </c>
      <c r="P22" s="479">
        <v>24589</v>
      </c>
      <c r="Q22" s="675">
        <v>28300</v>
      </c>
      <c r="R22" s="675">
        <v>27112</v>
      </c>
      <c r="S22" s="525" t="s">
        <v>288</v>
      </c>
      <c r="T22" s="400" t="s">
        <v>66</v>
      </c>
      <c r="U22" s="1026">
        <v>27112</v>
      </c>
      <c r="V22" s="992">
        <v>25388</v>
      </c>
      <c r="W22" s="1004">
        <v>25158</v>
      </c>
      <c r="X22" s="1004">
        <v>26174</v>
      </c>
      <c r="Y22" s="1004">
        <v>22263</v>
      </c>
    </row>
    <row r="23" spans="1:25" s="464" customFormat="1">
      <c r="A23" s="11"/>
      <c r="B23" s="24" t="s">
        <v>37</v>
      </c>
      <c r="C23" s="511"/>
      <c r="D23" s="479"/>
      <c r="E23" s="479"/>
      <c r="F23" s="479"/>
      <c r="G23" s="479"/>
      <c r="H23" s="479"/>
      <c r="I23" s="479"/>
      <c r="J23" s="479"/>
      <c r="K23" s="476"/>
      <c r="L23" s="512"/>
      <c r="M23" s="512"/>
      <c r="N23" s="513">
        <v>20.6</v>
      </c>
      <c r="O23" s="514">
        <v>26</v>
      </c>
      <c r="P23" s="514">
        <v>28</v>
      </c>
      <c r="Q23" s="557">
        <v>21.2</v>
      </c>
      <c r="R23" s="557">
        <v>17.100000000000001</v>
      </c>
      <c r="S23" s="11"/>
      <c r="T23" s="29" t="s">
        <v>37</v>
      </c>
      <c r="U23" s="1026">
        <v>17.100000000000001</v>
      </c>
      <c r="V23" s="993">
        <v>17.100000000000001</v>
      </c>
      <c r="W23" s="1005">
        <v>13</v>
      </c>
      <c r="X23" s="1005">
        <v>11.4</v>
      </c>
      <c r="Y23" s="1005">
        <v>11.5</v>
      </c>
    </row>
    <row r="24" spans="1:25" s="464" customFormat="1" ht="27" customHeight="1">
      <c r="A24" s="11"/>
      <c r="B24" s="11" t="s">
        <v>43</v>
      </c>
      <c r="C24" s="511"/>
      <c r="D24" s="479"/>
      <c r="E24" s="479"/>
      <c r="F24" s="479"/>
      <c r="G24" s="479"/>
      <c r="H24" s="479"/>
      <c r="I24" s="479"/>
      <c r="J24" s="479"/>
      <c r="K24" s="476"/>
      <c r="L24" s="512"/>
      <c r="M24" s="512"/>
      <c r="N24" s="513"/>
      <c r="O24" s="514"/>
      <c r="P24" s="514"/>
      <c r="Q24" s="557" t="s">
        <v>221</v>
      </c>
      <c r="R24" s="557" t="s">
        <v>111</v>
      </c>
      <c r="S24" s="11"/>
      <c r="T24" s="37" t="s">
        <v>43</v>
      </c>
      <c r="U24" s="1026" t="s">
        <v>111</v>
      </c>
      <c r="V24" s="993" t="s">
        <v>111</v>
      </c>
      <c r="W24" s="1005" t="s">
        <v>111</v>
      </c>
      <c r="X24" s="1005" t="s">
        <v>327</v>
      </c>
      <c r="Y24" s="1005" t="s">
        <v>327</v>
      </c>
    </row>
    <row r="25" spans="1:25">
      <c r="A25" s="538"/>
      <c r="B25" s="538" t="s">
        <v>80</v>
      </c>
      <c r="C25" s="539">
        <v>5.4</v>
      </c>
      <c r="D25" s="540">
        <v>6.7</v>
      </c>
      <c r="E25" s="540">
        <v>6</v>
      </c>
      <c r="F25" s="540">
        <v>6</v>
      </c>
      <c r="G25" s="540" t="s">
        <v>228</v>
      </c>
      <c r="H25" s="540">
        <v>5</v>
      </c>
      <c r="I25" s="541">
        <v>4</v>
      </c>
      <c r="J25" s="541">
        <v>3</v>
      </c>
      <c r="K25" s="542">
        <v>2.5</v>
      </c>
      <c r="L25" s="524">
        <v>2.2999999999999998</v>
      </c>
      <c r="M25" s="543">
        <v>2.2000000000000002</v>
      </c>
      <c r="N25" s="544">
        <v>2.2000000000000002</v>
      </c>
      <c r="O25" s="545">
        <v>3.8</v>
      </c>
      <c r="P25" s="545">
        <v>6.1</v>
      </c>
      <c r="Q25" s="543">
        <v>5.9</v>
      </c>
      <c r="R25" s="543">
        <v>5.7</v>
      </c>
      <c r="S25" s="538"/>
      <c r="T25" s="980" t="s">
        <v>80</v>
      </c>
      <c r="U25" s="1025">
        <v>5.7</v>
      </c>
      <c r="V25" s="990">
        <v>4.5999999999999996</v>
      </c>
      <c r="W25" s="1002">
        <v>3.8</v>
      </c>
      <c r="X25" s="1002">
        <v>3.7</v>
      </c>
      <c r="Y25" s="1002">
        <v>2.7</v>
      </c>
    </row>
    <row r="26" spans="1:25" ht="15" customHeight="1">
      <c r="A26" s="525" t="s">
        <v>232</v>
      </c>
      <c r="B26" s="525" t="s">
        <v>63</v>
      </c>
      <c r="C26" s="526">
        <v>59600</v>
      </c>
      <c r="D26" s="528">
        <v>57900</v>
      </c>
      <c r="E26" s="528">
        <v>67700</v>
      </c>
      <c r="F26" s="528">
        <v>77600</v>
      </c>
      <c r="G26" s="528">
        <v>90100</v>
      </c>
      <c r="H26" s="528">
        <v>109800</v>
      </c>
      <c r="I26" s="527">
        <v>118300</v>
      </c>
      <c r="J26" s="527">
        <v>102700</v>
      </c>
      <c r="K26" s="529">
        <v>104413</v>
      </c>
      <c r="L26" s="558">
        <v>112415</v>
      </c>
      <c r="M26" s="558">
        <v>111557</v>
      </c>
      <c r="N26" s="562">
        <v>124000</v>
      </c>
      <c r="O26" s="527">
        <v>136021</v>
      </c>
      <c r="P26" s="527">
        <v>134849</v>
      </c>
      <c r="Q26" s="558">
        <v>140946</v>
      </c>
      <c r="R26" s="558">
        <v>123326</v>
      </c>
      <c r="S26" s="857"/>
      <c r="T26" s="537"/>
      <c r="U26" s="1027"/>
      <c r="V26" s="529"/>
      <c r="W26" s="1006"/>
      <c r="X26" s="1006"/>
      <c r="Y26" s="1006"/>
    </row>
    <row r="27" spans="1:25">
      <c r="A27" s="525" t="s">
        <v>233</v>
      </c>
      <c r="B27" s="533" t="s">
        <v>66</v>
      </c>
      <c r="C27" s="534" t="s">
        <v>144</v>
      </c>
      <c r="D27" s="475" t="s">
        <v>144</v>
      </c>
      <c r="E27" s="475" t="s">
        <v>144</v>
      </c>
      <c r="F27" s="475" t="s">
        <v>228</v>
      </c>
      <c r="G27" s="475" t="s">
        <v>228</v>
      </c>
      <c r="H27" s="475" t="s">
        <v>228</v>
      </c>
      <c r="I27" s="479" t="s">
        <v>228</v>
      </c>
      <c r="J27" s="479" t="s">
        <v>228</v>
      </c>
      <c r="K27" s="476" t="s">
        <v>231</v>
      </c>
      <c r="L27" s="477" t="s">
        <v>228</v>
      </c>
      <c r="M27" s="563" t="s">
        <v>111</v>
      </c>
      <c r="N27" s="564" t="s">
        <v>111</v>
      </c>
      <c r="O27" s="565" t="s">
        <v>111</v>
      </c>
      <c r="P27" s="565" t="s">
        <v>111</v>
      </c>
      <c r="Q27" s="477" t="s">
        <v>221</v>
      </c>
      <c r="R27" s="477" t="s">
        <v>111</v>
      </c>
      <c r="S27" s="858"/>
      <c r="T27" s="511"/>
      <c r="U27" s="1028"/>
      <c r="V27" s="476"/>
      <c r="W27" s="1007"/>
      <c r="X27" s="1007"/>
      <c r="Y27" s="1007"/>
    </row>
    <row r="28" spans="1:25" s="464" customFormat="1" ht="15" customHeight="1">
      <c r="A28" s="11"/>
      <c r="B28" s="24" t="s">
        <v>37</v>
      </c>
      <c r="C28" s="511"/>
      <c r="D28" s="479"/>
      <c r="E28" s="479"/>
      <c r="F28" s="479"/>
      <c r="G28" s="479"/>
      <c r="H28" s="479"/>
      <c r="I28" s="479"/>
      <c r="J28" s="479"/>
      <c r="K28" s="476"/>
      <c r="L28" s="512"/>
      <c r="M28" s="512"/>
      <c r="N28" s="513" t="s">
        <v>221</v>
      </c>
      <c r="O28" s="514" t="s">
        <v>111</v>
      </c>
      <c r="P28" s="514" t="s">
        <v>111</v>
      </c>
      <c r="Q28" s="512" t="s">
        <v>221</v>
      </c>
      <c r="R28" s="512" t="s">
        <v>111</v>
      </c>
      <c r="S28" s="856"/>
      <c r="T28" s="981"/>
      <c r="U28" s="1028"/>
      <c r="V28" s="985"/>
      <c r="W28" s="997"/>
      <c r="X28" s="997"/>
      <c r="Y28" s="997"/>
    </row>
    <row r="29" spans="1:25" s="464" customFormat="1">
      <c r="A29" s="11"/>
      <c r="B29" s="11" t="s">
        <v>43</v>
      </c>
      <c r="C29" s="511"/>
      <c r="D29" s="479"/>
      <c r="E29" s="479"/>
      <c r="F29" s="479"/>
      <c r="G29" s="479"/>
      <c r="H29" s="479"/>
      <c r="I29" s="479"/>
      <c r="J29" s="479"/>
      <c r="K29" s="476"/>
      <c r="L29" s="512"/>
      <c r="M29" s="512"/>
      <c r="N29" s="513"/>
      <c r="O29" s="514"/>
      <c r="P29" s="514"/>
      <c r="Q29" s="512" t="s">
        <v>221</v>
      </c>
      <c r="R29" s="512" t="s">
        <v>111</v>
      </c>
      <c r="S29" s="856"/>
      <c r="T29" s="981"/>
      <c r="U29" s="1028"/>
      <c r="V29" s="985"/>
      <c r="W29" s="997"/>
      <c r="X29" s="997"/>
      <c r="Y29" s="997"/>
    </row>
    <row r="30" spans="1:25">
      <c r="A30" s="538"/>
      <c r="B30" s="538" t="s">
        <v>80</v>
      </c>
      <c r="C30" s="539" t="s">
        <v>144</v>
      </c>
      <c r="D30" s="540" t="s">
        <v>144</v>
      </c>
      <c r="E30" s="540" t="s">
        <v>144</v>
      </c>
      <c r="F30" s="540" t="s">
        <v>228</v>
      </c>
      <c r="G30" s="540" t="s">
        <v>228</v>
      </c>
      <c r="H30" s="540" t="s">
        <v>228</v>
      </c>
      <c r="I30" s="541" t="s">
        <v>228</v>
      </c>
      <c r="J30" s="541" t="s">
        <v>228</v>
      </c>
      <c r="K30" s="542" t="s">
        <v>228</v>
      </c>
      <c r="L30" s="566" t="s">
        <v>228</v>
      </c>
      <c r="M30" s="559" t="s">
        <v>111</v>
      </c>
      <c r="N30" s="560" t="s">
        <v>111</v>
      </c>
      <c r="O30" s="561" t="s">
        <v>111</v>
      </c>
      <c r="P30" s="561" t="s">
        <v>111</v>
      </c>
      <c r="Q30" s="558" t="s">
        <v>221</v>
      </c>
      <c r="R30" s="558" t="s">
        <v>111</v>
      </c>
      <c r="S30" s="857"/>
      <c r="T30" s="537"/>
      <c r="U30" s="1027"/>
      <c r="V30" s="529"/>
      <c r="W30" s="1006"/>
      <c r="X30" s="1006"/>
      <c r="Y30" s="1006"/>
    </row>
    <row r="31" spans="1:25">
      <c r="A31" s="525" t="s">
        <v>234</v>
      </c>
      <c r="B31" s="525" t="s">
        <v>63</v>
      </c>
      <c r="C31" s="526">
        <v>18.600000000000001</v>
      </c>
      <c r="D31" s="528">
        <v>17.2</v>
      </c>
      <c r="E31" s="528">
        <v>17.2</v>
      </c>
      <c r="F31" s="528">
        <v>18.899999999999999</v>
      </c>
      <c r="G31" s="528">
        <v>20.6</v>
      </c>
      <c r="H31" s="546">
        <v>27.3</v>
      </c>
      <c r="I31" s="547">
        <v>26</v>
      </c>
      <c r="J31" s="547">
        <v>18.5</v>
      </c>
      <c r="K31" s="548">
        <v>17.399999999999999</v>
      </c>
      <c r="L31" s="567">
        <v>19.600000000000001</v>
      </c>
      <c r="M31" s="568">
        <v>17.7</v>
      </c>
      <c r="N31" s="569">
        <v>17.600000000000001</v>
      </c>
      <c r="O31" s="570">
        <v>18.899999999999999</v>
      </c>
      <c r="P31" s="570">
        <v>16.5</v>
      </c>
      <c r="Q31" s="568">
        <v>7.5</v>
      </c>
      <c r="R31" s="568">
        <v>7.7</v>
      </c>
      <c r="S31" s="859"/>
      <c r="T31" s="982"/>
      <c r="U31" s="1029"/>
      <c r="V31" s="994"/>
      <c r="W31" s="1008"/>
      <c r="X31" s="1008"/>
      <c r="Y31" s="1008"/>
    </row>
    <row r="32" spans="1:25">
      <c r="A32" s="525" t="s">
        <v>301</v>
      </c>
      <c r="B32" s="533" t="s">
        <v>66</v>
      </c>
      <c r="C32" s="534" t="s">
        <v>144</v>
      </c>
      <c r="D32" s="475" t="s">
        <v>144</v>
      </c>
      <c r="E32" s="475" t="s">
        <v>144</v>
      </c>
      <c r="F32" s="475" t="s">
        <v>228</v>
      </c>
      <c r="G32" s="475" t="s">
        <v>228</v>
      </c>
      <c r="H32" s="475" t="s">
        <v>228</v>
      </c>
      <c r="I32" s="479" t="s">
        <v>228</v>
      </c>
      <c r="J32" s="479" t="s">
        <v>228</v>
      </c>
      <c r="K32" s="476" t="s">
        <v>231</v>
      </c>
      <c r="L32" s="477" t="s">
        <v>228</v>
      </c>
      <c r="M32" s="563" t="s">
        <v>111</v>
      </c>
      <c r="N32" s="564" t="s">
        <v>111</v>
      </c>
      <c r="O32" s="565" t="s">
        <v>111</v>
      </c>
      <c r="P32" s="565" t="s">
        <v>111</v>
      </c>
      <c r="Q32" s="477" t="s">
        <v>221</v>
      </c>
      <c r="R32" s="477" t="s">
        <v>111</v>
      </c>
      <c r="S32" s="858"/>
      <c r="T32" s="511"/>
      <c r="U32" s="1028"/>
      <c r="V32" s="476"/>
      <c r="W32" s="1007"/>
      <c r="X32" s="1007"/>
      <c r="Y32" s="1007"/>
    </row>
    <row r="33" spans="1:25" s="464" customFormat="1">
      <c r="A33" s="11"/>
      <c r="B33" s="24" t="s">
        <v>37</v>
      </c>
      <c r="C33" s="511"/>
      <c r="D33" s="479"/>
      <c r="E33" s="479"/>
      <c r="F33" s="479"/>
      <c r="G33" s="479"/>
      <c r="H33" s="479"/>
      <c r="I33" s="479"/>
      <c r="J33" s="479"/>
      <c r="K33" s="476"/>
      <c r="L33" s="512"/>
      <c r="M33" s="512"/>
      <c r="N33" s="513" t="s">
        <v>221</v>
      </c>
      <c r="O33" s="514" t="s">
        <v>111</v>
      </c>
      <c r="P33" s="514" t="s">
        <v>111</v>
      </c>
      <c r="Q33" s="512" t="s">
        <v>221</v>
      </c>
      <c r="R33" s="512" t="s">
        <v>111</v>
      </c>
      <c r="S33" s="856"/>
      <c r="T33" s="981"/>
      <c r="U33" s="1028"/>
      <c r="V33" s="985"/>
      <c r="W33" s="997"/>
      <c r="X33" s="997"/>
      <c r="Y33" s="997"/>
    </row>
    <row r="34" spans="1:25" s="464" customFormat="1">
      <c r="A34" s="11"/>
      <c r="B34" s="11" t="s">
        <v>43</v>
      </c>
      <c r="C34" s="511"/>
      <c r="D34" s="479"/>
      <c r="E34" s="527"/>
      <c r="F34" s="527"/>
      <c r="G34" s="527"/>
      <c r="H34" s="527"/>
      <c r="I34" s="527"/>
      <c r="J34" s="527"/>
      <c r="K34" s="529"/>
      <c r="L34" s="530"/>
      <c r="M34" s="518"/>
      <c r="N34" s="519"/>
      <c r="O34" s="520"/>
      <c r="P34" s="520"/>
      <c r="Q34" s="512" t="s">
        <v>221</v>
      </c>
      <c r="R34" s="512" t="s">
        <v>111</v>
      </c>
      <c r="S34" s="856"/>
      <c r="T34" s="981"/>
      <c r="U34" s="1028"/>
      <c r="V34" s="985"/>
      <c r="W34" s="997"/>
      <c r="X34" s="997"/>
      <c r="Y34" s="997"/>
    </row>
    <row r="35" spans="1:25">
      <c r="A35" s="538"/>
      <c r="B35" s="538" t="s">
        <v>80</v>
      </c>
      <c r="C35" s="539" t="s">
        <v>144</v>
      </c>
      <c r="D35" s="540" t="s">
        <v>144</v>
      </c>
      <c r="E35" s="540" t="s">
        <v>144</v>
      </c>
      <c r="F35" s="540" t="s">
        <v>228</v>
      </c>
      <c r="G35" s="540" t="s">
        <v>228</v>
      </c>
      <c r="H35" s="540" t="s">
        <v>228</v>
      </c>
      <c r="I35" s="541" t="s">
        <v>228</v>
      </c>
      <c r="J35" s="541" t="s">
        <v>228</v>
      </c>
      <c r="K35" s="542" t="s">
        <v>228</v>
      </c>
      <c r="L35" s="566" t="s">
        <v>228</v>
      </c>
      <c r="M35" s="571" t="s">
        <v>111</v>
      </c>
      <c r="N35" s="572" t="s">
        <v>111</v>
      </c>
      <c r="O35" s="573" t="s">
        <v>111</v>
      </c>
      <c r="P35" s="573" t="s">
        <v>111</v>
      </c>
      <c r="Q35" s="481" t="s">
        <v>221</v>
      </c>
      <c r="R35" s="481" t="s">
        <v>111</v>
      </c>
      <c r="S35" s="860"/>
      <c r="T35" s="521"/>
      <c r="U35" s="1030"/>
      <c r="V35" s="480"/>
      <c r="W35" s="1009"/>
      <c r="X35" s="1009"/>
      <c r="Y35" s="1009"/>
    </row>
    <row r="36" spans="1:25">
      <c r="A36" s="525" t="s">
        <v>235</v>
      </c>
      <c r="B36" s="525" t="s">
        <v>63</v>
      </c>
      <c r="C36" s="526">
        <v>11200</v>
      </c>
      <c r="D36" s="528">
        <v>11100</v>
      </c>
      <c r="E36" s="528">
        <v>14500</v>
      </c>
      <c r="F36" s="528">
        <v>16200</v>
      </c>
      <c r="G36" s="528">
        <v>15790</v>
      </c>
      <c r="H36" s="528">
        <v>15760</v>
      </c>
      <c r="I36" s="527">
        <v>16410</v>
      </c>
      <c r="J36" s="527">
        <v>21270</v>
      </c>
      <c r="K36" s="529">
        <v>20171</v>
      </c>
      <c r="L36" s="558">
        <v>18561</v>
      </c>
      <c r="M36" s="558">
        <v>19290</v>
      </c>
      <c r="N36" s="562">
        <v>19517</v>
      </c>
      <c r="O36" s="527">
        <v>18051</v>
      </c>
      <c r="P36" s="527">
        <v>20328</v>
      </c>
      <c r="Q36" s="558">
        <v>20474</v>
      </c>
      <c r="R36" s="558">
        <v>22205</v>
      </c>
      <c r="S36" s="525" t="s">
        <v>235</v>
      </c>
      <c r="T36" s="979" t="s">
        <v>63</v>
      </c>
      <c r="U36" s="1027">
        <v>145531</v>
      </c>
      <c r="V36" s="529">
        <v>143267</v>
      </c>
      <c r="W36" s="1006">
        <v>143968</v>
      </c>
      <c r="X36" s="1006">
        <v>139038</v>
      </c>
      <c r="Y36" s="1006">
        <v>114557</v>
      </c>
    </row>
    <row r="37" spans="1:25">
      <c r="A37" s="525" t="s">
        <v>236</v>
      </c>
      <c r="B37" s="533" t="s">
        <v>66</v>
      </c>
      <c r="C37" s="534">
        <v>2148126</v>
      </c>
      <c r="D37" s="475">
        <v>2143765</v>
      </c>
      <c r="E37" s="475">
        <v>2155566</v>
      </c>
      <c r="F37" s="475">
        <v>2155566</v>
      </c>
      <c r="G37" s="475">
        <v>2152416</v>
      </c>
      <c r="H37" s="475">
        <v>2175739</v>
      </c>
      <c r="I37" s="479">
        <v>2189727</v>
      </c>
      <c r="J37" s="479">
        <v>2181211</v>
      </c>
      <c r="K37" s="476">
        <v>2105255</v>
      </c>
      <c r="L37" s="477">
        <v>1954334</v>
      </c>
      <c r="M37" s="477">
        <v>1805194</v>
      </c>
      <c r="N37" s="478">
        <v>1639081</v>
      </c>
      <c r="O37" s="479">
        <v>1500879</v>
      </c>
      <c r="P37" s="479">
        <v>870424</v>
      </c>
      <c r="Q37" s="477">
        <v>816024</v>
      </c>
      <c r="R37" s="477">
        <v>770994</v>
      </c>
      <c r="S37" s="525" t="s">
        <v>236</v>
      </c>
      <c r="T37" s="400" t="s">
        <v>66</v>
      </c>
      <c r="U37" s="1028">
        <v>770994</v>
      </c>
      <c r="V37" s="476">
        <v>754091</v>
      </c>
      <c r="W37" s="1007">
        <v>731521</v>
      </c>
      <c r="X37" s="1007">
        <v>701836</v>
      </c>
      <c r="Y37" s="1007">
        <v>674255</v>
      </c>
    </row>
    <row r="38" spans="1:25" s="464" customFormat="1">
      <c r="A38" s="11" t="s">
        <v>294</v>
      </c>
      <c r="B38" s="24" t="s">
        <v>37</v>
      </c>
      <c r="C38" s="511"/>
      <c r="D38" s="479"/>
      <c r="E38" s="479"/>
      <c r="F38" s="479"/>
      <c r="G38" s="479"/>
      <c r="H38" s="479"/>
      <c r="I38" s="479"/>
      <c r="J38" s="479"/>
      <c r="K38" s="476"/>
      <c r="L38" s="512"/>
      <c r="M38" s="512"/>
      <c r="N38" s="478">
        <v>244332</v>
      </c>
      <c r="O38" s="479">
        <v>289835</v>
      </c>
      <c r="P38" s="479">
        <v>309586</v>
      </c>
      <c r="Q38" s="477">
        <v>235019</v>
      </c>
      <c r="R38" s="477">
        <v>241855</v>
      </c>
      <c r="S38" s="11" t="s">
        <v>289</v>
      </c>
      <c r="T38" s="29" t="s">
        <v>37</v>
      </c>
      <c r="U38" s="1028">
        <v>241855</v>
      </c>
      <c r="V38" s="476">
        <v>236316</v>
      </c>
      <c r="W38" s="1007">
        <v>251315</v>
      </c>
      <c r="X38" s="1007">
        <v>286270</v>
      </c>
      <c r="Y38" s="1007">
        <v>285816</v>
      </c>
    </row>
    <row r="39" spans="1:25" s="464" customFormat="1">
      <c r="A39" s="11"/>
      <c r="B39" s="11" t="s">
        <v>43</v>
      </c>
      <c r="C39" s="511"/>
      <c r="D39" s="479"/>
      <c r="E39" s="479"/>
      <c r="F39" s="479"/>
      <c r="G39" s="479"/>
      <c r="H39" s="479"/>
      <c r="I39" s="479"/>
      <c r="J39" s="479"/>
      <c r="K39" s="476"/>
      <c r="L39" s="512"/>
      <c r="M39" s="512"/>
      <c r="N39" s="478"/>
      <c r="O39" s="479"/>
      <c r="P39" s="479"/>
      <c r="Q39" s="512" t="s">
        <v>229</v>
      </c>
      <c r="R39" s="512" t="s">
        <v>229</v>
      </c>
      <c r="S39" s="11"/>
      <c r="T39" s="37" t="s">
        <v>43</v>
      </c>
      <c r="U39" s="1028"/>
      <c r="V39" s="985"/>
      <c r="W39" s="997" t="s">
        <v>229</v>
      </c>
      <c r="X39" s="997" t="s">
        <v>229</v>
      </c>
      <c r="Y39" s="997" t="s">
        <v>374</v>
      </c>
    </row>
    <row r="40" spans="1:25">
      <c r="A40" s="538"/>
      <c r="B40" s="538" t="s">
        <v>80</v>
      </c>
      <c r="C40" s="539" t="s">
        <v>144</v>
      </c>
      <c r="D40" s="540" t="s">
        <v>144</v>
      </c>
      <c r="E40" s="540" t="s">
        <v>144</v>
      </c>
      <c r="F40" s="540" t="s">
        <v>228</v>
      </c>
      <c r="G40" s="540" t="s">
        <v>228</v>
      </c>
      <c r="H40" s="540" t="s">
        <v>228</v>
      </c>
      <c r="I40" s="541" t="s">
        <v>228</v>
      </c>
      <c r="J40" s="541" t="s">
        <v>228</v>
      </c>
      <c r="K40" s="542" t="s">
        <v>228</v>
      </c>
      <c r="L40" s="566" t="s">
        <v>228</v>
      </c>
      <c r="M40" s="574" t="s">
        <v>111</v>
      </c>
      <c r="N40" s="575" t="s">
        <v>111</v>
      </c>
      <c r="O40" s="576" t="s">
        <v>111</v>
      </c>
      <c r="P40" s="576" t="s">
        <v>111</v>
      </c>
      <c r="Q40" s="566" t="s">
        <v>221</v>
      </c>
      <c r="R40" s="566" t="s">
        <v>111</v>
      </c>
      <c r="S40" s="538"/>
      <c r="T40" s="980" t="s">
        <v>80</v>
      </c>
      <c r="U40" s="1031" t="s">
        <v>320</v>
      </c>
      <c r="V40" s="542" t="s">
        <v>111</v>
      </c>
      <c r="W40" s="1010" t="s">
        <v>111</v>
      </c>
      <c r="X40" s="1010" t="s">
        <v>111</v>
      </c>
      <c r="Y40" s="1010" t="s">
        <v>111</v>
      </c>
    </row>
    <row r="41" spans="1:25">
      <c r="A41" s="525" t="s">
        <v>232</v>
      </c>
      <c r="B41" s="525" t="s">
        <v>63</v>
      </c>
      <c r="C41" s="526">
        <v>120200</v>
      </c>
      <c r="D41" s="528">
        <v>127000</v>
      </c>
      <c r="E41" s="528">
        <v>139500</v>
      </c>
      <c r="F41" s="528">
        <v>157700</v>
      </c>
      <c r="G41" s="528">
        <v>191600</v>
      </c>
      <c r="H41" s="528">
        <v>212200</v>
      </c>
      <c r="I41" s="527">
        <v>223700</v>
      </c>
      <c r="J41" s="527">
        <v>232100</v>
      </c>
      <c r="K41" s="529">
        <v>263475</v>
      </c>
      <c r="L41" s="558">
        <v>284414</v>
      </c>
      <c r="M41" s="558">
        <v>304116</v>
      </c>
      <c r="N41" s="562">
        <v>318298</v>
      </c>
      <c r="O41" s="527">
        <v>339043</v>
      </c>
      <c r="P41" s="527">
        <v>347861</v>
      </c>
      <c r="Q41" s="558">
        <v>346449</v>
      </c>
      <c r="R41" s="558">
        <v>355803</v>
      </c>
      <c r="S41" s="525" t="s">
        <v>232</v>
      </c>
      <c r="T41" s="979" t="s">
        <v>63</v>
      </c>
      <c r="U41" s="1027">
        <v>355803</v>
      </c>
      <c r="V41" s="529">
        <v>363521</v>
      </c>
      <c r="W41" s="1006">
        <v>377994</v>
      </c>
      <c r="X41" s="1006">
        <v>396049</v>
      </c>
      <c r="Y41" s="1006">
        <v>411632</v>
      </c>
    </row>
    <row r="42" spans="1:25">
      <c r="A42" s="525" t="s">
        <v>237</v>
      </c>
      <c r="B42" s="533" t="s">
        <v>66</v>
      </c>
      <c r="C42" s="534" t="s">
        <v>144</v>
      </c>
      <c r="D42" s="475" t="s">
        <v>144</v>
      </c>
      <c r="E42" s="475" t="s">
        <v>144</v>
      </c>
      <c r="F42" s="475" t="s">
        <v>144</v>
      </c>
      <c r="G42" s="475">
        <v>433020</v>
      </c>
      <c r="H42" s="475">
        <v>478363</v>
      </c>
      <c r="I42" s="479">
        <v>500420</v>
      </c>
      <c r="J42" s="479">
        <v>521435</v>
      </c>
      <c r="K42" s="476">
        <v>605949</v>
      </c>
      <c r="L42" s="477">
        <v>755138</v>
      </c>
      <c r="M42" s="477">
        <v>837887</v>
      </c>
      <c r="N42" s="478">
        <v>888198</v>
      </c>
      <c r="O42" s="479">
        <v>868025</v>
      </c>
      <c r="P42" s="479">
        <v>716812</v>
      </c>
      <c r="Q42" s="477">
        <v>573279</v>
      </c>
      <c r="R42" s="477">
        <v>448123</v>
      </c>
      <c r="S42" s="525" t="s">
        <v>237</v>
      </c>
      <c r="T42" s="400" t="s">
        <v>66</v>
      </c>
      <c r="U42" s="1028">
        <v>448123</v>
      </c>
      <c r="V42" s="476">
        <v>319247</v>
      </c>
      <c r="W42" s="1007">
        <v>196732</v>
      </c>
      <c r="X42" s="1007">
        <v>186830</v>
      </c>
      <c r="Y42" s="1007">
        <v>193390</v>
      </c>
    </row>
    <row r="43" spans="1:25" s="464" customFormat="1">
      <c r="A43" s="11"/>
      <c r="B43" s="24" t="s">
        <v>37</v>
      </c>
      <c r="C43" s="511"/>
      <c r="D43" s="479"/>
      <c r="E43" s="479"/>
      <c r="F43" s="479"/>
      <c r="G43" s="479"/>
      <c r="H43" s="479"/>
      <c r="I43" s="479"/>
      <c r="J43" s="479"/>
      <c r="K43" s="476"/>
      <c r="L43" s="512"/>
      <c r="M43" s="512"/>
      <c r="N43" s="478">
        <v>446295</v>
      </c>
      <c r="O43" s="479">
        <v>470245</v>
      </c>
      <c r="P43" s="479">
        <v>470245</v>
      </c>
      <c r="Q43" s="477">
        <v>520864</v>
      </c>
      <c r="R43" s="477">
        <v>528756</v>
      </c>
      <c r="S43" s="11"/>
      <c r="T43" s="29" t="s">
        <v>37</v>
      </c>
      <c r="U43" s="1028">
        <v>528756</v>
      </c>
      <c r="V43" s="476">
        <v>523040</v>
      </c>
      <c r="W43" s="1007">
        <v>184295</v>
      </c>
      <c r="X43" s="1007">
        <v>171178</v>
      </c>
      <c r="Y43" s="1007">
        <v>161770</v>
      </c>
    </row>
    <row r="44" spans="1:25" s="464" customFormat="1">
      <c r="A44" s="11"/>
      <c r="B44" s="11" t="s">
        <v>43</v>
      </c>
      <c r="C44" s="511"/>
      <c r="D44" s="479"/>
      <c r="E44" s="479"/>
      <c r="F44" s="479"/>
      <c r="G44" s="479"/>
      <c r="H44" s="479"/>
      <c r="I44" s="479"/>
      <c r="J44" s="479"/>
      <c r="K44" s="476"/>
      <c r="L44" s="512"/>
      <c r="M44" s="512"/>
      <c r="N44" s="478"/>
      <c r="O44" s="479"/>
      <c r="P44" s="479"/>
      <c r="Q44" s="512" t="s">
        <v>229</v>
      </c>
      <c r="R44" s="512" t="s">
        <v>229</v>
      </c>
      <c r="S44" s="11"/>
      <c r="T44" s="37" t="s">
        <v>43</v>
      </c>
      <c r="U44" s="1028"/>
      <c r="V44" s="985"/>
      <c r="W44" s="997" t="s">
        <v>229</v>
      </c>
      <c r="X44" s="997" t="s">
        <v>229</v>
      </c>
      <c r="Y44" s="997" t="s">
        <v>375</v>
      </c>
    </row>
    <row r="45" spans="1:25">
      <c r="A45" s="538"/>
      <c r="B45" s="538" t="s">
        <v>80</v>
      </c>
      <c r="C45" s="539">
        <v>290500</v>
      </c>
      <c r="D45" s="540">
        <v>267662</v>
      </c>
      <c r="E45" s="540">
        <v>362797</v>
      </c>
      <c r="F45" s="540">
        <v>362797</v>
      </c>
      <c r="G45" s="540">
        <v>547626</v>
      </c>
      <c r="H45" s="540" t="s">
        <v>229</v>
      </c>
      <c r="I45" s="541" t="s">
        <v>229</v>
      </c>
      <c r="J45" s="541" t="s">
        <v>229</v>
      </c>
      <c r="K45" s="542">
        <v>526606</v>
      </c>
      <c r="L45" s="566">
        <v>603773</v>
      </c>
      <c r="M45" s="566">
        <v>701301</v>
      </c>
      <c r="N45" s="577">
        <v>763493</v>
      </c>
      <c r="O45" s="541">
        <v>809070</v>
      </c>
      <c r="P45" s="541">
        <v>731399</v>
      </c>
      <c r="Q45" s="566">
        <v>721801</v>
      </c>
      <c r="R45" s="566">
        <v>662457</v>
      </c>
      <c r="S45" s="538"/>
      <c r="T45" s="980" t="s">
        <v>80</v>
      </c>
      <c r="U45" s="1031">
        <v>662457</v>
      </c>
      <c r="V45" s="542">
        <v>603898</v>
      </c>
      <c r="W45" s="1010">
        <v>595361</v>
      </c>
      <c r="X45" s="1010">
        <v>610227</v>
      </c>
      <c r="Y45" s="1010">
        <v>565811</v>
      </c>
    </row>
    <row r="46" spans="1:25">
      <c r="A46" s="525" t="s">
        <v>252</v>
      </c>
      <c r="B46" s="525" t="s">
        <v>63</v>
      </c>
      <c r="C46" s="526" t="s">
        <v>144</v>
      </c>
      <c r="D46" s="527">
        <v>15.8</v>
      </c>
      <c r="E46" s="528">
        <v>18.3</v>
      </c>
      <c r="F46" s="528">
        <v>18.3</v>
      </c>
      <c r="G46" s="528">
        <v>20.7</v>
      </c>
      <c r="H46" s="546">
        <v>20.7</v>
      </c>
      <c r="I46" s="547">
        <v>23</v>
      </c>
      <c r="J46" s="547">
        <v>20.8</v>
      </c>
      <c r="K46" s="548" t="s">
        <v>221</v>
      </c>
      <c r="L46" s="567">
        <v>26.1</v>
      </c>
      <c r="M46" s="567">
        <v>23.8</v>
      </c>
      <c r="N46" s="578">
        <v>22.837139019476158</v>
      </c>
      <c r="O46" s="547">
        <v>19</v>
      </c>
      <c r="P46" s="547">
        <v>20.2</v>
      </c>
      <c r="Q46" s="567">
        <v>21.8</v>
      </c>
      <c r="R46" s="567">
        <v>25.1</v>
      </c>
      <c r="S46" s="525" t="s">
        <v>252</v>
      </c>
      <c r="T46" s="979" t="s">
        <v>63</v>
      </c>
      <c r="U46" s="1032">
        <v>7.7</v>
      </c>
      <c r="V46" s="548">
        <v>9.1</v>
      </c>
      <c r="W46" s="1011">
        <v>9.1999999999999993</v>
      </c>
      <c r="X46" s="1011">
        <v>9.1</v>
      </c>
      <c r="Y46" s="1011">
        <v>9.4</v>
      </c>
    </row>
    <row r="47" spans="1:25">
      <c r="A47" s="525" t="s">
        <v>302</v>
      </c>
      <c r="B47" s="533" t="s">
        <v>66</v>
      </c>
      <c r="C47" s="534">
        <v>22</v>
      </c>
      <c r="D47" s="475">
        <v>21</v>
      </c>
      <c r="E47" s="475">
        <v>19</v>
      </c>
      <c r="F47" s="475">
        <v>19</v>
      </c>
      <c r="G47" s="475">
        <v>21.1</v>
      </c>
      <c r="H47" s="549">
        <v>22</v>
      </c>
      <c r="I47" s="550">
        <v>24</v>
      </c>
      <c r="J47" s="550">
        <v>25</v>
      </c>
      <c r="K47" s="551">
        <v>26</v>
      </c>
      <c r="L47" s="579">
        <v>25.8</v>
      </c>
      <c r="M47" s="579">
        <v>25.6</v>
      </c>
      <c r="N47" s="580">
        <v>26.7</v>
      </c>
      <c r="O47" s="550">
        <v>28.5</v>
      </c>
      <c r="P47" s="550">
        <v>29.1</v>
      </c>
      <c r="Q47" s="579">
        <v>28.7</v>
      </c>
      <c r="R47" s="579">
        <v>25.9</v>
      </c>
      <c r="S47" s="525" t="s">
        <v>296</v>
      </c>
      <c r="T47" s="400" t="s">
        <v>66</v>
      </c>
      <c r="U47" s="1033">
        <v>25.9</v>
      </c>
      <c r="V47" s="551">
        <v>20.100000000000001</v>
      </c>
      <c r="W47" s="1012">
        <v>14.1</v>
      </c>
      <c r="X47" s="1012">
        <v>9.4</v>
      </c>
      <c r="Y47" s="1012">
        <v>9.5</v>
      </c>
    </row>
    <row r="48" spans="1:25" s="464" customFormat="1">
      <c r="A48" s="11"/>
      <c r="B48" s="24" t="s">
        <v>37</v>
      </c>
      <c r="C48" s="511"/>
      <c r="D48" s="479"/>
      <c r="E48" s="479"/>
      <c r="F48" s="479"/>
      <c r="G48" s="479"/>
      <c r="H48" s="479"/>
      <c r="I48" s="479"/>
      <c r="J48" s="479"/>
      <c r="K48" s="476"/>
      <c r="L48" s="512"/>
      <c r="M48" s="512"/>
      <c r="N48" s="513">
        <v>9.9</v>
      </c>
      <c r="O48" s="514">
        <v>12.1</v>
      </c>
      <c r="P48" s="514">
        <v>15.4</v>
      </c>
      <c r="Q48" s="512">
        <v>18.5</v>
      </c>
      <c r="R48" s="512">
        <v>16.8</v>
      </c>
      <c r="S48" s="11"/>
      <c r="T48" s="29" t="s">
        <v>37</v>
      </c>
      <c r="U48" s="1021">
        <v>16.8</v>
      </c>
      <c r="V48" s="985">
        <v>14.8</v>
      </c>
      <c r="W48" s="997">
        <v>13.2</v>
      </c>
      <c r="X48" s="997">
        <v>11</v>
      </c>
      <c r="Y48" s="997">
        <v>10</v>
      </c>
    </row>
    <row r="49" spans="1:26" s="464" customFormat="1">
      <c r="A49" s="11"/>
      <c r="B49" s="11" t="s">
        <v>43</v>
      </c>
      <c r="C49" s="511"/>
      <c r="D49" s="479"/>
      <c r="E49" s="479"/>
      <c r="F49" s="479"/>
      <c r="G49" s="479"/>
      <c r="H49" s="479"/>
      <c r="I49" s="479"/>
      <c r="J49" s="479"/>
      <c r="K49" s="476"/>
      <c r="L49" s="512"/>
      <c r="M49" s="512"/>
      <c r="N49" s="513"/>
      <c r="O49" s="514"/>
      <c r="P49" s="514"/>
      <c r="Q49" s="512">
        <v>11.6</v>
      </c>
      <c r="R49" s="512">
        <v>11.4</v>
      </c>
      <c r="S49" s="11"/>
      <c r="T49" s="977" t="s">
        <v>43</v>
      </c>
      <c r="U49" s="1021">
        <v>11.4</v>
      </c>
      <c r="V49" s="985">
        <v>11.5</v>
      </c>
      <c r="W49" s="997">
        <v>10.9</v>
      </c>
      <c r="X49" s="997">
        <v>12.5</v>
      </c>
      <c r="Y49" s="997">
        <v>12.8</v>
      </c>
    </row>
    <row r="50" spans="1:26">
      <c r="A50" s="538"/>
      <c r="B50" s="538" t="s">
        <v>80</v>
      </c>
      <c r="C50" s="539" t="s">
        <v>144</v>
      </c>
      <c r="D50" s="540">
        <v>10.4</v>
      </c>
      <c r="E50" s="540">
        <v>12.6</v>
      </c>
      <c r="F50" s="540">
        <v>12.6</v>
      </c>
      <c r="G50" s="540">
        <v>13</v>
      </c>
      <c r="H50" s="581">
        <v>14.4</v>
      </c>
      <c r="I50" s="555">
        <v>16.600000000000001</v>
      </c>
      <c r="J50" s="555">
        <v>18.3</v>
      </c>
      <c r="K50" s="556">
        <v>20.7</v>
      </c>
      <c r="L50" s="582">
        <v>21.8</v>
      </c>
      <c r="M50" s="582">
        <v>23.4</v>
      </c>
      <c r="N50" s="583">
        <v>24.9</v>
      </c>
      <c r="O50" s="555">
        <v>25.7</v>
      </c>
      <c r="P50" s="555">
        <v>25.9</v>
      </c>
      <c r="Q50" s="582">
        <v>24.4</v>
      </c>
      <c r="R50" s="582">
        <v>23.6</v>
      </c>
      <c r="S50" s="538"/>
      <c r="T50" s="980" t="s">
        <v>80</v>
      </c>
      <c r="U50" s="1034">
        <v>23.6</v>
      </c>
      <c r="V50" s="556">
        <v>19.600000000000001</v>
      </c>
      <c r="W50" s="1013">
        <v>17.399999999999999</v>
      </c>
      <c r="X50" s="1013">
        <v>18.100000000000001</v>
      </c>
      <c r="Y50" s="1013">
        <v>16.399999999999999</v>
      </c>
    </row>
    <row r="51" spans="1:26">
      <c r="A51" s="525" t="s">
        <v>238</v>
      </c>
      <c r="B51" s="525" t="s">
        <v>63</v>
      </c>
      <c r="C51" s="526">
        <v>24.4</v>
      </c>
      <c r="D51" s="527">
        <v>29.3</v>
      </c>
      <c r="E51" s="528">
        <v>32.799999999999997</v>
      </c>
      <c r="F51" s="528">
        <v>39</v>
      </c>
      <c r="G51" s="528">
        <v>50.1</v>
      </c>
      <c r="H51" s="546">
        <v>46.1</v>
      </c>
      <c r="I51" s="547">
        <v>27.7</v>
      </c>
      <c r="J51" s="547">
        <v>37.700000000000003</v>
      </c>
      <c r="K51" s="548">
        <v>41.4</v>
      </c>
      <c r="L51" s="567">
        <v>40.6</v>
      </c>
      <c r="M51" s="567">
        <v>43.9</v>
      </c>
      <c r="N51" s="578">
        <v>42.8</v>
      </c>
      <c r="O51" s="547">
        <v>46.9</v>
      </c>
      <c r="P51" s="547">
        <v>41.7</v>
      </c>
      <c r="Q51" s="567">
        <v>39.1</v>
      </c>
      <c r="R51" s="567">
        <v>40.5</v>
      </c>
      <c r="S51" s="525" t="s">
        <v>238</v>
      </c>
      <c r="T51" s="979" t="s">
        <v>63</v>
      </c>
      <c r="U51" s="1032">
        <v>36.729999999999997</v>
      </c>
      <c r="V51" s="548">
        <v>36.200000000000003</v>
      </c>
      <c r="W51" s="1011">
        <v>36.1</v>
      </c>
      <c r="X51" s="1011">
        <v>22.8</v>
      </c>
      <c r="Y51" s="1011">
        <v>48</v>
      </c>
    </row>
    <row r="52" spans="1:26">
      <c r="A52" s="525" t="s">
        <v>239</v>
      </c>
      <c r="B52" s="533" t="s">
        <v>66</v>
      </c>
      <c r="C52" s="534" t="s">
        <v>144</v>
      </c>
      <c r="D52" s="475" t="s">
        <v>144</v>
      </c>
      <c r="E52" s="475" t="s">
        <v>144</v>
      </c>
      <c r="F52" s="475" t="s">
        <v>144</v>
      </c>
      <c r="G52" s="475">
        <v>26.9</v>
      </c>
      <c r="H52" s="549">
        <v>27.7</v>
      </c>
      <c r="I52" s="550">
        <v>28.7</v>
      </c>
      <c r="J52" s="550">
        <v>31.1</v>
      </c>
      <c r="K52" s="551">
        <v>31.6</v>
      </c>
      <c r="L52" s="579">
        <v>31.8</v>
      </c>
      <c r="M52" s="579">
        <v>31.8</v>
      </c>
      <c r="N52" s="580">
        <v>32.4</v>
      </c>
      <c r="O52" s="550">
        <v>33.9</v>
      </c>
      <c r="P52" s="550">
        <v>35.299999999999997</v>
      </c>
      <c r="Q52" s="579">
        <v>35.299999999999997</v>
      </c>
      <c r="R52" s="579">
        <v>34</v>
      </c>
      <c r="S52" s="525" t="s">
        <v>239</v>
      </c>
      <c r="T52" s="400" t="s">
        <v>66</v>
      </c>
      <c r="U52" s="1033">
        <v>34</v>
      </c>
      <c r="V52" s="551">
        <v>29.6</v>
      </c>
      <c r="W52" s="1012">
        <v>23.4</v>
      </c>
      <c r="X52" s="1012">
        <v>15.2</v>
      </c>
      <c r="Y52" s="1012">
        <v>16.5</v>
      </c>
    </row>
    <row r="53" spans="1:26" s="464" customFormat="1">
      <c r="A53" s="11" t="s">
        <v>303</v>
      </c>
      <c r="B53" s="24" t="s">
        <v>37</v>
      </c>
      <c r="C53" s="511"/>
      <c r="D53" s="479"/>
      <c r="E53" s="479"/>
      <c r="F53" s="479"/>
      <c r="G53" s="479"/>
      <c r="H53" s="479"/>
      <c r="I53" s="479"/>
      <c r="J53" s="479"/>
      <c r="K53" s="476"/>
      <c r="L53" s="512"/>
      <c r="M53" s="512"/>
      <c r="N53" s="513">
        <v>15.8</v>
      </c>
      <c r="O53" s="514">
        <v>17.399999999999999</v>
      </c>
      <c r="P53" s="514">
        <v>22.2</v>
      </c>
      <c r="Q53" s="512">
        <v>24.6</v>
      </c>
      <c r="R53" s="512">
        <v>22.8</v>
      </c>
      <c r="S53" s="11" t="s">
        <v>240</v>
      </c>
      <c r="T53" s="29" t="s">
        <v>37</v>
      </c>
      <c r="U53" s="1033">
        <v>22.8</v>
      </c>
      <c r="V53" s="551">
        <v>21.6</v>
      </c>
      <c r="W53" s="997">
        <v>19.100000000000001</v>
      </c>
      <c r="X53" s="997">
        <v>16.7</v>
      </c>
      <c r="Y53" s="997">
        <v>16.100000000000001</v>
      </c>
    </row>
    <row r="54" spans="1:26" s="464" customFormat="1">
      <c r="A54" s="11"/>
      <c r="B54" s="11" t="s">
        <v>43</v>
      </c>
      <c r="C54" s="511"/>
      <c r="D54" s="479"/>
      <c r="E54" s="479"/>
      <c r="F54" s="479"/>
      <c r="G54" s="479"/>
      <c r="H54" s="479"/>
      <c r="I54" s="479"/>
      <c r="J54" s="479"/>
      <c r="K54" s="476"/>
      <c r="L54" s="512"/>
      <c r="M54" s="512"/>
      <c r="N54" s="513"/>
      <c r="O54" s="514"/>
      <c r="P54" s="514"/>
      <c r="Q54" s="512">
        <v>24.2</v>
      </c>
      <c r="R54" s="512">
        <v>22.9</v>
      </c>
      <c r="S54" s="11"/>
      <c r="T54" s="37" t="s">
        <v>43</v>
      </c>
      <c r="U54" s="1033">
        <v>22.9</v>
      </c>
      <c r="V54" s="551">
        <v>22.6</v>
      </c>
      <c r="W54" s="997">
        <v>22.2</v>
      </c>
      <c r="X54" s="997">
        <v>21.8</v>
      </c>
      <c r="Y54" s="997">
        <v>21.9</v>
      </c>
    </row>
    <row r="55" spans="1:26">
      <c r="A55" s="538"/>
      <c r="B55" s="538" t="s">
        <v>80</v>
      </c>
      <c r="C55" s="539">
        <v>21.5</v>
      </c>
      <c r="D55" s="540">
        <v>22.9</v>
      </c>
      <c r="E55" s="540">
        <v>24.4</v>
      </c>
      <c r="F55" s="540">
        <v>24.4</v>
      </c>
      <c r="G55" s="540">
        <v>24.7</v>
      </c>
      <c r="H55" s="581">
        <v>24.7</v>
      </c>
      <c r="I55" s="555">
        <v>24.8</v>
      </c>
      <c r="J55" s="555">
        <v>26.7</v>
      </c>
      <c r="K55" s="556">
        <v>26.8</v>
      </c>
      <c r="L55" s="582">
        <v>30.6</v>
      </c>
      <c r="M55" s="582">
        <v>31.3</v>
      </c>
      <c r="N55" s="583">
        <v>32</v>
      </c>
      <c r="O55" s="555">
        <v>33.5</v>
      </c>
      <c r="P55" s="555">
        <v>34.799999999999997</v>
      </c>
      <c r="Q55" s="582">
        <v>34.9</v>
      </c>
      <c r="R55" s="582">
        <v>33.799999999999997</v>
      </c>
      <c r="S55" s="538"/>
      <c r="T55" s="980" t="s">
        <v>80</v>
      </c>
      <c r="U55" s="1034">
        <v>33.799999999999997</v>
      </c>
      <c r="V55" s="556">
        <v>31.7</v>
      </c>
      <c r="W55" s="1013">
        <v>28.6</v>
      </c>
      <c r="X55" s="1013">
        <v>27</v>
      </c>
      <c r="Y55" s="1013">
        <v>26.3</v>
      </c>
    </row>
    <row r="56" spans="1:26">
      <c r="A56" s="525" t="s">
        <v>232</v>
      </c>
      <c r="B56" s="525" t="s">
        <v>63</v>
      </c>
      <c r="C56" s="526">
        <v>3720</v>
      </c>
      <c r="D56" s="527">
        <v>3730</v>
      </c>
      <c r="E56" s="528">
        <v>3270</v>
      </c>
      <c r="F56" s="528">
        <v>3030</v>
      </c>
      <c r="G56" s="528">
        <v>2470</v>
      </c>
      <c r="H56" s="528">
        <v>1360</v>
      </c>
      <c r="I56" s="527">
        <v>1250</v>
      </c>
      <c r="J56" s="527">
        <v>1630</v>
      </c>
      <c r="K56" s="529">
        <v>2403</v>
      </c>
      <c r="L56" s="558">
        <v>2403</v>
      </c>
      <c r="M56" s="558">
        <v>5294</v>
      </c>
      <c r="N56" s="562">
        <v>5822</v>
      </c>
      <c r="O56" s="527">
        <v>5885</v>
      </c>
      <c r="P56" s="527">
        <v>5659</v>
      </c>
      <c r="Q56" s="558">
        <v>5398</v>
      </c>
      <c r="R56" s="558">
        <v>5204</v>
      </c>
      <c r="S56" s="857"/>
      <c r="T56" s="537"/>
      <c r="U56" s="1027">
        <v>5204</v>
      </c>
      <c r="V56" s="529">
        <v>5029</v>
      </c>
      <c r="W56" s="1006">
        <v>5029</v>
      </c>
      <c r="X56" s="997" t="s">
        <v>111</v>
      </c>
      <c r="Y56" s="997" t="s">
        <v>111</v>
      </c>
    </row>
    <row r="57" spans="1:26">
      <c r="A57" s="525" t="s">
        <v>304</v>
      </c>
      <c r="B57" s="533" t="s">
        <v>66</v>
      </c>
      <c r="C57" s="534" t="s">
        <v>144</v>
      </c>
      <c r="D57" s="475" t="s">
        <v>144</v>
      </c>
      <c r="E57" s="475" t="s">
        <v>144</v>
      </c>
      <c r="F57" s="475" t="s">
        <v>229</v>
      </c>
      <c r="G57" s="475" t="s">
        <v>229</v>
      </c>
      <c r="H57" s="475" t="s">
        <v>229</v>
      </c>
      <c r="I57" s="479" t="s">
        <v>229</v>
      </c>
      <c r="J57" s="479" t="s">
        <v>229</v>
      </c>
      <c r="K57" s="476" t="s">
        <v>230</v>
      </c>
      <c r="L57" s="477" t="s">
        <v>229</v>
      </c>
      <c r="M57" s="477" t="s">
        <v>229</v>
      </c>
      <c r="N57" s="513" t="s">
        <v>221</v>
      </c>
      <c r="O57" s="514" t="s">
        <v>111</v>
      </c>
      <c r="P57" s="514" t="s">
        <v>111</v>
      </c>
      <c r="Q57" s="512" t="s">
        <v>221</v>
      </c>
      <c r="R57" s="512" t="s">
        <v>111</v>
      </c>
      <c r="S57" s="856"/>
      <c r="T57" s="981"/>
      <c r="U57" s="1021"/>
      <c r="V57" s="985" t="s">
        <v>319</v>
      </c>
      <c r="W57" s="997" t="s">
        <v>111</v>
      </c>
      <c r="X57" s="997" t="s">
        <v>111</v>
      </c>
      <c r="Y57" s="997" t="s">
        <v>111</v>
      </c>
      <c r="Z57" s="420"/>
    </row>
    <row r="58" spans="1:26" s="464" customFormat="1">
      <c r="A58" s="11"/>
      <c r="B58" s="24" t="s">
        <v>37</v>
      </c>
      <c r="C58" s="511"/>
      <c r="D58" s="479"/>
      <c r="E58" s="479"/>
      <c r="F58" s="479"/>
      <c r="G58" s="479"/>
      <c r="H58" s="479"/>
      <c r="I58" s="479"/>
      <c r="J58" s="479"/>
      <c r="K58" s="476"/>
      <c r="L58" s="512"/>
      <c r="M58" s="512"/>
      <c r="N58" s="513" t="s">
        <v>221</v>
      </c>
      <c r="O58" s="514" t="s">
        <v>111</v>
      </c>
      <c r="P58" s="514" t="s">
        <v>111</v>
      </c>
      <c r="Q58" s="512" t="s">
        <v>221</v>
      </c>
      <c r="R58" s="512" t="s">
        <v>111</v>
      </c>
      <c r="S58" s="856"/>
      <c r="T58" s="981"/>
      <c r="U58" s="1021"/>
      <c r="V58" s="985" t="s">
        <v>319</v>
      </c>
      <c r="W58" s="997" t="s">
        <v>111</v>
      </c>
      <c r="X58" s="997" t="s">
        <v>111</v>
      </c>
      <c r="Y58" s="997" t="s">
        <v>111</v>
      </c>
    </row>
    <row r="59" spans="1:26" s="464" customFormat="1">
      <c r="A59" s="11"/>
      <c r="B59" s="11" t="s">
        <v>43</v>
      </c>
      <c r="C59" s="511"/>
      <c r="D59" s="479"/>
      <c r="E59" s="479"/>
      <c r="F59" s="479"/>
      <c r="G59" s="479"/>
      <c r="H59" s="479"/>
      <c r="I59" s="479"/>
      <c r="J59" s="479"/>
      <c r="K59" s="476"/>
      <c r="L59" s="512"/>
      <c r="M59" s="512"/>
      <c r="N59" s="513"/>
      <c r="O59" s="514"/>
      <c r="P59" s="514"/>
      <c r="Q59" s="512" t="s">
        <v>221</v>
      </c>
      <c r="R59" s="512" t="s">
        <v>111</v>
      </c>
      <c r="S59" s="856"/>
      <c r="T59" s="981"/>
      <c r="U59" s="1021"/>
      <c r="V59" s="985" t="s">
        <v>319</v>
      </c>
      <c r="W59" s="997" t="s">
        <v>111</v>
      </c>
      <c r="X59" s="997" t="s">
        <v>111</v>
      </c>
      <c r="Y59" s="997" t="s">
        <v>111</v>
      </c>
    </row>
    <row r="60" spans="1:26">
      <c r="A60" s="538"/>
      <c r="B60" s="538" t="s">
        <v>80</v>
      </c>
      <c r="C60" s="539" t="s">
        <v>144</v>
      </c>
      <c r="D60" s="540" t="s">
        <v>144</v>
      </c>
      <c r="E60" s="540" t="s">
        <v>144</v>
      </c>
      <c r="F60" s="540" t="s">
        <v>228</v>
      </c>
      <c r="G60" s="540" t="s">
        <v>228</v>
      </c>
      <c r="H60" s="540" t="s">
        <v>228</v>
      </c>
      <c r="I60" s="541" t="s">
        <v>228</v>
      </c>
      <c r="J60" s="541" t="s">
        <v>228</v>
      </c>
      <c r="K60" s="542" t="s">
        <v>228</v>
      </c>
      <c r="L60" s="566" t="s">
        <v>228</v>
      </c>
      <c r="M60" s="566" t="s">
        <v>228</v>
      </c>
      <c r="N60" s="577" t="s">
        <v>228</v>
      </c>
      <c r="O60" s="541" t="s">
        <v>111</v>
      </c>
      <c r="P60" s="541" t="s">
        <v>111</v>
      </c>
      <c r="Q60" s="566" t="s">
        <v>221</v>
      </c>
      <c r="R60" s="566" t="s">
        <v>111</v>
      </c>
      <c r="S60" s="861"/>
      <c r="T60" s="983"/>
      <c r="U60" s="1031"/>
      <c r="V60" s="542" t="s">
        <v>319</v>
      </c>
      <c r="W60" s="1010" t="s">
        <v>111</v>
      </c>
      <c r="X60" s="1010" t="s">
        <v>111</v>
      </c>
      <c r="Y60" s="1010" t="s">
        <v>111</v>
      </c>
    </row>
    <row r="61" spans="1:26">
      <c r="A61" s="525" t="s">
        <v>241</v>
      </c>
      <c r="B61" s="525" t="s">
        <v>63</v>
      </c>
      <c r="C61" s="526">
        <v>16.899999999999999</v>
      </c>
      <c r="D61" s="528">
        <v>17.899999999999999</v>
      </c>
      <c r="E61" s="528">
        <v>14.2</v>
      </c>
      <c r="F61" s="528">
        <v>14.1</v>
      </c>
      <c r="G61" s="528">
        <v>11.6</v>
      </c>
      <c r="H61" s="546">
        <v>6.6</v>
      </c>
      <c r="I61" s="547">
        <v>6.6</v>
      </c>
      <c r="J61" s="547">
        <v>8.8000000000000007</v>
      </c>
      <c r="K61" s="548">
        <v>11.8</v>
      </c>
      <c r="L61" s="567">
        <v>4.8</v>
      </c>
      <c r="M61" s="567">
        <v>16.659574468085108</v>
      </c>
      <c r="N61" s="578">
        <v>26.4</v>
      </c>
      <c r="O61" s="547">
        <v>23.9</v>
      </c>
      <c r="P61" s="547">
        <v>22.6</v>
      </c>
      <c r="Q61" s="567">
        <v>21.4</v>
      </c>
      <c r="R61" s="567">
        <v>20.399999999999999</v>
      </c>
      <c r="S61" s="862"/>
      <c r="T61" s="984"/>
      <c r="U61" s="1032" t="s">
        <v>295</v>
      </c>
      <c r="V61" s="548">
        <v>19.399999999999999</v>
      </c>
      <c r="W61" s="1011" t="s">
        <v>318</v>
      </c>
      <c r="X61" s="997" t="s">
        <v>111</v>
      </c>
      <c r="Y61" s="997" t="s">
        <v>111</v>
      </c>
    </row>
    <row r="62" spans="1:26">
      <c r="A62" s="525" t="s">
        <v>242</v>
      </c>
      <c r="B62" s="533" t="s">
        <v>66</v>
      </c>
      <c r="C62" s="534" t="s">
        <v>144</v>
      </c>
      <c r="D62" s="475" t="s">
        <v>144</v>
      </c>
      <c r="E62" s="475" t="s">
        <v>144</v>
      </c>
      <c r="F62" s="475" t="s">
        <v>229</v>
      </c>
      <c r="G62" s="475" t="s">
        <v>229</v>
      </c>
      <c r="H62" s="475" t="s">
        <v>229</v>
      </c>
      <c r="I62" s="479" t="s">
        <v>229</v>
      </c>
      <c r="J62" s="479" t="s">
        <v>229</v>
      </c>
      <c r="K62" s="476" t="s">
        <v>229</v>
      </c>
      <c r="L62" s="477" t="s">
        <v>229</v>
      </c>
      <c r="M62" s="477" t="s">
        <v>229</v>
      </c>
      <c r="N62" s="513" t="s">
        <v>221</v>
      </c>
      <c r="O62" s="514" t="s">
        <v>111</v>
      </c>
      <c r="P62" s="514" t="s">
        <v>111</v>
      </c>
      <c r="Q62" s="512" t="s">
        <v>221</v>
      </c>
      <c r="R62" s="512" t="s">
        <v>111</v>
      </c>
      <c r="S62" s="856"/>
      <c r="T62" s="981"/>
      <c r="U62" s="1021"/>
      <c r="V62" s="985" t="s">
        <v>319</v>
      </c>
      <c r="W62" s="997" t="s">
        <v>111</v>
      </c>
      <c r="X62" s="997" t="s">
        <v>111</v>
      </c>
      <c r="Y62" s="997" t="s">
        <v>111</v>
      </c>
    </row>
    <row r="63" spans="1:26" s="464" customFormat="1">
      <c r="A63" s="11"/>
      <c r="B63" s="24" t="s">
        <v>37</v>
      </c>
      <c r="C63" s="511"/>
      <c r="D63" s="479"/>
      <c r="E63" s="479"/>
      <c r="F63" s="479"/>
      <c r="G63" s="479"/>
      <c r="H63" s="479"/>
      <c r="I63" s="479"/>
      <c r="J63" s="479"/>
      <c r="K63" s="476"/>
      <c r="L63" s="512"/>
      <c r="M63" s="512"/>
      <c r="N63" s="513" t="s">
        <v>221</v>
      </c>
      <c r="O63" s="514" t="s">
        <v>111</v>
      </c>
      <c r="P63" s="514" t="s">
        <v>111</v>
      </c>
      <c r="Q63" s="512" t="s">
        <v>221</v>
      </c>
      <c r="R63" s="512" t="s">
        <v>111</v>
      </c>
      <c r="S63" s="856"/>
      <c r="T63" s="981"/>
      <c r="U63" s="1021"/>
      <c r="V63" s="985" t="s">
        <v>319</v>
      </c>
      <c r="W63" s="997" t="s">
        <v>111</v>
      </c>
      <c r="X63" s="997" t="s">
        <v>111</v>
      </c>
      <c r="Y63" s="997" t="s">
        <v>111</v>
      </c>
    </row>
    <row r="64" spans="1:26" s="464" customFormat="1">
      <c r="A64" s="11"/>
      <c r="B64" s="11" t="s">
        <v>43</v>
      </c>
      <c r="C64" s="511"/>
      <c r="D64" s="479"/>
      <c r="E64" s="479"/>
      <c r="F64" s="479"/>
      <c r="G64" s="479"/>
      <c r="H64" s="479"/>
      <c r="I64" s="479"/>
      <c r="J64" s="479"/>
      <c r="K64" s="476"/>
      <c r="L64" s="512"/>
      <c r="M64" s="512"/>
      <c r="N64" s="513"/>
      <c r="O64" s="514"/>
      <c r="P64" s="514"/>
      <c r="Q64" s="512" t="s">
        <v>221</v>
      </c>
      <c r="R64" s="512" t="s">
        <v>111</v>
      </c>
      <c r="S64" s="856"/>
      <c r="T64" s="981"/>
      <c r="U64" s="1021"/>
      <c r="V64" s="985" t="s">
        <v>319</v>
      </c>
      <c r="W64" s="997" t="s">
        <v>111</v>
      </c>
      <c r="X64" s="997" t="s">
        <v>111</v>
      </c>
      <c r="Y64" s="997" t="s">
        <v>111</v>
      </c>
    </row>
    <row r="65" spans="1:25">
      <c r="A65" s="538"/>
      <c r="B65" s="538" t="s">
        <v>80</v>
      </c>
      <c r="C65" s="539" t="s">
        <v>144</v>
      </c>
      <c r="D65" s="540" t="s">
        <v>228</v>
      </c>
      <c r="E65" s="540" t="s">
        <v>228</v>
      </c>
      <c r="F65" s="540" t="s">
        <v>228</v>
      </c>
      <c r="G65" s="540" t="s">
        <v>228</v>
      </c>
      <c r="H65" s="540" t="s">
        <v>228</v>
      </c>
      <c r="I65" s="540" t="s">
        <v>228</v>
      </c>
      <c r="J65" s="540" t="s">
        <v>228</v>
      </c>
      <c r="K65" s="540" t="s">
        <v>228</v>
      </c>
      <c r="L65" s="540" t="s">
        <v>228</v>
      </c>
      <c r="M65" s="584" t="s">
        <v>228</v>
      </c>
      <c r="N65" s="585" t="s">
        <v>228</v>
      </c>
      <c r="O65" s="541" t="s">
        <v>111</v>
      </c>
      <c r="P65" s="541" t="s">
        <v>111</v>
      </c>
      <c r="Q65" s="566" t="s">
        <v>221</v>
      </c>
      <c r="R65" s="566" t="s">
        <v>111</v>
      </c>
      <c r="S65" s="861"/>
      <c r="T65" s="983"/>
      <c r="U65" s="1031"/>
      <c r="V65" s="542" t="s">
        <v>319</v>
      </c>
      <c r="W65" s="1010" t="s">
        <v>111</v>
      </c>
      <c r="X65" s="1010" t="s">
        <v>111</v>
      </c>
      <c r="Y65" s="1010" t="s">
        <v>111</v>
      </c>
    </row>
    <row r="66" spans="1:25">
      <c r="A66" s="525" t="s">
        <v>243</v>
      </c>
      <c r="B66" s="525" t="s">
        <v>63</v>
      </c>
      <c r="C66" s="586"/>
      <c r="D66" s="587"/>
      <c r="E66" s="587"/>
      <c r="F66" s="587"/>
      <c r="G66" s="587"/>
      <c r="H66" s="587"/>
      <c r="I66" s="587"/>
      <c r="J66" s="587"/>
      <c r="K66" s="587"/>
      <c r="L66" s="587"/>
      <c r="M66" s="588"/>
      <c r="N66" s="589"/>
      <c r="O66" s="587"/>
      <c r="P66" s="587"/>
      <c r="Q66" s="475" t="s">
        <v>144</v>
      </c>
      <c r="R66" s="567" t="s">
        <v>111</v>
      </c>
      <c r="S66" s="525" t="s">
        <v>243</v>
      </c>
      <c r="T66" s="979" t="s">
        <v>63</v>
      </c>
      <c r="U66" s="1035"/>
      <c r="V66" s="1017" t="s">
        <v>111</v>
      </c>
      <c r="W66" s="1011" t="s">
        <v>111</v>
      </c>
      <c r="X66" s="1011" t="s">
        <v>111</v>
      </c>
      <c r="Y66" s="1011" t="s">
        <v>111</v>
      </c>
    </row>
    <row r="67" spans="1:25">
      <c r="A67" s="525" t="s">
        <v>244</v>
      </c>
      <c r="B67" s="533" t="s">
        <v>66</v>
      </c>
      <c r="C67" s="590"/>
      <c r="D67" s="587"/>
      <c r="E67" s="587"/>
      <c r="F67" s="587"/>
      <c r="G67" s="587"/>
      <c r="H67" s="587"/>
      <c r="I67" s="587"/>
      <c r="J67" s="587"/>
      <c r="K67" s="587"/>
      <c r="L67" s="587"/>
      <c r="M67" s="588"/>
      <c r="N67" s="591"/>
      <c r="O67" s="592"/>
      <c r="P67" s="592"/>
      <c r="Q67" s="512" t="s">
        <v>221</v>
      </c>
      <c r="R67" s="512" t="s">
        <v>111</v>
      </c>
      <c r="S67" s="525" t="s">
        <v>244</v>
      </c>
      <c r="T67" s="400" t="s">
        <v>66</v>
      </c>
      <c r="U67" s="1021"/>
      <c r="V67" s="985" t="s">
        <v>319</v>
      </c>
      <c r="W67" s="997" t="s">
        <v>111</v>
      </c>
      <c r="X67" s="997" t="s">
        <v>111</v>
      </c>
      <c r="Y67" s="997" t="s">
        <v>111</v>
      </c>
    </row>
    <row r="68" spans="1:25" s="464" customFormat="1">
      <c r="A68" s="11"/>
      <c r="B68" s="24" t="s">
        <v>37</v>
      </c>
      <c r="C68" s="590"/>
      <c r="D68" s="587"/>
      <c r="E68" s="587"/>
      <c r="F68" s="587"/>
      <c r="G68" s="587"/>
      <c r="H68" s="587"/>
      <c r="I68" s="587"/>
      <c r="J68" s="587"/>
      <c r="K68" s="587"/>
      <c r="L68" s="587"/>
      <c r="M68" s="588"/>
      <c r="N68" s="591"/>
      <c r="O68" s="592"/>
      <c r="P68" s="592"/>
      <c r="Q68" s="512" t="s">
        <v>221</v>
      </c>
      <c r="R68" s="512" t="s">
        <v>111</v>
      </c>
      <c r="S68" s="11"/>
      <c r="T68" s="29" t="s">
        <v>37</v>
      </c>
      <c r="U68" s="1021"/>
      <c r="V68" s="985" t="s">
        <v>319</v>
      </c>
      <c r="W68" s="997" t="s">
        <v>111</v>
      </c>
      <c r="X68" s="997" t="s">
        <v>111</v>
      </c>
      <c r="Y68" s="997" t="s">
        <v>111</v>
      </c>
    </row>
    <row r="69" spans="1:25" s="464" customFormat="1">
      <c r="A69" s="11"/>
      <c r="B69" s="11" t="s">
        <v>43</v>
      </c>
      <c r="C69" s="590"/>
      <c r="D69" s="587"/>
      <c r="E69" s="587"/>
      <c r="F69" s="587"/>
      <c r="G69" s="587"/>
      <c r="H69" s="587"/>
      <c r="I69" s="587"/>
      <c r="J69" s="587"/>
      <c r="K69" s="587"/>
      <c r="L69" s="587"/>
      <c r="M69" s="588"/>
      <c r="N69" s="591"/>
      <c r="O69" s="592"/>
      <c r="P69" s="592"/>
      <c r="Q69" s="512">
        <v>7.6</v>
      </c>
      <c r="R69" s="512">
        <v>7.5</v>
      </c>
      <c r="S69" s="11"/>
      <c r="T69" s="37" t="s">
        <v>43</v>
      </c>
      <c r="U69" s="1021">
        <v>7.5</v>
      </c>
      <c r="V69" s="985">
        <v>6.6</v>
      </c>
      <c r="W69" s="997">
        <v>7</v>
      </c>
      <c r="X69" s="997">
        <v>6.4</v>
      </c>
      <c r="Y69" s="997">
        <v>5.4</v>
      </c>
    </row>
    <row r="70" spans="1:25" ht="15" thickBot="1">
      <c r="A70" s="538"/>
      <c r="B70" s="538" t="s">
        <v>80</v>
      </c>
      <c r="C70" s="593"/>
      <c r="D70" s="594"/>
      <c r="E70" s="594"/>
      <c r="F70" s="594"/>
      <c r="G70" s="594"/>
      <c r="H70" s="594"/>
      <c r="I70" s="595"/>
      <c r="J70" s="595"/>
      <c r="K70" s="596"/>
      <c r="L70" s="597"/>
      <c r="M70" s="597"/>
      <c r="N70" s="598"/>
      <c r="O70" s="595"/>
      <c r="P70" s="595"/>
      <c r="Q70" s="566" t="s">
        <v>221</v>
      </c>
      <c r="R70" s="566" t="s">
        <v>111</v>
      </c>
      <c r="S70" s="538"/>
      <c r="T70" s="980" t="s">
        <v>80</v>
      </c>
      <c r="U70" s="1036"/>
      <c r="V70" s="1018" t="s">
        <v>319</v>
      </c>
      <c r="W70" s="1014" t="s">
        <v>111</v>
      </c>
      <c r="X70" s="1014" t="s">
        <v>111</v>
      </c>
      <c r="Y70" s="1014" t="s">
        <v>111</v>
      </c>
    </row>
    <row r="71" spans="1:25">
      <c r="A71" s="338"/>
      <c r="B71" s="338"/>
      <c r="C71" s="471"/>
      <c r="D71" s="471"/>
      <c r="E71" s="471"/>
      <c r="F71" s="471"/>
      <c r="G71" s="471"/>
      <c r="H71" s="471"/>
    </row>
    <row r="72" spans="1:25">
      <c r="A72" s="864" t="s">
        <v>297</v>
      </c>
      <c r="C72" s="471"/>
      <c r="D72" s="471"/>
      <c r="E72" s="471"/>
      <c r="F72" s="471"/>
      <c r="G72" s="471"/>
      <c r="H72" s="471"/>
    </row>
    <row r="73" spans="1:25">
      <c r="A73" s="863" t="s">
        <v>291</v>
      </c>
      <c r="C73" s="471"/>
      <c r="D73" s="471"/>
      <c r="E73" s="471"/>
      <c r="F73" s="471"/>
      <c r="G73" s="471"/>
      <c r="H73" s="471"/>
    </row>
    <row r="74" spans="1:25" ht="13.9" customHeight="1">
      <c r="A74" s="863" t="s">
        <v>292</v>
      </c>
      <c r="C74" s="471"/>
      <c r="D74" s="471"/>
      <c r="E74" s="471"/>
      <c r="F74" s="471"/>
      <c r="G74" s="471"/>
      <c r="H74" s="471"/>
    </row>
    <row r="75" spans="1:25" ht="13.9" customHeight="1">
      <c r="A75" s="863" t="s">
        <v>290</v>
      </c>
      <c r="C75" s="471"/>
      <c r="D75" s="471"/>
      <c r="E75" s="471"/>
      <c r="F75" s="471"/>
      <c r="G75" s="471"/>
      <c r="H75" s="471"/>
    </row>
    <row r="76" spans="1:25">
      <c r="C76" s="471"/>
      <c r="D76" s="471"/>
      <c r="E76" s="471"/>
      <c r="F76" s="471"/>
      <c r="G76" s="471"/>
      <c r="H76" s="471"/>
    </row>
    <row r="77" spans="1:25">
      <c r="C77" s="471"/>
      <c r="D77" s="471"/>
      <c r="E77" s="471"/>
      <c r="F77" s="471"/>
      <c r="G77" s="471"/>
      <c r="H77" s="471"/>
    </row>
    <row r="78" spans="1:25">
      <c r="C78" s="471"/>
      <c r="D78" s="471"/>
      <c r="E78" s="471"/>
      <c r="F78" s="471"/>
      <c r="G78" s="471"/>
      <c r="H78" s="471"/>
    </row>
    <row r="79" spans="1:25">
      <c r="C79" s="471"/>
      <c r="D79" s="471"/>
      <c r="E79" s="471"/>
      <c r="F79" s="471"/>
      <c r="G79" s="471"/>
      <c r="H79" s="471"/>
    </row>
    <row r="80" spans="1:25">
      <c r="C80" s="471"/>
      <c r="D80" s="471"/>
      <c r="E80" s="471"/>
      <c r="F80" s="471"/>
      <c r="G80" s="471"/>
      <c r="H80" s="471"/>
    </row>
    <row r="81" spans="3:8">
      <c r="C81" s="471"/>
      <c r="D81" s="471"/>
      <c r="E81" s="471"/>
      <c r="F81" s="471"/>
      <c r="G81" s="471"/>
      <c r="H81" s="471"/>
    </row>
    <row r="82" spans="3:8">
      <c r="C82" s="471"/>
      <c r="D82" s="471"/>
      <c r="E82" s="471"/>
      <c r="F82" s="471"/>
      <c r="G82" s="471"/>
      <c r="H82" s="471"/>
    </row>
    <row r="83" spans="3:8">
      <c r="C83" s="471"/>
      <c r="D83" s="471"/>
      <c r="E83" s="471"/>
      <c r="F83" s="471"/>
      <c r="G83" s="471"/>
      <c r="H83" s="471"/>
    </row>
    <row r="84" spans="3:8">
      <c r="C84" s="471"/>
      <c r="D84" s="471"/>
      <c r="E84" s="471"/>
      <c r="F84" s="471"/>
      <c r="G84" s="471"/>
      <c r="H84" s="471"/>
    </row>
    <row r="85" spans="3:8">
      <c r="C85" s="471"/>
      <c r="D85" s="471"/>
      <c r="E85" s="471"/>
      <c r="F85" s="471"/>
      <c r="G85" s="471"/>
      <c r="H85" s="471"/>
    </row>
    <row r="86" spans="3:8">
      <c r="C86" s="471"/>
      <c r="D86" s="471"/>
      <c r="E86" s="471"/>
      <c r="F86" s="471"/>
      <c r="G86" s="471"/>
      <c r="H86" s="471"/>
    </row>
    <row r="87" spans="3:8">
      <c r="C87" s="471"/>
      <c r="D87" s="471"/>
      <c r="E87" s="471"/>
      <c r="F87" s="471"/>
      <c r="G87" s="471"/>
      <c r="H87" s="471"/>
    </row>
    <row r="88" spans="3:8">
      <c r="C88" s="471"/>
      <c r="D88" s="471"/>
      <c r="E88" s="471"/>
      <c r="F88" s="471"/>
      <c r="G88" s="471"/>
      <c r="H88" s="471"/>
    </row>
    <row r="89" spans="3:8">
      <c r="C89" s="471"/>
      <c r="D89" s="471"/>
      <c r="E89" s="471"/>
      <c r="F89" s="471"/>
      <c r="G89" s="471"/>
      <c r="H89" s="471"/>
    </row>
    <row r="90" spans="3:8">
      <c r="C90" s="471"/>
      <c r="D90" s="471"/>
      <c r="E90" s="471"/>
      <c r="F90" s="471"/>
      <c r="G90" s="471"/>
      <c r="H90" s="471"/>
    </row>
    <row r="91" spans="3:8">
      <c r="C91" s="471"/>
      <c r="D91" s="471"/>
      <c r="E91" s="471"/>
      <c r="F91" s="471"/>
      <c r="G91" s="471"/>
      <c r="H91" s="471"/>
    </row>
    <row r="92" spans="3:8">
      <c r="C92" s="471"/>
      <c r="D92" s="471"/>
      <c r="E92" s="471"/>
      <c r="F92" s="471"/>
      <c r="G92" s="471"/>
      <c r="H92" s="471"/>
    </row>
    <row r="93" spans="3:8">
      <c r="C93" s="471"/>
      <c r="D93" s="471"/>
      <c r="E93" s="471"/>
      <c r="F93" s="471"/>
      <c r="G93" s="471"/>
      <c r="H93" s="471"/>
    </row>
    <row r="94" spans="3:8">
      <c r="C94" s="471"/>
      <c r="D94" s="471"/>
      <c r="E94" s="471"/>
      <c r="F94" s="471"/>
      <c r="G94" s="471"/>
      <c r="H94" s="471"/>
    </row>
  </sheetData>
  <phoneticPr fontId="0"/>
  <pageMargins left="0.5" right="0.54" top="0.5" bottom="0.5" header="0" footer="0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80" workbookViewId="0">
      <pane xSplit="2" topLeftCell="I1" activePane="topRight" state="frozenSplit"/>
      <selection activeCell="Q37" sqref="Q37"/>
      <selection pane="topRight" activeCell="I27" sqref="I27"/>
    </sheetView>
  </sheetViews>
  <sheetFormatPr defaultColWidth="8.875" defaultRowHeight="14.25"/>
  <cols>
    <col min="1" max="1" width="8.875" style="328"/>
    <col min="2" max="2" width="40.125" style="328" customWidth="1"/>
    <col min="3" max="9" width="10.875" style="328" customWidth="1"/>
    <col min="10" max="10" width="10.25" style="328" customWidth="1"/>
    <col min="11" max="16" width="10.75" style="328" customWidth="1"/>
    <col min="17" max="18" width="10.75" style="329" customWidth="1"/>
    <col min="19" max="20" width="10.75" style="328" customWidth="1"/>
    <col min="21" max="16384" width="8.875" style="328"/>
  </cols>
  <sheetData>
    <row r="1" spans="1:22" ht="15.75">
      <c r="A1" s="327" t="s">
        <v>0</v>
      </c>
      <c r="B1" s="420"/>
    </row>
    <row r="2" spans="1:22">
      <c r="A2" s="328" t="s">
        <v>210</v>
      </c>
    </row>
    <row r="3" spans="1:22" ht="15">
      <c r="A3" s="330" t="s">
        <v>255</v>
      </c>
    </row>
    <row r="4" spans="1:22">
      <c r="K4" s="472"/>
      <c r="L4" s="472"/>
      <c r="M4" s="472"/>
      <c r="N4" s="472"/>
      <c r="O4" s="472"/>
      <c r="P4" s="472"/>
      <c r="Q4" s="472"/>
      <c r="R4" s="472"/>
    </row>
    <row r="6" spans="1:22" ht="15" thickBot="1"/>
    <row r="7" spans="1:22">
      <c r="A7" s="599" t="s">
        <v>61</v>
      </c>
      <c r="B7" s="599" t="s">
        <v>245</v>
      </c>
      <c r="C7" s="600">
        <v>1996</v>
      </c>
      <c r="D7" s="601">
        <v>1997</v>
      </c>
      <c r="E7" s="601">
        <v>1998</v>
      </c>
      <c r="F7" s="601">
        <v>1999</v>
      </c>
      <c r="G7" s="601">
        <v>2000</v>
      </c>
      <c r="H7" s="601">
        <v>2001</v>
      </c>
      <c r="I7" s="601">
        <v>2002</v>
      </c>
      <c r="J7" s="601">
        <v>2003</v>
      </c>
      <c r="K7" s="602">
        <v>2004</v>
      </c>
      <c r="L7" s="603">
        <v>2005</v>
      </c>
      <c r="M7" s="601">
        <v>2006</v>
      </c>
      <c r="N7" s="604">
        <v>2007</v>
      </c>
      <c r="O7" s="601">
        <v>2008</v>
      </c>
      <c r="P7" s="601">
        <v>2009</v>
      </c>
      <c r="Q7" s="603">
        <v>2010</v>
      </c>
      <c r="R7" s="603">
        <v>2011</v>
      </c>
      <c r="S7" s="601">
        <v>2012</v>
      </c>
      <c r="T7" s="1150">
        <v>2013</v>
      </c>
      <c r="U7" s="1148">
        <v>2014</v>
      </c>
      <c r="V7" s="1149">
        <v>2015</v>
      </c>
    </row>
    <row r="8" spans="1:22">
      <c r="A8" s="605" t="s">
        <v>63</v>
      </c>
      <c r="B8" s="606" t="s">
        <v>265</v>
      </c>
      <c r="C8" s="607">
        <v>5766</v>
      </c>
      <c r="D8" s="608">
        <v>6376</v>
      </c>
      <c r="E8" s="608">
        <v>8311</v>
      </c>
      <c r="F8" s="608">
        <v>10528</v>
      </c>
      <c r="G8" s="608">
        <v>13245</v>
      </c>
      <c r="H8" s="608">
        <v>15358</v>
      </c>
      <c r="I8" s="609">
        <v>14816</v>
      </c>
      <c r="J8" s="609">
        <v>15867</v>
      </c>
      <c r="K8" s="610">
        <v>18548</v>
      </c>
      <c r="L8" s="611">
        <v>21254</v>
      </c>
      <c r="M8" s="609">
        <v>23382</v>
      </c>
      <c r="N8" s="612">
        <v>26061</v>
      </c>
      <c r="O8" s="609">
        <v>29494</v>
      </c>
      <c r="P8" s="430">
        <v>27360</v>
      </c>
      <c r="Q8" s="432">
        <v>28900</v>
      </c>
      <c r="R8" s="432">
        <v>30893</v>
      </c>
      <c r="S8" s="1153">
        <v>32430</v>
      </c>
      <c r="T8" s="430">
        <v>32036</v>
      </c>
      <c r="U8" s="970">
        <v>32902</v>
      </c>
      <c r="V8" s="946">
        <v>34151</v>
      </c>
    </row>
    <row r="9" spans="1:22">
      <c r="A9" s="605"/>
      <c r="B9" s="613" t="s">
        <v>266</v>
      </c>
      <c r="C9" s="434">
        <v>28250</v>
      </c>
      <c r="D9" s="435">
        <v>33110</v>
      </c>
      <c r="E9" s="435">
        <v>41710</v>
      </c>
      <c r="F9" s="435">
        <v>47420</v>
      </c>
      <c r="G9" s="435">
        <v>57210</v>
      </c>
      <c r="H9" s="435">
        <v>65987</v>
      </c>
      <c r="I9" s="436">
        <v>60426</v>
      </c>
      <c r="J9" s="436">
        <v>60885</v>
      </c>
      <c r="K9" s="437">
        <v>63201</v>
      </c>
      <c r="L9" s="438">
        <v>67119</v>
      </c>
      <c r="M9" s="436">
        <v>71513</v>
      </c>
      <c r="N9" s="614">
        <v>75387</v>
      </c>
      <c r="O9" s="436">
        <v>77910</v>
      </c>
      <c r="P9" s="436">
        <v>69960</v>
      </c>
      <c r="Q9" s="1154">
        <v>68937</v>
      </c>
      <c r="R9" s="1154">
        <v>71624</v>
      </c>
      <c r="S9" s="1154">
        <v>75148</v>
      </c>
      <c r="T9" s="1154">
        <v>77411</v>
      </c>
      <c r="U9" s="971">
        <v>79545</v>
      </c>
      <c r="V9" s="947">
        <v>79280</v>
      </c>
    </row>
    <row r="10" spans="1:22">
      <c r="A10" s="615"/>
      <c r="B10" s="616" t="s">
        <v>267</v>
      </c>
      <c r="C10" s="452">
        <v>18110</v>
      </c>
      <c r="D10" s="453">
        <v>22010</v>
      </c>
      <c r="E10" s="453">
        <v>27600</v>
      </c>
      <c r="F10" s="453">
        <v>31770</v>
      </c>
      <c r="G10" s="453">
        <v>38863</v>
      </c>
      <c r="H10" s="453">
        <v>45938</v>
      </c>
      <c r="I10" s="454">
        <v>41054</v>
      </c>
      <c r="J10" s="454">
        <v>31472</v>
      </c>
      <c r="K10" s="455">
        <v>21642</v>
      </c>
      <c r="L10" s="456">
        <v>13878</v>
      </c>
      <c r="M10" s="454">
        <v>11603</v>
      </c>
      <c r="N10" s="617">
        <v>10586</v>
      </c>
      <c r="O10" s="454">
        <v>9862</v>
      </c>
      <c r="P10" s="448">
        <v>8592</v>
      </c>
      <c r="Q10" s="1155">
        <v>7918</v>
      </c>
      <c r="R10" s="1155">
        <v>7393</v>
      </c>
      <c r="S10" s="1155">
        <v>7764</v>
      </c>
      <c r="T10" s="1155">
        <v>7750</v>
      </c>
      <c r="U10" s="973">
        <v>8336</v>
      </c>
      <c r="V10" s="949">
        <v>8673</v>
      </c>
    </row>
    <row r="11" spans="1:22">
      <c r="A11" s="605" t="s">
        <v>66</v>
      </c>
      <c r="B11" s="606" t="s">
        <v>265</v>
      </c>
      <c r="C11" s="607">
        <v>3834</v>
      </c>
      <c r="D11" s="608">
        <v>4815</v>
      </c>
      <c r="E11" s="608">
        <v>6063</v>
      </c>
      <c r="F11" s="608">
        <v>7209</v>
      </c>
      <c r="G11" s="608">
        <v>9447</v>
      </c>
      <c r="H11" s="608">
        <v>11687</v>
      </c>
      <c r="I11" s="609">
        <v>13879</v>
      </c>
      <c r="J11" s="609">
        <v>17097</v>
      </c>
      <c r="K11" s="610">
        <v>20264</v>
      </c>
      <c r="L11" s="611">
        <v>24868</v>
      </c>
      <c r="M11" s="609">
        <v>27024</v>
      </c>
      <c r="N11" s="612">
        <v>26935</v>
      </c>
      <c r="O11" s="609">
        <v>28027</v>
      </c>
      <c r="P11" s="609">
        <v>29291</v>
      </c>
      <c r="Q11" s="432">
        <v>31523</v>
      </c>
      <c r="R11" s="432">
        <v>37972</v>
      </c>
      <c r="S11" s="430">
        <v>42787</v>
      </c>
      <c r="T11" s="430">
        <v>43075</v>
      </c>
      <c r="U11" s="970">
        <v>41292</v>
      </c>
      <c r="V11" s="946">
        <v>43097</v>
      </c>
    </row>
    <row r="12" spans="1:22">
      <c r="A12" s="605"/>
      <c r="B12" s="613" t="s">
        <v>266</v>
      </c>
      <c r="C12" s="434">
        <v>3605</v>
      </c>
      <c r="D12" s="435">
        <v>4604</v>
      </c>
      <c r="E12" s="435">
        <v>5640</v>
      </c>
      <c r="F12" s="435">
        <v>7003</v>
      </c>
      <c r="G12" s="435">
        <v>8961</v>
      </c>
      <c r="H12" s="435">
        <v>11091</v>
      </c>
      <c r="I12" s="436">
        <v>13161</v>
      </c>
      <c r="J12" s="436">
        <v>16142</v>
      </c>
      <c r="K12" s="437">
        <v>18696</v>
      </c>
      <c r="L12" s="438">
        <v>23020</v>
      </c>
      <c r="M12" s="436">
        <v>25146</v>
      </c>
      <c r="N12" s="614">
        <v>25947</v>
      </c>
      <c r="O12" s="436">
        <v>27117</v>
      </c>
      <c r="P12" s="436">
        <v>28446</v>
      </c>
      <c r="Q12" s="1154">
        <v>30856</v>
      </c>
      <c r="R12" s="1154">
        <v>37094</v>
      </c>
      <c r="S12" s="1154">
        <v>41677</v>
      </c>
      <c r="T12" s="1154">
        <v>42270</v>
      </c>
      <c r="U12" s="971">
        <v>40803</v>
      </c>
      <c r="V12" s="947">
        <v>43057</v>
      </c>
    </row>
    <row r="13" spans="1:22">
      <c r="A13" s="615"/>
      <c r="B13" s="616" t="s">
        <v>267</v>
      </c>
      <c r="C13" s="452">
        <v>1605</v>
      </c>
      <c r="D13" s="453">
        <v>2139</v>
      </c>
      <c r="E13" s="453">
        <v>2754</v>
      </c>
      <c r="F13" s="453">
        <v>3541</v>
      </c>
      <c r="G13" s="453">
        <v>4608</v>
      </c>
      <c r="H13" s="453">
        <v>6139</v>
      </c>
      <c r="I13" s="454">
        <v>7038</v>
      </c>
      <c r="J13" s="454">
        <v>6785</v>
      </c>
      <c r="K13" s="455">
        <v>4208</v>
      </c>
      <c r="L13" s="456">
        <v>2526</v>
      </c>
      <c r="M13" s="454">
        <v>2580</v>
      </c>
      <c r="N13" s="617">
        <v>2555</v>
      </c>
      <c r="O13" s="454">
        <v>2122</v>
      </c>
      <c r="P13" s="454">
        <v>2152</v>
      </c>
      <c r="Q13" s="1155">
        <v>2121</v>
      </c>
      <c r="R13" s="1155">
        <v>2446</v>
      </c>
      <c r="S13" s="1155">
        <v>2661</v>
      </c>
      <c r="T13" s="1155">
        <v>2291</v>
      </c>
      <c r="U13" s="973">
        <v>2250</v>
      </c>
      <c r="V13" s="949">
        <v>2119</v>
      </c>
    </row>
    <row r="14" spans="1:22" s="329" customFormat="1">
      <c r="A14" s="605" t="s">
        <v>329</v>
      </c>
      <c r="B14" s="606" t="s">
        <v>265</v>
      </c>
      <c r="C14" s="607"/>
      <c r="D14" s="608"/>
      <c r="E14" s="608"/>
      <c r="F14" s="608"/>
      <c r="G14" s="608"/>
      <c r="H14" s="608"/>
      <c r="I14" s="609"/>
      <c r="J14" s="609"/>
      <c r="K14" s="610">
        <v>3558</v>
      </c>
      <c r="L14" s="611">
        <v>4689</v>
      </c>
      <c r="M14" s="609">
        <v>5918</v>
      </c>
      <c r="N14" s="612">
        <v>7060</v>
      </c>
      <c r="O14" s="609">
        <v>7911</v>
      </c>
      <c r="P14" s="609">
        <v>8025</v>
      </c>
      <c r="Q14" s="432">
        <v>9639</v>
      </c>
      <c r="R14" s="432">
        <v>10413</v>
      </c>
      <c r="S14" s="430">
        <v>11869</v>
      </c>
      <c r="T14" s="430">
        <v>12439</v>
      </c>
      <c r="U14" s="970">
        <v>13138</v>
      </c>
      <c r="V14" s="946">
        <v>14593</v>
      </c>
    </row>
    <row r="15" spans="1:22" s="329" customFormat="1">
      <c r="A15" s="605"/>
      <c r="B15" s="613" t="s">
        <v>266</v>
      </c>
      <c r="C15" s="434"/>
      <c r="D15" s="435"/>
      <c r="E15" s="435"/>
      <c r="F15" s="435"/>
      <c r="G15" s="435"/>
      <c r="H15" s="435"/>
      <c r="I15" s="436"/>
      <c r="J15" s="436"/>
      <c r="K15" s="437">
        <v>3211</v>
      </c>
      <c r="L15" s="438">
        <v>4230</v>
      </c>
      <c r="M15" s="436">
        <v>6673</v>
      </c>
      <c r="N15" s="614">
        <v>10238</v>
      </c>
      <c r="O15" s="436">
        <v>19020</v>
      </c>
      <c r="P15" s="436">
        <v>21714</v>
      </c>
      <c r="Q15" s="1154">
        <v>23310</v>
      </c>
      <c r="R15" s="1154">
        <v>27180</v>
      </c>
      <c r="S15" s="1154">
        <v>27578</v>
      </c>
      <c r="T15" s="1154">
        <v>30653</v>
      </c>
      <c r="U15" s="971">
        <v>30630</v>
      </c>
      <c r="V15" s="947">
        <v>29149</v>
      </c>
    </row>
    <row r="16" spans="1:22" s="329" customFormat="1">
      <c r="A16" s="615"/>
      <c r="B16" s="616" t="s">
        <v>267</v>
      </c>
      <c r="C16" s="452"/>
      <c r="D16" s="453"/>
      <c r="E16" s="453"/>
      <c r="F16" s="453"/>
      <c r="G16" s="453"/>
      <c r="H16" s="453"/>
      <c r="I16" s="454"/>
      <c r="J16" s="454"/>
      <c r="K16" s="455">
        <v>932</v>
      </c>
      <c r="L16" s="456">
        <v>652</v>
      </c>
      <c r="M16" s="454">
        <v>598</v>
      </c>
      <c r="N16" s="617">
        <v>511</v>
      </c>
      <c r="O16" s="454">
        <v>358</v>
      </c>
      <c r="P16" s="454">
        <v>340</v>
      </c>
      <c r="Q16" s="450">
        <v>271</v>
      </c>
      <c r="R16" s="450">
        <v>223</v>
      </c>
      <c r="S16" s="448">
        <v>299</v>
      </c>
      <c r="T16" s="448">
        <v>253</v>
      </c>
      <c r="U16" s="973">
        <v>234</v>
      </c>
      <c r="V16" s="949">
        <v>207</v>
      </c>
    </row>
    <row r="17" spans="1:22">
      <c r="A17" s="605" t="s">
        <v>43</v>
      </c>
      <c r="B17" s="606" t="s">
        <v>265</v>
      </c>
      <c r="C17" s="607">
        <v>3834</v>
      </c>
      <c r="D17" s="608">
        <v>4815</v>
      </c>
      <c r="E17" s="608">
        <v>6063</v>
      </c>
      <c r="F17" s="608"/>
      <c r="G17" s="608"/>
      <c r="H17" s="608"/>
      <c r="I17" s="609"/>
      <c r="J17" s="609"/>
      <c r="K17" s="610"/>
      <c r="L17" s="611"/>
      <c r="M17" s="609">
        <v>3927</v>
      </c>
      <c r="N17" s="612">
        <v>5400</v>
      </c>
      <c r="O17" s="609">
        <v>6081</v>
      </c>
      <c r="P17" s="609">
        <v>8000</v>
      </c>
      <c r="Q17" s="432">
        <v>12917</v>
      </c>
      <c r="R17" s="432">
        <v>17471</v>
      </c>
      <c r="S17" s="1153">
        <v>19924</v>
      </c>
      <c r="T17" s="1153">
        <v>22927</v>
      </c>
      <c r="U17" s="970">
        <v>27088</v>
      </c>
      <c r="V17" s="946">
        <v>31044</v>
      </c>
    </row>
    <row r="18" spans="1:22">
      <c r="A18" s="605"/>
      <c r="B18" s="613" t="s">
        <v>266</v>
      </c>
      <c r="C18" s="434">
        <v>3605</v>
      </c>
      <c r="D18" s="435">
        <v>4604</v>
      </c>
      <c r="E18" s="435">
        <v>5640</v>
      </c>
      <c r="F18" s="435"/>
      <c r="G18" s="435"/>
      <c r="H18" s="435"/>
      <c r="I18" s="436"/>
      <c r="J18" s="436"/>
      <c r="K18" s="437"/>
      <c r="L18" s="438"/>
      <c r="M18" s="436">
        <v>3892</v>
      </c>
      <c r="N18" s="614">
        <v>5492</v>
      </c>
      <c r="O18" s="436">
        <v>6188</v>
      </c>
      <c r="P18" s="436">
        <v>8095</v>
      </c>
      <c r="Q18" s="1154">
        <v>13271</v>
      </c>
      <c r="R18" s="1154">
        <v>18017</v>
      </c>
      <c r="S18" s="1154">
        <v>20720</v>
      </c>
      <c r="T18" s="1154">
        <v>23707</v>
      </c>
      <c r="U18" s="971">
        <v>27603</v>
      </c>
      <c r="V18" s="947">
        <v>31408</v>
      </c>
    </row>
    <row r="19" spans="1:22">
      <c r="A19" s="615"/>
      <c r="B19" s="616" t="s">
        <v>267</v>
      </c>
      <c r="C19" s="452">
        <v>1605</v>
      </c>
      <c r="D19" s="453">
        <v>2139</v>
      </c>
      <c r="E19" s="453">
        <v>2754</v>
      </c>
      <c r="F19" s="453"/>
      <c r="G19" s="453"/>
      <c r="H19" s="453"/>
      <c r="I19" s="454"/>
      <c r="J19" s="454"/>
      <c r="K19" s="455"/>
      <c r="L19" s="456"/>
      <c r="M19" s="454">
        <v>364</v>
      </c>
      <c r="N19" s="617">
        <v>384</v>
      </c>
      <c r="O19" s="454">
        <v>416</v>
      </c>
      <c r="P19" s="454">
        <v>303</v>
      </c>
      <c r="Q19" s="1155">
        <v>362</v>
      </c>
      <c r="R19" s="1155">
        <v>421</v>
      </c>
      <c r="S19" s="1155">
        <v>476</v>
      </c>
      <c r="T19" s="1155">
        <v>384</v>
      </c>
      <c r="U19" s="973">
        <v>375</v>
      </c>
      <c r="V19" s="949">
        <v>387</v>
      </c>
    </row>
    <row r="20" spans="1:22">
      <c r="A20" s="605" t="s">
        <v>80</v>
      </c>
      <c r="B20" s="606" t="s">
        <v>265</v>
      </c>
      <c r="C20" s="618">
        <v>20504</v>
      </c>
      <c r="D20" s="619">
        <v>22456</v>
      </c>
      <c r="E20" s="619">
        <v>27891</v>
      </c>
      <c r="F20" s="619">
        <v>29138</v>
      </c>
      <c r="G20" s="619">
        <v>38093</v>
      </c>
      <c r="H20" s="619">
        <v>43215</v>
      </c>
      <c r="I20" s="620">
        <v>41296</v>
      </c>
      <c r="J20" s="620">
        <v>41028</v>
      </c>
      <c r="K20" s="621">
        <v>43352</v>
      </c>
      <c r="L20" s="622">
        <v>46830</v>
      </c>
      <c r="M20" s="620">
        <v>51248</v>
      </c>
      <c r="N20" s="623">
        <v>54595</v>
      </c>
      <c r="O20" s="620">
        <v>52053</v>
      </c>
      <c r="P20" s="620">
        <v>46055</v>
      </c>
      <c r="Q20" s="1153">
        <v>45228</v>
      </c>
      <c r="R20" s="1153">
        <v>49366</v>
      </c>
      <c r="S20" s="1153">
        <v>52009</v>
      </c>
      <c r="T20" s="1153">
        <v>57678</v>
      </c>
      <c r="U20" s="970">
        <v>61963</v>
      </c>
      <c r="V20" s="946">
        <v>57419</v>
      </c>
    </row>
    <row r="21" spans="1:22">
      <c r="A21" s="605"/>
      <c r="B21" s="613" t="s">
        <v>266</v>
      </c>
      <c r="C21" s="434">
        <v>11914</v>
      </c>
      <c r="D21" s="435">
        <v>9750</v>
      </c>
      <c r="E21" s="435">
        <v>12859</v>
      </c>
      <c r="F21" s="435">
        <v>14116</v>
      </c>
      <c r="G21" s="435">
        <v>17503</v>
      </c>
      <c r="H21" s="435">
        <v>19413</v>
      </c>
      <c r="I21" s="436">
        <v>25525</v>
      </c>
      <c r="J21" s="436">
        <v>26476</v>
      </c>
      <c r="K21" s="437">
        <v>26896</v>
      </c>
      <c r="L21" s="438">
        <v>28622</v>
      </c>
      <c r="M21" s="436">
        <v>30537</v>
      </c>
      <c r="N21" s="614">
        <v>30506</v>
      </c>
      <c r="O21" s="436">
        <v>21380</v>
      </c>
      <c r="P21" s="436">
        <v>15462</v>
      </c>
      <c r="Q21" s="438">
        <v>15902</v>
      </c>
      <c r="R21" s="1154">
        <v>16482</v>
      </c>
      <c r="S21" s="1154">
        <v>17111</v>
      </c>
      <c r="T21" s="1154">
        <v>16686</v>
      </c>
      <c r="U21" s="971">
        <v>21908</v>
      </c>
      <c r="V21" s="947">
        <v>20878</v>
      </c>
    </row>
    <row r="22" spans="1:22" ht="15" thickBot="1">
      <c r="A22" s="624"/>
      <c r="B22" s="616" t="s">
        <v>267</v>
      </c>
      <c r="C22" s="466">
        <v>8736</v>
      </c>
      <c r="D22" s="467">
        <v>9233</v>
      </c>
      <c r="E22" s="467">
        <v>12003</v>
      </c>
      <c r="F22" s="467">
        <v>14615</v>
      </c>
      <c r="G22" s="467">
        <v>18110</v>
      </c>
      <c r="H22" s="467">
        <v>21257</v>
      </c>
      <c r="I22" s="468">
        <v>24685</v>
      </c>
      <c r="J22" s="468">
        <v>20165</v>
      </c>
      <c r="K22" s="469">
        <v>11591</v>
      </c>
      <c r="L22" s="470">
        <v>5575</v>
      </c>
      <c r="M22" s="468">
        <v>3941</v>
      </c>
      <c r="N22" s="486">
        <v>3006</v>
      </c>
      <c r="O22" s="468">
        <v>2937</v>
      </c>
      <c r="P22" s="468">
        <v>1875</v>
      </c>
      <c r="Q22" s="1156">
        <v>1460</v>
      </c>
      <c r="R22" s="1156">
        <v>1440</v>
      </c>
      <c r="S22" s="1156">
        <v>1305</v>
      </c>
      <c r="T22" s="1156">
        <v>1146</v>
      </c>
      <c r="U22" s="1151">
        <v>1269</v>
      </c>
      <c r="V22" s="1152">
        <v>1480</v>
      </c>
    </row>
    <row r="24" spans="1:22">
      <c r="A24" s="337"/>
    </row>
    <row r="25" spans="1:22">
      <c r="B25" s="625"/>
      <c r="C25" s="473"/>
      <c r="K25" s="472"/>
      <c r="L25" s="472"/>
      <c r="M25" s="472"/>
      <c r="N25" s="472"/>
      <c r="O25" s="472"/>
      <c r="P25" s="472"/>
      <c r="Q25" s="472"/>
      <c r="R25" s="472"/>
    </row>
    <row r="26" spans="1:22">
      <c r="B26" s="626"/>
      <c r="C26" s="473"/>
    </row>
    <row r="27" spans="1:22">
      <c r="B27" s="626"/>
      <c r="C27" s="473"/>
    </row>
    <row r="28" spans="1:22">
      <c r="B28" s="626"/>
      <c r="C28" s="473"/>
    </row>
  </sheetData>
  <phoneticPr fontId="36" type="noConversion"/>
  <pageMargins left="0.6" right="0.51" top="1" bottom="1" header="0.51200000000000001" footer="0.51200000000000001"/>
  <pageSetup paperSize="9"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Normal="100" workbookViewId="0">
      <selection activeCell="V17" sqref="V17"/>
    </sheetView>
  </sheetViews>
  <sheetFormatPr defaultColWidth="8.875" defaultRowHeight="14.25"/>
  <cols>
    <col min="1" max="1" width="10.125" style="328" customWidth="1"/>
    <col min="2" max="2" width="24.75" style="328" customWidth="1"/>
    <col min="3" max="3" width="9.75" style="328" customWidth="1"/>
    <col min="4" max="16" width="8.875" style="328" customWidth="1"/>
    <col min="17" max="21" width="8.875" style="328"/>
    <col min="22" max="22" width="10" style="328" bestFit="1" customWidth="1"/>
    <col min="23" max="16384" width="8.875" style="328"/>
  </cols>
  <sheetData>
    <row r="1" spans="1:22" ht="15.75">
      <c r="A1" s="327" t="s">
        <v>0</v>
      </c>
      <c r="B1" s="420"/>
    </row>
    <row r="2" spans="1:22">
      <c r="A2" s="328" t="s">
        <v>256</v>
      </c>
    </row>
    <row r="3" spans="1:22" ht="15">
      <c r="A3" s="330" t="s">
        <v>246</v>
      </c>
    </row>
    <row r="6" spans="1:22" ht="15" thickBot="1">
      <c r="A6" s="340"/>
    </row>
    <row r="7" spans="1:22">
      <c r="A7" s="627" t="s">
        <v>61</v>
      </c>
      <c r="B7" s="628" t="s">
        <v>245</v>
      </c>
      <c r="C7" s="424">
        <v>1996</v>
      </c>
      <c r="D7" s="423">
        <v>1997</v>
      </c>
      <c r="E7" s="423">
        <v>1998</v>
      </c>
      <c r="F7" s="423">
        <v>1999</v>
      </c>
      <c r="G7" s="423">
        <v>2000</v>
      </c>
      <c r="H7" s="423">
        <v>2001</v>
      </c>
      <c r="I7" s="423">
        <v>2002</v>
      </c>
      <c r="J7" s="423">
        <v>2003</v>
      </c>
      <c r="K7" s="424">
        <v>2004</v>
      </c>
      <c r="L7" s="425">
        <v>2005</v>
      </c>
      <c r="M7" s="423">
        <v>2006</v>
      </c>
      <c r="N7" s="423">
        <v>2007</v>
      </c>
      <c r="O7" s="423">
        <v>2008</v>
      </c>
      <c r="P7" s="423">
        <v>2009</v>
      </c>
      <c r="Q7" s="425">
        <v>2010</v>
      </c>
      <c r="R7" s="425">
        <v>2011</v>
      </c>
      <c r="S7" s="423">
        <v>2012</v>
      </c>
      <c r="T7" s="1114">
        <v>2013</v>
      </c>
      <c r="U7" s="1114">
        <v>2014</v>
      </c>
      <c r="V7" s="1157">
        <v>2015</v>
      </c>
    </row>
    <row r="8" spans="1:22">
      <c r="A8" s="629" t="s">
        <v>63</v>
      </c>
      <c r="B8" s="630" t="s">
        <v>264</v>
      </c>
      <c r="C8" s="640">
        <v>18490</v>
      </c>
      <c r="D8" s="641">
        <v>18660</v>
      </c>
      <c r="E8" s="641">
        <v>18900</v>
      </c>
      <c r="F8" s="641">
        <v>17630</v>
      </c>
      <c r="G8" s="641">
        <v>18888</v>
      </c>
      <c r="H8" s="641">
        <v>18480</v>
      </c>
      <c r="I8" s="641">
        <v>16940</v>
      </c>
      <c r="J8" s="641">
        <v>18080</v>
      </c>
      <c r="K8" s="640">
        <v>21964</v>
      </c>
      <c r="L8" s="642">
        <v>19354</v>
      </c>
      <c r="M8" s="643">
        <v>18444</v>
      </c>
      <c r="N8" s="643">
        <v>18877</v>
      </c>
      <c r="O8" s="643">
        <v>17104</v>
      </c>
      <c r="P8" s="643">
        <v>22941</v>
      </c>
      <c r="Q8" s="644">
        <v>27818</v>
      </c>
      <c r="R8" s="644">
        <v>26227</v>
      </c>
      <c r="S8" s="643">
        <v>23899</v>
      </c>
      <c r="T8" s="643">
        <v>25624</v>
      </c>
      <c r="U8" s="643">
        <v>26755</v>
      </c>
      <c r="V8" s="1158">
        <v>24367</v>
      </c>
    </row>
    <row r="9" spans="1:22">
      <c r="A9" s="1284" t="s">
        <v>66</v>
      </c>
      <c r="B9" s="427" t="s">
        <v>247</v>
      </c>
      <c r="C9" s="645">
        <v>40192</v>
      </c>
      <c r="D9" s="646">
        <v>39865</v>
      </c>
      <c r="E9" s="646">
        <v>39352</v>
      </c>
      <c r="F9" s="646">
        <v>37368</v>
      </c>
      <c r="G9" s="646">
        <v>38496</v>
      </c>
      <c r="H9" s="646">
        <v>39423</v>
      </c>
      <c r="I9" s="646">
        <v>37230</v>
      </c>
      <c r="J9" s="646">
        <v>39267</v>
      </c>
      <c r="K9" s="645">
        <v>40756</v>
      </c>
      <c r="L9" s="647">
        <v>39254</v>
      </c>
      <c r="M9" s="648">
        <v>36724</v>
      </c>
      <c r="N9" s="648">
        <v>36544</v>
      </c>
      <c r="O9" s="648">
        <v>33569</v>
      </c>
      <c r="P9" s="648">
        <v>30875</v>
      </c>
      <c r="Q9" s="649">
        <v>31756</v>
      </c>
      <c r="R9" s="649">
        <v>30805</v>
      </c>
      <c r="S9" s="648">
        <v>32391</v>
      </c>
      <c r="T9" s="648">
        <v>31125</v>
      </c>
      <c r="U9" s="648">
        <v>29738</v>
      </c>
      <c r="V9" s="1159">
        <v>29903</v>
      </c>
    </row>
    <row r="10" spans="1:22">
      <c r="A10" s="1285"/>
      <c r="B10" s="433" t="s">
        <v>248</v>
      </c>
      <c r="C10" s="650">
        <v>14082</v>
      </c>
      <c r="D10" s="651">
        <v>12048</v>
      </c>
      <c r="E10" s="651">
        <v>10917</v>
      </c>
      <c r="F10" s="651">
        <v>10283</v>
      </c>
      <c r="G10" s="651">
        <v>9587</v>
      </c>
      <c r="H10" s="651">
        <v>8806</v>
      </c>
      <c r="I10" s="651">
        <v>8603</v>
      </c>
      <c r="J10" s="651">
        <v>8169</v>
      </c>
      <c r="K10" s="650">
        <v>7986</v>
      </c>
      <c r="L10" s="487">
        <v>11387</v>
      </c>
      <c r="M10" s="652">
        <v>10965</v>
      </c>
      <c r="N10" s="652">
        <v>10315</v>
      </c>
      <c r="O10" s="652">
        <v>9452</v>
      </c>
      <c r="P10" s="652">
        <v>9507</v>
      </c>
      <c r="Q10" s="653">
        <v>8679</v>
      </c>
      <c r="R10" s="653">
        <v>7984</v>
      </c>
      <c r="S10" s="652">
        <v>8112</v>
      </c>
      <c r="T10" s="652">
        <v>7622</v>
      </c>
      <c r="U10" s="652">
        <v>7095</v>
      </c>
      <c r="V10" s="1160">
        <v>6860</v>
      </c>
    </row>
    <row r="11" spans="1:22">
      <c r="A11" s="1287"/>
      <c r="B11" s="451" t="s">
        <v>249</v>
      </c>
      <c r="C11" s="654">
        <v>188160</v>
      </c>
      <c r="D11" s="655">
        <v>133160</v>
      </c>
      <c r="E11" s="655">
        <v>112469</v>
      </c>
      <c r="F11" s="655">
        <v>121469</v>
      </c>
      <c r="G11" s="655">
        <v>145668</v>
      </c>
      <c r="H11" s="655">
        <v>123754</v>
      </c>
      <c r="I11" s="655">
        <v>117406</v>
      </c>
      <c r="J11" s="655">
        <v>123325</v>
      </c>
      <c r="K11" s="654">
        <v>128843</v>
      </c>
      <c r="L11" s="656">
        <v>135776</v>
      </c>
      <c r="M11" s="657">
        <v>135777</v>
      </c>
      <c r="N11" s="657">
        <v>143221</v>
      </c>
      <c r="O11" s="657">
        <v>119185</v>
      </c>
      <c r="P11" s="657">
        <v>110841</v>
      </c>
      <c r="Q11" s="658">
        <v>113519</v>
      </c>
      <c r="R11" s="658">
        <v>108060</v>
      </c>
      <c r="S11" s="657">
        <v>119010</v>
      </c>
      <c r="T11" s="657">
        <v>117674</v>
      </c>
      <c r="U11" s="657">
        <v>124442</v>
      </c>
      <c r="V11" s="1161">
        <v>147283</v>
      </c>
    </row>
    <row r="12" spans="1:22" s="329" customFormat="1">
      <c r="A12" s="1284" t="s">
        <v>368</v>
      </c>
      <c r="B12" s="427" t="s">
        <v>247</v>
      </c>
      <c r="C12" s="659"/>
      <c r="D12" s="660"/>
      <c r="E12" s="660"/>
      <c r="F12" s="660"/>
      <c r="G12" s="660"/>
      <c r="H12" s="660"/>
      <c r="I12" s="660"/>
      <c r="J12" s="660"/>
      <c r="K12" s="659"/>
      <c r="L12" s="661"/>
      <c r="M12" s="662"/>
      <c r="N12" s="662">
        <v>54138</v>
      </c>
      <c r="O12" s="662">
        <v>56750</v>
      </c>
      <c r="P12" s="662">
        <v>57903</v>
      </c>
      <c r="Q12" s="663">
        <v>57187</v>
      </c>
      <c r="R12" s="663">
        <v>56524</v>
      </c>
      <c r="S12" s="662">
        <v>63135</v>
      </c>
      <c r="T12" s="662">
        <v>66940</v>
      </c>
      <c r="U12" s="662">
        <v>64345</v>
      </c>
      <c r="V12" s="1162">
        <v>67954</v>
      </c>
    </row>
    <row r="13" spans="1:22" s="329" customFormat="1">
      <c r="A13" s="1285"/>
      <c r="B13" s="433" t="s">
        <v>248</v>
      </c>
      <c r="C13" s="650"/>
      <c r="D13" s="651"/>
      <c r="E13" s="651"/>
      <c r="F13" s="651"/>
      <c r="G13" s="651"/>
      <c r="H13" s="651"/>
      <c r="I13" s="651"/>
      <c r="J13" s="651"/>
      <c r="K13" s="650"/>
      <c r="L13" s="487"/>
      <c r="M13" s="652"/>
      <c r="N13" s="652">
        <v>20998</v>
      </c>
      <c r="O13" s="652">
        <v>17405</v>
      </c>
      <c r="P13" s="652">
        <v>17144</v>
      </c>
      <c r="Q13" s="653">
        <v>17144</v>
      </c>
      <c r="R13" s="653">
        <v>11854</v>
      </c>
      <c r="S13" s="652">
        <v>12424</v>
      </c>
      <c r="T13" s="652">
        <v>10968</v>
      </c>
      <c r="U13" s="652">
        <v>9184</v>
      </c>
      <c r="V13" s="1160">
        <v>8711</v>
      </c>
    </row>
    <row r="14" spans="1:22" s="329" customFormat="1">
      <c r="A14" s="1287"/>
      <c r="B14" s="445" t="s">
        <v>249</v>
      </c>
      <c r="C14" s="664"/>
      <c r="D14" s="665"/>
      <c r="E14" s="665"/>
      <c r="F14" s="665"/>
      <c r="G14" s="665"/>
      <c r="H14" s="665"/>
      <c r="I14" s="665"/>
      <c r="J14" s="665"/>
      <c r="K14" s="664"/>
      <c r="L14" s="666"/>
      <c r="M14" s="667"/>
      <c r="N14" s="667">
        <v>131649</v>
      </c>
      <c r="O14" s="667">
        <v>127910</v>
      </c>
      <c r="P14" s="667">
        <v>126420</v>
      </c>
      <c r="Q14" s="668">
        <v>121125</v>
      </c>
      <c r="R14" s="668">
        <v>123814</v>
      </c>
      <c r="S14" s="667">
        <v>132522</v>
      </c>
      <c r="T14" s="667">
        <v>147667</v>
      </c>
      <c r="U14" s="667">
        <v>150226</v>
      </c>
      <c r="V14" s="1163">
        <v>185443</v>
      </c>
    </row>
    <row r="15" spans="1:22">
      <c r="A15" s="1284" t="s">
        <v>43</v>
      </c>
      <c r="B15" s="427" t="s">
        <v>247</v>
      </c>
      <c r="C15" s="645"/>
      <c r="D15" s="646"/>
      <c r="E15" s="646"/>
      <c r="F15" s="646"/>
      <c r="G15" s="646"/>
      <c r="H15" s="646"/>
      <c r="I15" s="646"/>
      <c r="J15" s="646"/>
      <c r="K15" s="645"/>
      <c r="L15" s="647"/>
      <c r="M15" s="648"/>
      <c r="N15" s="648"/>
      <c r="O15" s="648"/>
      <c r="P15" s="648"/>
      <c r="Q15" s="649">
        <v>421273</v>
      </c>
      <c r="R15" s="649">
        <v>521468</v>
      </c>
      <c r="S15" s="648">
        <v>657582</v>
      </c>
      <c r="T15" s="648">
        <v>659563</v>
      </c>
      <c r="U15" s="648">
        <v>564555</v>
      </c>
      <c r="V15" s="1159">
        <v>569059</v>
      </c>
    </row>
    <row r="16" spans="1:22">
      <c r="A16" s="1287"/>
      <c r="B16" s="445" t="s">
        <v>248</v>
      </c>
      <c r="C16" s="664"/>
      <c r="D16" s="665"/>
      <c r="E16" s="665"/>
      <c r="F16" s="665"/>
      <c r="G16" s="665"/>
      <c r="H16" s="665"/>
      <c r="I16" s="665"/>
      <c r="J16" s="665"/>
      <c r="K16" s="664"/>
      <c r="L16" s="666"/>
      <c r="M16" s="667"/>
      <c r="N16" s="667"/>
      <c r="O16" s="667"/>
      <c r="P16" s="667"/>
      <c r="Q16" s="668">
        <v>409836</v>
      </c>
      <c r="R16" s="668">
        <v>585467</v>
      </c>
      <c r="S16" s="667">
        <v>740290</v>
      </c>
      <c r="T16" s="667">
        <v>892362</v>
      </c>
      <c r="U16" s="667">
        <v>868511</v>
      </c>
      <c r="V16" s="1163">
        <v>1127577</v>
      </c>
    </row>
    <row r="17" spans="1:22">
      <c r="A17" s="1288" t="s">
        <v>80</v>
      </c>
      <c r="B17" s="852" t="s">
        <v>247</v>
      </c>
      <c r="C17" s="669">
        <v>15161</v>
      </c>
      <c r="D17" s="850">
        <v>16546</v>
      </c>
      <c r="E17" s="850">
        <v>17107</v>
      </c>
      <c r="F17" s="850">
        <v>14732</v>
      </c>
      <c r="G17" s="850">
        <v>18292</v>
      </c>
      <c r="H17" s="850">
        <v>18820</v>
      </c>
      <c r="I17" s="850">
        <v>20904</v>
      </c>
      <c r="J17" s="850">
        <v>22602</v>
      </c>
      <c r="K17" s="669">
        <v>23975</v>
      </c>
      <c r="L17" s="853">
        <v>25553</v>
      </c>
      <c r="M17" s="854">
        <v>25843</v>
      </c>
      <c r="N17" s="854">
        <v>27752</v>
      </c>
      <c r="O17" s="854">
        <v>27782</v>
      </c>
      <c r="P17" s="854">
        <v>25806</v>
      </c>
      <c r="Q17" s="855">
        <v>29059</v>
      </c>
      <c r="R17" s="855">
        <v>30467</v>
      </c>
      <c r="S17" s="854">
        <v>32799</v>
      </c>
      <c r="T17" s="854">
        <v>36034</v>
      </c>
      <c r="U17" s="854">
        <v>35378</v>
      </c>
      <c r="V17" s="1164">
        <v>39097</v>
      </c>
    </row>
    <row r="18" spans="1:22">
      <c r="A18" s="1285"/>
      <c r="B18" s="433" t="s">
        <v>250</v>
      </c>
      <c r="C18" s="650">
        <v>665</v>
      </c>
      <c r="D18" s="651">
        <v>621</v>
      </c>
      <c r="E18" s="651">
        <v>720</v>
      </c>
      <c r="F18" s="651">
        <v>421</v>
      </c>
      <c r="G18" s="651">
        <v>797</v>
      </c>
      <c r="H18" s="651">
        <v>944</v>
      </c>
      <c r="I18" s="651">
        <v>1144</v>
      </c>
      <c r="J18" s="651">
        <v>985</v>
      </c>
      <c r="K18" s="650">
        <v>1221</v>
      </c>
      <c r="L18" s="487">
        <v>1222</v>
      </c>
      <c r="M18" s="652">
        <v>1151</v>
      </c>
      <c r="N18" s="652">
        <v>1049</v>
      </c>
      <c r="O18" s="652">
        <v>1209</v>
      </c>
      <c r="P18" s="652">
        <v>959</v>
      </c>
      <c r="Q18" s="653">
        <v>992</v>
      </c>
      <c r="R18" s="653">
        <v>1139</v>
      </c>
      <c r="S18" s="652">
        <v>1149</v>
      </c>
      <c r="T18" s="652">
        <v>1406</v>
      </c>
      <c r="U18" s="652">
        <v>1063</v>
      </c>
      <c r="V18" s="1160">
        <v>1140</v>
      </c>
    </row>
    <row r="19" spans="1:22">
      <c r="A19" s="1285"/>
      <c r="B19" s="433" t="s">
        <v>251</v>
      </c>
      <c r="C19" s="650">
        <v>592</v>
      </c>
      <c r="D19" s="651">
        <v>548</v>
      </c>
      <c r="E19" s="651">
        <v>594</v>
      </c>
      <c r="F19" s="651">
        <v>448</v>
      </c>
      <c r="G19" s="651">
        <v>761</v>
      </c>
      <c r="H19" s="651">
        <v>823</v>
      </c>
      <c r="I19" s="651">
        <v>982</v>
      </c>
      <c r="J19" s="651">
        <v>1051</v>
      </c>
      <c r="K19" s="650">
        <v>934</v>
      </c>
      <c r="L19" s="487">
        <v>908</v>
      </c>
      <c r="M19" s="652">
        <v>1285</v>
      </c>
      <c r="N19" s="652">
        <v>1005</v>
      </c>
      <c r="O19" s="652">
        <v>761</v>
      </c>
      <c r="P19" s="652">
        <v>1019</v>
      </c>
      <c r="Q19" s="653">
        <v>1180</v>
      </c>
      <c r="R19" s="653">
        <v>1151</v>
      </c>
      <c r="S19" s="652">
        <v>1231</v>
      </c>
      <c r="T19" s="652">
        <v>1065</v>
      </c>
      <c r="U19" s="652">
        <v>1265</v>
      </c>
      <c r="V19" s="1160">
        <v>1049</v>
      </c>
    </row>
    <row r="20" spans="1:22" ht="15" thickBot="1">
      <c r="A20" s="1286"/>
      <c r="B20" s="465" t="s">
        <v>249</v>
      </c>
      <c r="C20" s="670">
        <v>212510</v>
      </c>
      <c r="D20" s="671">
        <v>225517</v>
      </c>
      <c r="E20" s="671">
        <v>246611</v>
      </c>
      <c r="F20" s="671">
        <v>319880</v>
      </c>
      <c r="G20" s="671">
        <v>361775</v>
      </c>
      <c r="H20" s="671">
        <v>294358</v>
      </c>
      <c r="I20" s="671">
        <v>264053</v>
      </c>
      <c r="J20" s="671">
        <v>273715</v>
      </c>
      <c r="K20" s="670">
        <v>304461</v>
      </c>
      <c r="L20" s="672">
        <v>334741</v>
      </c>
      <c r="M20" s="673">
        <v>362322</v>
      </c>
      <c r="N20" s="673">
        <v>401039</v>
      </c>
      <c r="O20" s="673">
        <v>390765</v>
      </c>
      <c r="P20" s="673">
        <v>351874</v>
      </c>
      <c r="Q20" s="674">
        <v>370168</v>
      </c>
      <c r="R20" s="674">
        <v>405684</v>
      </c>
      <c r="S20" s="673">
        <v>417951</v>
      </c>
      <c r="T20" s="1115">
        <v>439645</v>
      </c>
      <c r="U20" s="1115">
        <v>463316</v>
      </c>
      <c r="V20" s="1165">
        <v>518315</v>
      </c>
    </row>
    <row r="21" spans="1:22">
      <c r="A21" s="340"/>
    </row>
    <row r="22" spans="1:22">
      <c r="A22" s="631"/>
      <c r="B22" s="631"/>
      <c r="C22" s="621"/>
      <c r="D22" s="621"/>
      <c r="E22" s="621"/>
      <c r="F22" s="621"/>
      <c r="G22" s="621"/>
      <c r="H22" s="621"/>
      <c r="I22" s="621"/>
      <c r="J22" s="621"/>
      <c r="K22" s="621"/>
      <c r="L22" s="621"/>
    </row>
    <row r="23" spans="1:22">
      <c r="A23" s="631"/>
      <c r="B23" s="631"/>
      <c r="C23" s="621"/>
    </row>
    <row r="24" spans="1:22">
      <c r="A24" s="631"/>
      <c r="B24" s="631"/>
      <c r="C24" s="632"/>
    </row>
    <row r="25" spans="1:22">
      <c r="A25" s="631"/>
      <c r="B25" s="631"/>
      <c r="C25" s="621"/>
    </row>
    <row r="26" spans="1:22">
      <c r="A26" s="631"/>
      <c r="B26" s="631"/>
      <c r="C26" s="632"/>
    </row>
    <row r="27" spans="1:22">
      <c r="A27" s="631"/>
      <c r="B27" s="631"/>
      <c r="C27" s="632"/>
    </row>
    <row r="28" spans="1:22">
      <c r="A28" s="631"/>
      <c r="B28" s="631"/>
      <c r="C28" s="632"/>
    </row>
    <row r="29" spans="1:22">
      <c r="A29" s="631"/>
      <c r="B29" s="631"/>
      <c r="C29" s="621"/>
    </row>
    <row r="30" spans="1:22">
      <c r="A30" s="631"/>
      <c r="B30" s="631"/>
      <c r="C30" s="632"/>
    </row>
    <row r="31" spans="1:22">
      <c r="A31" s="631"/>
      <c r="B31" s="631"/>
      <c r="C31" s="632"/>
    </row>
    <row r="32" spans="1:22">
      <c r="A32" s="631"/>
      <c r="B32" s="631"/>
      <c r="C32" s="621"/>
    </row>
    <row r="33" spans="1:3">
      <c r="A33" s="631"/>
      <c r="B33" s="631"/>
      <c r="C33" s="632"/>
    </row>
    <row r="34" spans="1:3">
      <c r="A34" s="631"/>
      <c r="B34" s="631"/>
      <c r="C34" s="621"/>
    </row>
    <row r="35" spans="1:3">
      <c r="A35" s="631"/>
      <c r="B35" s="631"/>
      <c r="C35" s="621"/>
    </row>
    <row r="36" spans="1:3">
      <c r="A36" s="338"/>
      <c r="B36" s="338"/>
    </row>
  </sheetData>
  <mergeCells count="4">
    <mergeCell ref="A9:A11"/>
    <mergeCell ref="A12:A14"/>
    <mergeCell ref="A15:A16"/>
    <mergeCell ref="A17:A20"/>
  </mergeCells>
  <phoneticPr fontId="36" type="noConversion"/>
  <pageMargins left="0.75" right="0.75" top="1" bottom="1" header="0.51200000000000001" footer="0.5120000000000000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zoomScale="90" workbookViewId="0">
      <pane xSplit="1" topLeftCell="B1" activePane="topRight" state="frozen"/>
      <selection activeCell="Q37" sqref="Q37"/>
      <selection pane="topRight"/>
    </sheetView>
  </sheetViews>
  <sheetFormatPr defaultColWidth="9" defaultRowHeight="12"/>
  <cols>
    <col min="1" max="1" width="9.25" style="81" customWidth="1"/>
    <col min="2" max="2" width="19.125" style="81" customWidth="1"/>
    <col min="3" max="9" width="9.25" style="81" customWidth="1"/>
    <col min="10" max="10" width="9" style="81" customWidth="1"/>
    <col min="11" max="11" width="43.25" style="81" customWidth="1"/>
    <col min="12" max="14" width="9" style="81" customWidth="1"/>
    <col min="15" max="15" width="25" style="81" customWidth="1"/>
    <col min="16" max="16" width="9" style="81" customWidth="1"/>
    <col min="17" max="17" width="30.75" style="82" customWidth="1"/>
    <col min="18" max="18" width="9" style="82" customWidth="1"/>
    <col min="19" max="19" width="30.75" style="81" customWidth="1"/>
    <col min="20" max="20" width="9" style="81" customWidth="1"/>
    <col min="21" max="21" width="30.75" style="81" customWidth="1"/>
    <col min="22" max="22" width="9" style="81" customWidth="1"/>
    <col min="23" max="23" width="40.875" style="81" customWidth="1"/>
    <col min="24" max="25" width="9" style="81"/>
    <col min="26" max="26" width="46.5" style="81" customWidth="1"/>
    <col min="27" max="27" width="9.375" style="81" customWidth="1"/>
    <col min="28" max="16384" width="9" style="81"/>
  </cols>
  <sheetData>
    <row r="1" spans="1:35" ht="12.75">
      <c r="A1" s="1" t="s">
        <v>0</v>
      </c>
    </row>
    <row r="2" spans="1:35" ht="12.75">
      <c r="A2" s="2" t="s">
        <v>1</v>
      </c>
    </row>
    <row r="3" spans="1:35" ht="12.75">
      <c r="A3" s="1" t="s">
        <v>60</v>
      </c>
    </row>
    <row r="4" spans="1:35" ht="12.75" thickBot="1"/>
    <row r="5" spans="1:35" s="85" customFormat="1" ht="12.75">
      <c r="A5" s="4" t="s">
        <v>61</v>
      </c>
      <c r="B5" s="3" t="s">
        <v>62</v>
      </c>
      <c r="C5" s="83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9">
        <v>2003</v>
      </c>
      <c r="K5" s="3"/>
      <c r="L5" s="84">
        <v>2004</v>
      </c>
      <c r="M5" s="84">
        <v>2005</v>
      </c>
      <c r="N5" s="7">
        <v>2006</v>
      </c>
      <c r="O5" s="8"/>
      <c r="P5" s="7">
        <v>2007</v>
      </c>
      <c r="Q5" s="8"/>
      <c r="R5" s="7">
        <v>2008</v>
      </c>
      <c r="S5" s="8"/>
      <c r="T5" s="7">
        <v>2009</v>
      </c>
      <c r="U5" s="8"/>
      <c r="V5" s="7">
        <v>2010</v>
      </c>
      <c r="W5" s="1037"/>
      <c r="X5" s="1042">
        <v>2011</v>
      </c>
      <c r="Y5" s="1050">
        <v>2012</v>
      </c>
      <c r="Z5" s="8"/>
      <c r="AA5" s="5">
        <v>2013</v>
      </c>
      <c r="AB5" s="5">
        <v>2014</v>
      </c>
      <c r="AC5" s="7">
        <v>2015</v>
      </c>
    </row>
    <row r="6" spans="1:35" ht="12.75">
      <c r="A6" s="1263" t="s">
        <v>63</v>
      </c>
      <c r="B6" s="58" t="s">
        <v>44</v>
      </c>
      <c r="C6" s="86">
        <v>1851</v>
      </c>
      <c r="D6" s="87">
        <v>1943</v>
      </c>
      <c r="E6" s="87">
        <v>2116</v>
      </c>
      <c r="F6" s="87">
        <v>2382</v>
      </c>
      <c r="G6" s="87">
        <v>2653</v>
      </c>
      <c r="H6" s="87">
        <v>2917</v>
      </c>
      <c r="I6" s="87">
        <v>3157</v>
      </c>
      <c r="J6" s="88">
        <v>3307</v>
      </c>
      <c r="K6" s="89" t="s">
        <v>44</v>
      </c>
      <c r="L6" s="90">
        <v>3365</v>
      </c>
      <c r="M6" s="91">
        <v>3449</v>
      </c>
      <c r="N6" s="92">
        <v>3555</v>
      </c>
      <c r="O6" s="90" t="s">
        <v>44</v>
      </c>
      <c r="P6" s="92">
        <v>3689</v>
      </c>
      <c r="Q6" s="90" t="s">
        <v>44</v>
      </c>
      <c r="R6" s="92">
        <v>3864</v>
      </c>
      <c r="S6" s="90" t="s">
        <v>44</v>
      </c>
      <c r="T6" s="92">
        <v>3969</v>
      </c>
      <c r="U6" s="90" t="s">
        <v>44</v>
      </c>
      <c r="V6" s="92">
        <v>3966</v>
      </c>
      <c r="W6" s="1038" t="s">
        <v>44</v>
      </c>
      <c r="X6" s="1043">
        <v>3949</v>
      </c>
      <c r="Y6" s="1051">
        <v>3987</v>
      </c>
      <c r="Z6" s="90" t="s">
        <v>330</v>
      </c>
      <c r="AA6" s="87">
        <v>4112</v>
      </c>
      <c r="AB6" s="87">
        <v>4221</v>
      </c>
      <c r="AC6" s="92">
        <v>4227</v>
      </c>
    </row>
    <row r="7" spans="1:35" ht="12.75">
      <c r="A7" s="1264"/>
      <c r="B7" s="24" t="s">
        <v>64</v>
      </c>
      <c r="C7" s="93">
        <v>78</v>
      </c>
      <c r="D7" s="26">
        <v>78</v>
      </c>
      <c r="E7" s="26">
        <v>82</v>
      </c>
      <c r="F7" s="26">
        <v>101</v>
      </c>
      <c r="G7" s="26">
        <v>107</v>
      </c>
      <c r="H7" s="26">
        <v>114</v>
      </c>
      <c r="I7" s="26">
        <v>116</v>
      </c>
      <c r="J7" s="32">
        <v>123</v>
      </c>
      <c r="K7" s="28" t="s">
        <v>64</v>
      </c>
      <c r="L7" s="31">
        <v>129</v>
      </c>
      <c r="M7" s="94">
        <v>138</v>
      </c>
      <c r="N7" s="30">
        <v>141</v>
      </c>
      <c r="O7" s="31" t="s">
        <v>64</v>
      </c>
      <c r="P7" s="30">
        <v>158</v>
      </c>
      <c r="Q7" s="31" t="s">
        <v>64</v>
      </c>
      <c r="R7" s="30">
        <v>152</v>
      </c>
      <c r="S7" s="31" t="s">
        <v>64</v>
      </c>
      <c r="T7" s="30">
        <v>155</v>
      </c>
      <c r="U7" s="31" t="s">
        <v>64</v>
      </c>
      <c r="V7" s="30">
        <v>157</v>
      </c>
      <c r="W7" s="1039" t="s">
        <v>64</v>
      </c>
      <c r="X7" s="1044">
        <v>158</v>
      </c>
      <c r="Y7" s="1052">
        <v>163</v>
      </c>
      <c r="Z7" s="31" t="s">
        <v>331</v>
      </c>
      <c r="AA7" s="26">
        <v>165</v>
      </c>
      <c r="AB7" s="26">
        <v>162</v>
      </c>
      <c r="AC7" s="30">
        <v>155</v>
      </c>
    </row>
    <row r="8" spans="1:35" ht="12.75">
      <c r="A8" s="1264"/>
      <c r="B8" s="95" t="s">
        <v>36</v>
      </c>
      <c r="C8" s="96">
        <v>1742</v>
      </c>
      <c r="D8" s="97">
        <v>1732</v>
      </c>
      <c r="E8" s="97">
        <v>1829</v>
      </c>
      <c r="F8" s="97">
        <v>1818</v>
      </c>
      <c r="G8" s="97">
        <v>1953</v>
      </c>
      <c r="H8" s="97">
        <v>2038</v>
      </c>
      <c r="I8" s="97">
        <v>2148</v>
      </c>
      <c r="J8" s="98">
        <v>2391</v>
      </c>
      <c r="K8" s="99" t="s">
        <v>36</v>
      </c>
      <c r="L8" s="100">
        <v>2424</v>
      </c>
      <c r="M8" s="101">
        <v>2531</v>
      </c>
      <c r="N8" s="102">
        <v>2623</v>
      </c>
      <c r="O8" s="100" t="s">
        <v>36</v>
      </c>
      <c r="P8" s="102">
        <v>2652</v>
      </c>
      <c r="Q8" s="100" t="s">
        <v>36</v>
      </c>
      <c r="R8" s="102">
        <v>2669</v>
      </c>
      <c r="S8" s="100" t="s">
        <v>36</v>
      </c>
      <c r="T8" s="102">
        <v>2694</v>
      </c>
      <c r="U8" s="100" t="s">
        <v>36</v>
      </c>
      <c r="V8" s="102">
        <v>2655</v>
      </c>
      <c r="W8" s="1040" t="s">
        <v>36</v>
      </c>
      <c r="X8" s="1045">
        <v>2619</v>
      </c>
      <c r="Y8" s="1053">
        <v>2560</v>
      </c>
      <c r="Z8" s="100" t="s">
        <v>332</v>
      </c>
      <c r="AA8" s="26">
        <v>4277</v>
      </c>
      <c r="AB8" s="26">
        <v>4383</v>
      </c>
      <c r="AC8" s="30">
        <v>4382</v>
      </c>
    </row>
    <row r="9" spans="1:35" ht="12.75">
      <c r="A9" s="1264"/>
      <c r="B9" s="11"/>
      <c r="C9" s="113"/>
      <c r="D9" s="34"/>
      <c r="E9" s="34"/>
      <c r="F9" s="34"/>
      <c r="G9" s="34"/>
      <c r="H9" s="34"/>
      <c r="I9" s="34"/>
      <c r="J9" s="54"/>
      <c r="K9" s="36"/>
      <c r="L9" s="39"/>
      <c r="M9" s="114"/>
      <c r="N9" s="38"/>
      <c r="O9" s="39"/>
      <c r="P9" s="38"/>
      <c r="Q9" s="39"/>
      <c r="R9" s="38"/>
      <c r="S9" s="39"/>
      <c r="T9" s="38"/>
      <c r="U9" s="39"/>
      <c r="V9" s="38"/>
      <c r="W9" s="1105"/>
      <c r="X9" s="1106"/>
      <c r="Y9" s="1055"/>
      <c r="Z9" s="39" t="s">
        <v>48</v>
      </c>
      <c r="AA9" s="34">
        <v>2537</v>
      </c>
      <c r="AB9" s="34">
        <v>2509</v>
      </c>
      <c r="AC9" s="38">
        <v>2433</v>
      </c>
    </row>
    <row r="10" spans="1:35" ht="12.75">
      <c r="A10" s="1265"/>
      <c r="B10" s="103" t="s">
        <v>65</v>
      </c>
      <c r="C10" s="104">
        <f>SUM(C6:C8)</f>
        <v>3671</v>
      </c>
      <c r="D10" s="105">
        <f t="shared" ref="D10:J10" si="0">SUM(D6:D8)</f>
        <v>3753</v>
      </c>
      <c r="E10" s="105">
        <f t="shared" si="0"/>
        <v>4027</v>
      </c>
      <c r="F10" s="105">
        <f t="shared" si="0"/>
        <v>4301</v>
      </c>
      <c r="G10" s="105">
        <f t="shared" si="0"/>
        <v>4713</v>
      </c>
      <c r="H10" s="105">
        <f t="shared" si="0"/>
        <v>5069</v>
      </c>
      <c r="I10" s="105">
        <f t="shared" si="0"/>
        <v>5421</v>
      </c>
      <c r="J10" s="106">
        <f t="shared" si="0"/>
        <v>5821</v>
      </c>
      <c r="K10" s="103" t="s">
        <v>65</v>
      </c>
      <c r="L10" s="107">
        <f>SUM(L6:L8)</f>
        <v>5918</v>
      </c>
      <c r="M10" s="108">
        <v>6118</v>
      </c>
      <c r="N10" s="109">
        <f>SUM(N6:N8)</f>
        <v>6319</v>
      </c>
      <c r="O10" s="110" t="s">
        <v>65</v>
      </c>
      <c r="P10" s="109">
        <f>SUM(P6:P8)</f>
        <v>6499</v>
      </c>
      <c r="Q10" s="110" t="s">
        <v>65</v>
      </c>
      <c r="R10" s="109">
        <f>SUM(R6:R8)</f>
        <v>6685</v>
      </c>
      <c r="S10" s="110" t="s">
        <v>65</v>
      </c>
      <c r="T10" s="109">
        <f>SUM(T6:T8)</f>
        <v>6818</v>
      </c>
      <c r="U10" s="110" t="s">
        <v>65</v>
      </c>
      <c r="V10" s="109">
        <f>SUM(V6:V8)</f>
        <v>6778</v>
      </c>
      <c r="W10" s="1041" t="s">
        <v>65</v>
      </c>
      <c r="X10" s="1107">
        <f>SUM(X6:X8)</f>
        <v>6726</v>
      </c>
      <c r="Y10" s="1054">
        <f>SUM(Y6:Y8)</f>
        <v>6710</v>
      </c>
      <c r="Z10" s="110" t="s">
        <v>65</v>
      </c>
      <c r="AA10" s="1108">
        <f>SUM(AA8:AA9)</f>
        <v>6814</v>
      </c>
      <c r="AB10" s="1108">
        <f>SUM(AB8:AB9)</f>
        <v>6892</v>
      </c>
      <c r="AC10" s="1176">
        <f>SUM(AC8:AC9)</f>
        <v>6815</v>
      </c>
    </row>
    <row r="11" spans="1:35" ht="12.75">
      <c r="A11" s="1263" t="s">
        <v>66</v>
      </c>
      <c r="B11" s="58" t="s">
        <v>67</v>
      </c>
      <c r="C11" s="86">
        <v>1073</v>
      </c>
      <c r="D11" s="87">
        <v>1070</v>
      </c>
      <c r="E11" s="87">
        <v>1078</v>
      </c>
      <c r="F11" s="87">
        <v>1083</v>
      </c>
      <c r="G11" s="87">
        <v>1088</v>
      </c>
      <c r="H11" s="87">
        <v>1096</v>
      </c>
      <c r="I11" s="87">
        <v>1105</v>
      </c>
      <c r="J11" s="88">
        <v>1126</v>
      </c>
      <c r="K11" s="58" t="s">
        <v>67</v>
      </c>
      <c r="L11" s="90">
        <v>1243</v>
      </c>
      <c r="M11" s="91">
        <v>1358</v>
      </c>
      <c r="N11" s="92">
        <v>1468</v>
      </c>
      <c r="O11" s="111" t="s">
        <v>67</v>
      </c>
      <c r="P11" s="92">
        <v>1567</v>
      </c>
      <c r="Q11" s="111" t="s">
        <v>67</v>
      </c>
      <c r="R11" s="92">
        <v>1680</v>
      </c>
      <c r="S11" s="111" t="s">
        <v>67</v>
      </c>
      <c r="T11" s="92">
        <v>1692</v>
      </c>
      <c r="U11" s="111" t="s">
        <v>67</v>
      </c>
      <c r="V11" s="92">
        <v>1703</v>
      </c>
      <c r="W11" s="111" t="s">
        <v>67</v>
      </c>
      <c r="X11" s="1046">
        <v>1711</v>
      </c>
      <c r="Y11" s="1051">
        <v>1713</v>
      </c>
      <c r="Z11" s="111" t="s">
        <v>67</v>
      </c>
      <c r="AA11" s="87">
        <v>1701</v>
      </c>
      <c r="AB11" s="87">
        <v>1702</v>
      </c>
      <c r="AC11" s="92">
        <v>1702</v>
      </c>
    </row>
    <row r="12" spans="1:35" ht="12.75">
      <c r="A12" s="1264"/>
      <c r="B12" s="24" t="s">
        <v>68</v>
      </c>
      <c r="C12" s="93">
        <v>45</v>
      </c>
      <c r="D12" s="26">
        <v>47</v>
      </c>
      <c r="E12" s="26">
        <v>49</v>
      </c>
      <c r="F12" s="26">
        <v>51</v>
      </c>
      <c r="G12" s="26">
        <v>51</v>
      </c>
      <c r="H12" s="26">
        <v>51</v>
      </c>
      <c r="I12" s="26">
        <v>51</v>
      </c>
      <c r="J12" s="32">
        <v>51</v>
      </c>
      <c r="K12" s="24" t="s">
        <v>68</v>
      </c>
      <c r="L12" s="31">
        <v>51</v>
      </c>
      <c r="M12" s="94">
        <v>51</v>
      </c>
      <c r="N12" s="30">
        <v>51</v>
      </c>
      <c r="O12" s="112" t="s">
        <v>68</v>
      </c>
      <c r="P12" s="30">
        <v>52</v>
      </c>
      <c r="Q12" s="112" t="s">
        <v>68</v>
      </c>
      <c r="R12" s="30">
        <v>52</v>
      </c>
      <c r="S12" s="112" t="s">
        <v>68</v>
      </c>
      <c r="T12" s="30">
        <v>52</v>
      </c>
      <c r="U12" s="112" t="s">
        <v>68</v>
      </c>
      <c r="V12" s="30">
        <v>52</v>
      </c>
      <c r="W12" s="112" t="s">
        <v>68</v>
      </c>
      <c r="X12" s="925">
        <v>51</v>
      </c>
      <c r="Y12" s="1052">
        <v>51</v>
      </c>
      <c r="Z12" s="112" t="s">
        <v>68</v>
      </c>
      <c r="AA12" s="26">
        <v>51</v>
      </c>
      <c r="AB12" s="26">
        <v>49</v>
      </c>
      <c r="AC12" s="30">
        <v>48</v>
      </c>
    </row>
    <row r="13" spans="1:35" ht="12.75">
      <c r="A13" s="1264"/>
      <c r="B13" s="11" t="s">
        <v>69</v>
      </c>
      <c r="C13" s="113">
        <v>131</v>
      </c>
      <c r="D13" s="34">
        <v>134</v>
      </c>
      <c r="E13" s="34">
        <v>137</v>
      </c>
      <c r="F13" s="34">
        <v>140</v>
      </c>
      <c r="G13" s="34">
        <v>142</v>
      </c>
      <c r="H13" s="34">
        <v>146</v>
      </c>
      <c r="I13" s="34">
        <v>148</v>
      </c>
      <c r="J13" s="54">
        <v>148</v>
      </c>
      <c r="K13" s="11" t="s">
        <v>69</v>
      </c>
      <c r="L13" s="39">
        <v>148</v>
      </c>
      <c r="M13" s="114">
        <v>148</v>
      </c>
      <c r="N13" s="38">
        <v>149</v>
      </c>
      <c r="O13" s="115" t="s">
        <v>69</v>
      </c>
      <c r="P13" s="38">
        <v>149</v>
      </c>
      <c r="Q13" s="115" t="s">
        <v>69</v>
      </c>
      <c r="R13" s="38">
        <v>150</v>
      </c>
      <c r="S13" s="115" t="s">
        <v>69</v>
      </c>
      <c r="T13" s="38">
        <v>150</v>
      </c>
      <c r="U13" s="115" t="s">
        <v>69</v>
      </c>
      <c r="V13" s="38">
        <v>149</v>
      </c>
      <c r="W13" s="115" t="s">
        <v>69</v>
      </c>
      <c r="X13" s="1047">
        <v>148</v>
      </c>
      <c r="Y13" s="1055">
        <v>147</v>
      </c>
      <c r="Z13" s="112" t="s">
        <v>69</v>
      </c>
      <c r="AA13" s="26">
        <v>146</v>
      </c>
      <c r="AB13" s="26">
        <v>142</v>
      </c>
      <c r="AC13" s="30">
        <v>138</v>
      </c>
    </row>
    <row r="14" spans="1:35" ht="12.75">
      <c r="A14" s="1264"/>
      <c r="B14" s="24" t="s">
        <v>64</v>
      </c>
      <c r="C14" s="93">
        <v>358</v>
      </c>
      <c r="D14" s="26">
        <v>377</v>
      </c>
      <c r="E14" s="26">
        <v>383</v>
      </c>
      <c r="F14" s="26">
        <v>389</v>
      </c>
      <c r="G14" s="26">
        <v>391</v>
      </c>
      <c r="H14" s="26">
        <v>393</v>
      </c>
      <c r="I14" s="26">
        <v>395</v>
      </c>
      <c r="J14" s="32">
        <v>396</v>
      </c>
      <c r="K14" s="24" t="s">
        <v>64</v>
      </c>
      <c r="L14" s="31">
        <v>392</v>
      </c>
      <c r="M14" s="94">
        <v>389</v>
      </c>
      <c r="N14" s="30">
        <v>386</v>
      </c>
      <c r="O14" s="112" t="s">
        <v>64</v>
      </c>
      <c r="P14" s="30">
        <v>386</v>
      </c>
      <c r="Q14" s="112" t="s">
        <v>64</v>
      </c>
      <c r="R14" s="30">
        <v>386</v>
      </c>
      <c r="S14" s="112" t="s">
        <v>64</v>
      </c>
      <c r="T14" s="30">
        <v>387</v>
      </c>
      <c r="U14" s="112" t="s">
        <v>64</v>
      </c>
      <c r="V14" s="30">
        <v>387</v>
      </c>
      <c r="W14" s="112" t="s">
        <v>64</v>
      </c>
      <c r="X14" s="925">
        <v>387</v>
      </c>
      <c r="Y14" s="1052">
        <v>387</v>
      </c>
      <c r="Z14" s="112" t="s">
        <v>333</v>
      </c>
      <c r="AA14" s="26">
        <v>387</v>
      </c>
      <c r="AB14" s="26">
        <v>387</v>
      </c>
      <c r="AC14" s="30">
        <v>387</v>
      </c>
    </row>
    <row r="15" spans="1:35" ht="12.75">
      <c r="A15" s="1264"/>
      <c r="B15" s="95" t="s">
        <v>36</v>
      </c>
      <c r="C15" s="96">
        <v>914</v>
      </c>
      <c r="D15" s="97">
        <v>901</v>
      </c>
      <c r="E15" s="97">
        <v>884</v>
      </c>
      <c r="F15" s="97">
        <v>871</v>
      </c>
      <c r="G15" s="97">
        <v>852</v>
      </c>
      <c r="H15" s="97">
        <v>783</v>
      </c>
      <c r="I15" s="97">
        <v>771</v>
      </c>
      <c r="J15" s="98">
        <v>758</v>
      </c>
      <c r="K15" s="95" t="s">
        <v>36</v>
      </c>
      <c r="L15" s="100">
        <v>721</v>
      </c>
      <c r="M15" s="101">
        <v>705</v>
      </c>
      <c r="N15" s="102">
        <v>662</v>
      </c>
      <c r="O15" s="116" t="s">
        <v>36</v>
      </c>
      <c r="P15" s="102">
        <v>646</v>
      </c>
      <c r="Q15" s="116" t="s">
        <v>36</v>
      </c>
      <c r="R15" s="102">
        <v>633</v>
      </c>
      <c r="S15" s="116" t="s">
        <v>36</v>
      </c>
      <c r="T15" s="102">
        <v>623</v>
      </c>
      <c r="U15" s="116" t="s">
        <v>36</v>
      </c>
      <c r="V15" s="102">
        <v>612</v>
      </c>
      <c r="W15" s="116" t="s">
        <v>36</v>
      </c>
      <c r="X15" s="1048">
        <v>598</v>
      </c>
      <c r="Y15" s="1053">
        <v>582</v>
      </c>
      <c r="Z15" s="112" t="s">
        <v>334</v>
      </c>
      <c r="AA15" s="26">
        <v>567</v>
      </c>
      <c r="AB15" s="26">
        <v>557</v>
      </c>
      <c r="AC15" s="30">
        <v>546</v>
      </c>
    </row>
    <row r="16" spans="1:35" s="82" customFormat="1" ht="12.75">
      <c r="A16" s="1265"/>
      <c r="B16" s="58" t="s">
        <v>65</v>
      </c>
      <c r="C16" s="86">
        <f>SUM(C11:C15)</f>
        <v>2521</v>
      </c>
      <c r="D16" s="87">
        <f t="shared" ref="D16:J16" si="1">SUM(D11:D15)</f>
        <v>2529</v>
      </c>
      <c r="E16" s="87">
        <f t="shared" si="1"/>
        <v>2531</v>
      </c>
      <c r="F16" s="87">
        <f t="shared" si="1"/>
        <v>2534</v>
      </c>
      <c r="G16" s="87">
        <f t="shared" si="1"/>
        <v>2524</v>
      </c>
      <c r="H16" s="87">
        <f t="shared" si="1"/>
        <v>2469</v>
      </c>
      <c r="I16" s="87">
        <f t="shared" si="1"/>
        <v>2470</v>
      </c>
      <c r="J16" s="88">
        <f t="shared" si="1"/>
        <v>2479</v>
      </c>
      <c r="K16" s="58" t="s">
        <v>65</v>
      </c>
      <c r="L16" s="90">
        <f>SUM(L11:L15)</f>
        <v>2555</v>
      </c>
      <c r="M16" s="90">
        <f>SUM(M11:M15)</f>
        <v>2651</v>
      </c>
      <c r="N16" s="90">
        <f>SUM(N11:N15)</f>
        <v>2716</v>
      </c>
      <c r="O16" s="111" t="s">
        <v>65</v>
      </c>
      <c r="P16" s="92">
        <f>SUM(P11:P15)</f>
        <v>2800</v>
      </c>
      <c r="Q16" s="111" t="s">
        <v>65</v>
      </c>
      <c r="R16" s="92">
        <f>SUM(R11:R15)</f>
        <v>2901</v>
      </c>
      <c r="S16" s="111" t="s">
        <v>65</v>
      </c>
      <c r="T16" s="92">
        <f>SUM(T11:T15)</f>
        <v>2904</v>
      </c>
      <c r="U16" s="111" t="s">
        <v>65</v>
      </c>
      <c r="V16" s="92">
        <f>SUM(V11:V15)</f>
        <v>2903</v>
      </c>
      <c r="W16" s="111" t="s">
        <v>65</v>
      </c>
      <c r="X16" s="1046">
        <f>SUM(X11:X15)</f>
        <v>2895</v>
      </c>
      <c r="Y16" s="1051">
        <f>SUM(Y11:Y15)</f>
        <v>2880</v>
      </c>
      <c r="Z16" s="111" t="s">
        <v>65</v>
      </c>
      <c r="AA16" s="87">
        <f>SUM(AA11:AA15)</f>
        <v>2852</v>
      </c>
      <c r="AB16" s="87">
        <f>SUM(AB11:AB15)</f>
        <v>2837</v>
      </c>
      <c r="AC16" s="92">
        <f>SUM(AC11:AC15)</f>
        <v>2821</v>
      </c>
      <c r="AD16" s="81"/>
      <c r="AE16" s="81"/>
      <c r="AF16" s="81"/>
      <c r="AG16" s="81"/>
      <c r="AH16" s="81"/>
      <c r="AI16" s="81"/>
    </row>
    <row r="17" spans="1:35" s="82" customFormat="1" ht="12.75">
      <c r="A17" s="1263" t="s">
        <v>329</v>
      </c>
      <c r="B17" s="117"/>
      <c r="C17" s="118"/>
      <c r="D17" s="119"/>
      <c r="E17" s="119"/>
      <c r="F17" s="119"/>
      <c r="G17" s="119"/>
      <c r="H17" s="119"/>
      <c r="I17" s="119"/>
      <c r="J17" s="120"/>
      <c r="K17" s="117"/>
      <c r="L17" s="121"/>
      <c r="M17" s="118"/>
      <c r="N17" s="122"/>
      <c r="O17" s="123"/>
      <c r="P17" s="124"/>
      <c r="Q17" s="125" t="s">
        <v>70</v>
      </c>
      <c r="R17" s="23">
        <v>678</v>
      </c>
      <c r="S17" s="125" t="s">
        <v>70</v>
      </c>
      <c r="T17" s="23">
        <v>675</v>
      </c>
      <c r="U17" s="125" t="s">
        <v>70</v>
      </c>
      <c r="V17" s="23">
        <v>712</v>
      </c>
      <c r="W17" s="125" t="s">
        <v>70</v>
      </c>
      <c r="X17" s="922">
        <v>794</v>
      </c>
      <c r="Y17" s="1056">
        <v>813</v>
      </c>
      <c r="Z17" s="111" t="s">
        <v>67</v>
      </c>
      <c r="AA17" s="21">
        <v>812</v>
      </c>
      <c r="AB17" s="21">
        <v>813</v>
      </c>
      <c r="AC17" s="23">
        <v>813</v>
      </c>
      <c r="AE17" s="81"/>
      <c r="AF17" s="81"/>
      <c r="AG17" s="81"/>
      <c r="AH17" s="81"/>
      <c r="AI17" s="81"/>
    </row>
    <row r="18" spans="1:35" s="82" customFormat="1" ht="12.75">
      <c r="A18" s="1264"/>
      <c r="B18" s="126"/>
      <c r="C18" s="127"/>
      <c r="D18" s="128"/>
      <c r="E18" s="128"/>
      <c r="F18" s="128"/>
      <c r="G18" s="128"/>
      <c r="H18" s="128"/>
      <c r="I18" s="128"/>
      <c r="J18" s="129"/>
      <c r="K18" s="126"/>
      <c r="L18" s="130"/>
      <c r="M18" s="127"/>
      <c r="N18" s="131"/>
      <c r="O18" s="132"/>
      <c r="P18" s="133"/>
      <c r="Q18" s="112" t="s">
        <v>71</v>
      </c>
      <c r="R18" s="30">
        <v>27</v>
      </c>
      <c r="S18" s="112" t="s">
        <v>71</v>
      </c>
      <c r="T18" s="30">
        <v>33</v>
      </c>
      <c r="U18" s="112" t="s">
        <v>71</v>
      </c>
      <c r="V18" s="30">
        <v>36</v>
      </c>
      <c r="W18" s="112" t="s">
        <v>253</v>
      </c>
      <c r="X18" s="925">
        <v>134</v>
      </c>
      <c r="Y18" s="1052">
        <v>145</v>
      </c>
      <c r="Z18" s="112" t="s">
        <v>335</v>
      </c>
      <c r="AA18" s="26">
        <v>160</v>
      </c>
      <c r="AB18" s="26">
        <v>159</v>
      </c>
      <c r="AC18" s="30">
        <v>159</v>
      </c>
      <c r="AE18" s="81"/>
      <c r="AF18" s="81"/>
      <c r="AG18" s="81"/>
      <c r="AH18" s="81"/>
      <c r="AI18" s="81"/>
    </row>
    <row r="19" spans="1:35" s="82" customFormat="1" ht="12.75">
      <c r="A19" s="1264"/>
      <c r="B19" s="126"/>
      <c r="C19" s="127"/>
      <c r="D19" s="128"/>
      <c r="E19" s="128"/>
      <c r="F19" s="128"/>
      <c r="G19" s="128"/>
      <c r="H19" s="128"/>
      <c r="I19" s="128"/>
      <c r="J19" s="129"/>
      <c r="K19" s="126"/>
      <c r="L19" s="130"/>
      <c r="M19" s="127"/>
      <c r="N19" s="131"/>
      <c r="O19" s="132"/>
      <c r="P19" s="133"/>
      <c r="Q19" s="112" t="s">
        <v>72</v>
      </c>
      <c r="R19" s="30">
        <v>102</v>
      </c>
      <c r="S19" s="112" t="s">
        <v>72</v>
      </c>
      <c r="T19" s="30">
        <v>88</v>
      </c>
      <c r="U19" s="112" t="s">
        <v>72</v>
      </c>
      <c r="V19" s="30">
        <v>95</v>
      </c>
      <c r="W19" s="112" t="s">
        <v>73</v>
      </c>
      <c r="X19" s="925">
        <v>99</v>
      </c>
      <c r="Y19" s="1052">
        <v>99</v>
      </c>
      <c r="Z19" s="112" t="s">
        <v>336</v>
      </c>
      <c r="AA19" s="26">
        <v>99</v>
      </c>
      <c r="AB19" s="26">
        <v>99</v>
      </c>
      <c r="AC19" s="30">
        <v>99</v>
      </c>
      <c r="AE19" s="81"/>
      <c r="AF19" s="81"/>
      <c r="AG19" s="81"/>
      <c r="AH19" s="81"/>
      <c r="AI19" s="81"/>
    </row>
    <row r="20" spans="1:35" s="82" customFormat="1" ht="12.75">
      <c r="A20" s="1264"/>
      <c r="B20" s="126"/>
      <c r="C20" s="127"/>
      <c r="D20" s="128"/>
      <c r="E20" s="128"/>
      <c r="F20" s="128"/>
      <c r="G20" s="128"/>
      <c r="H20" s="128"/>
      <c r="I20" s="128"/>
      <c r="J20" s="129"/>
      <c r="K20" s="126"/>
      <c r="L20" s="130"/>
      <c r="M20" s="127"/>
      <c r="N20" s="131"/>
      <c r="O20" s="132"/>
      <c r="P20" s="133"/>
      <c r="Q20" s="112" t="s">
        <v>73</v>
      </c>
      <c r="R20" s="30">
        <v>88</v>
      </c>
      <c r="S20" s="112" t="s">
        <v>73</v>
      </c>
      <c r="T20" s="30">
        <v>99</v>
      </c>
      <c r="U20" s="112" t="s">
        <v>73</v>
      </c>
      <c r="V20" s="30">
        <v>99</v>
      </c>
      <c r="W20" s="112" t="s">
        <v>74</v>
      </c>
      <c r="X20" s="925">
        <v>549</v>
      </c>
      <c r="Y20" s="1052">
        <v>522</v>
      </c>
      <c r="Z20" s="112" t="s">
        <v>337</v>
      </c>
      <c r="AA20" s="26">
        <v>497</v>
      </c>
      <c r="AB20" s="26">
        <v>497</v>
      </c>
      <c r="AC20" s="30">
        <v>497</v>
      </c>
      <c r="AE20" s="81"/>
      <c r="AF20" s="81"/>
      <c r="AG20" s="81"/>
      <c r="AH20" s="81"/>
      <c r="AI20" s="81"/>
    </row>
    <row r="21" spans="1:35" s="82" customFormat="1" ht="12.75">
      <c r="A21" s="1264"/>
      <c r="B21" s="134"/>
      <c r="C21" s="135"/>
      <c r="D21" s="136"/>
      <c r="E21" s="136"/>
      <c r="F21" s="136"/>
      <c r="G21" s="136"/>
      <c r="H21" s="136"/>
      <c r="I21" s="136"/>
      <c r="J21" s="137"/>
      <c r="K21" s="134"/>
      <c r="L21" s="138"/>
      <c r="M21" s="135"/>
      <c r="N21" s="139"/>
      <c r="O21" s="140"/>
      <c r="P21" s="141"/>
      <c r="Q21" s="142" t="s">
        <v>74</v>
      </c>
      <c r="R21" s="51">
        <v>616</v>
      </c>
      <c r="S21" s="142" t="s">
        <v>74</v>
      </c>
      <c r="T21" s="51">
        <v>616</v>
      </c>
      <c r="U21" s="142" t="s">
        <v>74</v>
      </c>
      <c r="V21" s="51">
        <v>606</v>
      </c>
      <c r="W21" s="151"/>
      <c r="X21" s="1049"/>
      <c r="Y21" s="1057"/>
      <c r="Z21" s="47"/>
      <c r="AA21" s="42"/>
      <c r="AB21" s="42"/>
      <c r="AC21" s="46"/>
      <c r="AE21" s="81"/>
      <c r="AF21" s="81"/>
      <c r="AG21" s="81"/>
      <c r="AH21" s="81"/>
      <c r="AI21" s="81"/>
    </row>
    <row r="22" spans="1:35" s="82" customFormat="1" ht="12.75">
      <c r="A22" s="1265"/>
      <c r="B22" s="143"/>
      <c r="C22" s="144"/>
      <c r="D22" s="145"/>
      <c r="E22" s="145"/>
      <c r="F22" s="145"/>
      <c r="G22" s="145"/>
      <c r="H22" s="145"/>
      <c r="I22" s="145"/>
      <c r="J22" s="146"/>
      <c r="K22" s="143"/>
      <c r="L22" s="147"/>
      <c r="M22" s="144"/>
      <c r="N22" s="148"/>
      <c r="O22" s="149"/>
      <c r="P22" s="150"/>
      <c r="Q22" s="151" t="s">
        <v>23</v>
      </c>
      <c r="R22" s="46">
        <f>SUM(R17:R21)</f>
        <v>1511</v>
      </c>
      <c r="S22" s="151" t="s">
        <v>23</v>
      </c>
      <c r="T22" s="46">
        <f>SUM(T17:T21)</f>
        <v>1511</v>
      </c>
      <c r="U22" s="151" t="s">
        <v>23</v>
      </c>
      <c r="V22" s="46">
        <f>SUM(V17:V21)</f>
        <v>1548</v>
      </c>
      <c r="W22" s="151" t="s">
        <v>23</v>
      </c>
      <c r="X22" s="1049">
        <f>SUM(X17:X21)</f>
        <v>1576</v>
      </c>
      <c r="Y22" s="1057">
        <f>SUM(Y17:Y21)</f>
        <v>1579</v>
      </c>
      <c r="Z22" s="151" t="s">
        <v>23</v>
      </c>
      <c r="AA22" s="42">
        <f>SUM(AA17:AA20)</f>
        <v>1568</v>
      </c>
      <c r="AB22" s="42">
        <f>SUM(AB17:AB20)</f>
        <v>1568</v>
      </c>
      <c r="AC22" s="46">
        <f>SUM(AC17:AC20)</f>
        <v>1568</v>
      </c>
      <c r="AE22" s="81"/>
      <c r="AF22" s="81"/>
      <c r="AG22" s="81"/>
      <c r="AH22" s="81"/>
      <c r="AI22" s="81"/>
    </row>
    <row r="23" spans="1:35" s="82" customFormat="1" ht="12.75">
      <c r="A23" s="1263" t="s">
        <v>43</v>
      </c>
      <c r="B23" s="117"/>
      <c r="C23" s="118"/>
      <c r="D23" s="119"/>
      <c r="E23" s="119"/>
      <c r="F23" s="119"/>
      <c r="G23" s="119"/>
      <c r="H23" s="119"/>
      <c r="I23" s="119"/>
      <c r="J23" s="120"/>
      <c r="K23" s="117"/>
      <c r="L23" s="121"/>
      <c r="M23" s="118"/>
      <c r="N23" s="122"/>
      <c r="O23" s="123"/>
      <c r="P23" s="124"/>
      <c r="Q23" s="125"/>
      <c r="R23" s="23"/>
      <c r="S23" s="125"/>
      <c r="T23" s="23"/>
      <c r="U23" s="125"/>
      <c r="V23" s="23"/>
      <c r="W23" s="125" t="s">
        <v>75</v>
      </c>
      <c r="X23" s="922">
        <v>88</v>
      </c>
      <c r="Y23" s="1056">
        <v>93</v>
      </c>
      <c r="Z23" s="125" t="s">
        <v>75</v>
      </c>
      <c r="AA23" s="26">
        <v>94</v>
      </c>
      <c r="AB23" s="26">
        <v>91</v>
      </c>
      <c r="AC23" s="30">
        <v>91</v>
      </c>
      <c r="AE23" s="81"/>
      <c r="AF23" s="81"/>
      <c r="AG23" s="81"/>
      <c r="AH23" s="81"/>
      <c r="AI23" s="81"/>
    </row>
    <row r="24" spans="1:35" s="82" customFormat="1" ht="12.75">
      <c r="A24" s="1264"/>
      <c r="B24" s="152"/>
      <c r="C24" s="153"/>
      <c r="D24" s="154"/>
      <c r="E24" s="154"/>
      <c r="F24" s="154"/>
      <c r="G24" s="154"/>
      <c r="H24" s="154"/>
      <c r="I24" s="154"/>
      <c r="J24" s="155"/>
      <c r="K24" s="152"/>
      <c r="L24" s="156"/>
      <c r="M24" s="153"/>
      <c r="N24" s="157"/>
      <c r="O24" s="158"/>
      <c r="P24" s="159"/>
      <c r="Q24" s="160"/>
      <c r="R24" s="18"/>
      <c r="S24" s="160"/>
      <c r="T24" s="18"/>
      <c r="U24" s="160"/>
      <c r="V24" s="18"/>
      <c r="W24" s="160" t="s">
        <v>76</v>
      </c>
      <c r="X24" s="923">
        <v>2112</v>
      </c>
      <c r="Y24" s="1058">
        <v>2058</v>
      </c>
      <c r="Z24" s="160" t="s">
        <v>338</v>
      </c>
      <c r="AA24" s="26">
        <v>2010</v>
      </c>
      <c r="AB24" s="26">
        <v>1855</v>
      </c>
      <c r="AC24" s="30">
        <v>1812</v>
      </c>
    </row>
    <row r="25" spans="1:35" s="82" customFormat="1" ht="12.75">
      <c r="A25" s="1264"/>
      <c r="B25" s="126"/>
      <c r="C25" s="127"/>
      <c r="D25" s="128"/>
      <c r="E25" s="128"/>
      <c r="F25" s="128"/>
      <c r="G25" s="128"/>
      <c r="H25" s="128"/>
      <c r="I25" s="128"/>
      <c r="J25" s="129"/>
      <c r="K25" s="126"/>
      <c r="L25" s="130"/>
      <c r="M25" s="127"/>
      <c r="N25" s="131"/>
      <c r="O25" s="132"/>
      <c r="P25" s="133"/>
      <c r="Q25" s="112"/>
      <c r="R25" s="30"/>
      <c r="S25" s="112"/>
      <c r="T25" s="30"/>
      <c r="U25" s="112"/>
      <c r="V25" s="30"/>
      <c r="W25" s="112" t="s">
        <v>77</v>
      </c>
      <c r="X25" s="925">
        <v>270</v>
      </c>
      <c r="Y25" s="1052">
        <v>260</v>
      </c>
      <c r="Z25" s="112" t="s">
        <v>339</v>
      </c>
      <c r="AA25" s="26">
        <v>251</v>
      </c>
      <c r="AB25" s="26">
        <v>244</v>
      </c>
      <c r="AC25" s="30">
        <v>248</v>
      </c>
    </row>
    <row r="26" spans="1:35" s="82" customFormat="1" ht="12.75">
      <c r="A26" s="1264"/>
      <c r="B26" s="126"/>
      <c r="C26" s="127"/>
      <c r="D26" s="128"/>
      <c r="E26" s="128"/>
      <c r="F26" s="128"/>
      <c r="G26" s="128"/>
      <c r="H26" s="128"/>
      <c r="I26" s="128"/>
      <c r="J26" s="129"/>
      <c r="K26" s="126"/>
      <c r="L26" s="130"/>
      <c r="M26" s="127"/>
      <c r="N26" s="131"/>
      <c r="O26" s="132"/>
      <c r="P26" s="133"/>
      <c r="Q26" s="112"/>
      <c r="R26" s="30"/>
      <c r="S26" s="112"/>
      <c r="T26" s="30"/>
      <c r="U26" s="112"/>
      <c r="V26" s="30"/>
      <c r="W26" s="112" t="s">
        <v>277</v>
      </c>
      <c r="X26" s="925">
        <v>787</v>
      </c>
      <c r="Y26" s="1052">
        <v>822</v>
      </c>
      <c r="Z26" s="112" t="s">
        <v>340</v>
      </c>
      <c r="AA26" s="26">
        <v>280</v>
      </c>
      <c r="AB26" s="26">
        <v>279</v>
      </c>
      <c r="AC26" s="30">
        <v>272</v>
      </c>
    </row>
    <row r="27" spans="1:35" s="82" customFormat="1" ht="12.75">
      <c r="A27" s="1264"/>
      <c r="B27" s="126"/>
      <c r="C27" s="127"/>
      <c r="D27" s="128"/>
      <c r="E27" s="128"/>
      <c r="F27" s="128"/>
      <c r="G27" s="128"/>
      <c r="H27" s="128"/>
      <c r="I27" s="128"/>
      <c r="J27" s="129"/>
      <c r="K27" s="126"/>
      <c r="L27" s="130"/>
      <c r="M27" s="127"/>
      <c r="N27" s="131"/>
      <c r="O27" s="132"/>
      <c r="P27" s="133"/>
      <c r="Q27" s="112"/>
      <c r="R27" s="30"/>
      <c r="S27" s="112"/>
      <c r="T27" s="30"/>
      <c r="U27" s="112"/>
      <c r="V27" s="30"/>
      <c r="W27" s="112" t="s">
        <v>78</v>
      </c>
      <c r="X27" s="925">
        <v>275</v>
      </c>
      <c r="Y27" s="1052">
        <v>262</v>
      </c>
      <c r="Z27" s="112" t="s">
        <v>341</v>
      </c>
      <c r="AA27" s="26">
        <v>265</v>
      </c>
      <c r="AB27" s="26">
        <v>334</v>
      </c>
      <c r="AC27" s="30">
        <v>344</v>
      </c>
    </row>
    <row r="28" spans="1:35" s="82" customFormat="1" ht="12.75">
      <c r="A28" s="1264"/>
      <c r="B28" s="134"/>
      <c r="C28" s="135"/>
      <c r="D28" s="136"/>
      <c r="E28" s="136"/>
      <c r="F28" s="136"/>
      <c r="G28" s="136"/>
      <c r="H28" s="136"/>
      <c r="I28" s="136"/>
      <c r="J28" s="137"/>
      <c r="K28" s="134"/>
      <c r="L28" s="138"/>
      <c r="M28" s="135"/>
      <c r="N28" s="139"/>
      <c r="O28" s="140"/>
      <c r="P28" s="141"/>
      <c r="Q28" s="142"/>
      <c r="R28" s="51"/>
      <c r="S28" s="142"/>
      <c r="T28" s="51"/>
      <c r="U28" s="142"/>
      <c r="V28" s="30"/>
      <c r="W28" s="112" t="s">
        <v>79</v>
      </c>
      <c r="X28" s="925">
        <v>4752</v>
      </c>
      <c r="Y28" s="925">
        <v>6260</v>
      </c>
      <c r="Z28" s="112" t="s">
        <v>342</v>
      </c>
      <c r="AA28" s="26">
        <v>252</v>
      </c>
      <c r="AB28" s="26">
        <v>252</v>
      </c>
      <c r="AC28" s="30">
        <v>261</v>
      </c>
    </row>
    <row r="29" spans="1:35" s="82" customFormat="1" ht="12.75">
      <c r="A29" s="1264"/>
      <c r="B29" s="143"/>
      <c r="C29" s="144"/>
      <c r="D29" s="145"/>
      <c r="E29" s="145"/>
      <c r="F29" s="145"/>
      <c r="G29" s="145"/>
      <c r="H29" s="145"/>
      <c r="I29" s="145"/>
      <c r="J29" s="146"/>
      <c r="K29" s="143"/>
      <c r="L29" s="147"/>
      <c r="M29" s="144"/>
      <c r="N29" s="148"/>
      <c r="O29" s="149"/>
      <c r="P29" s="150"/>
      <c r="Q29" s="151"/>
      <c r="R29" s="46"/>
      <c r="S29" s="151"/>
      <c r="T29" s="46"/>
      <c r="U29" s="151"/>
      <c r="V29" s="38"/>
      <c r="W29" s="115"/>
      <c r="X29" s="1047"/>
      <c r="Y29" s="1055"/>
      <c r="Z29" s="112" t="s">
        <v>343</v>
      </c>
      <c r="AA29" s="26">
        <v>232</v>
      </c>
      <c r="AB29" s="26">
        <v>278</v>
      </c>
      <c r="AC29" s="30">
        <v>292</v>
      </c>
    </row>
    <row r="30" spans="1:35" s="82" customFormat="1" ht="12.75">
      <c r="A30" s="1264"/>
      <c r="B30" s="143"/>
      <c r="C30" s="144"/>
      <c r="D30" s="145"/>
      <c r="E30" s="145"/>
      <c r="F30" s="145"/>
      <c r="G30" s="145"/>
      <c r="H30" s="145"/>
      <c r="I30" s="145"/>
      <c r="J30" s="146"/>
      <c r="K30" s="143"/>
      <c r="L30" s="147"/>
      <c r="M30" s="144"/>
      <c r="N30" s="148"/>
      <c r="O30" s="149"/>
      <c r="P30" s="150"/>
      <c r="Q30" s="151"/>
      <c r="R30" s="46"/>
      <c r="S30" s="151"/>
      <c r="T30" s="46"/>
      <c r="U30" s="151"/>
      <c r="V30" s="46"/>
      <c r="W30" s="151"/>
      <c r="X30" s="1049"/>
      <c r="Y30" s="1057"/>
      <c r="Z30" s="116" t="s">
        <v>344</v>
      </c>
      <c r="AA30" s="42">
        <v>7922</v>
      </c>
      <c r="AB30" s="42">
        <v>9579</v>
      </c>
      <c r="AC30" s="46">
        <v>10639</v>
      </c>
    </row>
    <row r="31" spans="1:35" ht="12.75">
      <c r="A31" s="1265"/>
      <c r="B31" s="143"/>
      <c r="C31" s="144"/>
      <c r="D31" s="145"/>
      <c r="E31" s="145"/>
      <c r="F31" s="145"/>
      <c r="G31" s="145"/>
      <c r="H31" s="145"/>
      <c r="I31" s="145"/>
      <c r="J31" s="146"/>
      <c r="K31" s="143"/>
      <c r="L31" s="147"/>
      <c r="M31" s="144"/>
      <c r="N31" s="148"/>
      <c r="O31" s="149"/>
      <c r="P31" s="150"/>
      <c r="Q31" s="151"/>
      <c r="R31" s="46"/>
      <c r="S31" s="151"/>
      <c r="T31" s="46"/>
      <c r="U31" s="151"/>
      <c r="V31" s="46"/>
      <c r="W31" s="151" t="s">
        <v>23</v>
      </c>
      <c r="X31" s="1049">
        <f>SUM(X23:X28)</f>
        <v>8284</v>
      </c>
      <c r="Y31" s="1057">
        <f>SUM(Y23:Y28)</f>
        <v>9755</v>
      </c>
      <c r="Z31" s="110" t="s">
        <v>23</v>
      </c>
      <c r="AA31" s="105">
        <f>SUM(AA23:AA30)</f>
        <v>11306</v>
      </c>
      <c r="AB31" s="105">
        <f>SUM(AB23:AB30)</f>
        <v>12912</v>
      </c>
      <c r="AC31" s="109">
        <f>SUM(AC23:AC30)</f>
        <v>13959</v>
      </c>
      <c r="AD31" s="82"/>
      <c r="AE31" s="82"/>
      <c r="AF31" s="82"/>
      <c r="AG31" s="82"/>
      <c r="AH31" s="82"/>
      <c r="AI31" s="82"/>
    </row>
    <row r="32" spans="1:35" ht="14.25" customHeight="1">
      <c r="A32" s="1263" t="s">
        <v>80</v>
      </c>
      <c r="B32" s="11" t="s">
        <v>44</v>
      </c>
      <c r="C32" s="113">
        <v>2434</v>
      </c>
      <c r="D32" s="34">
        <v>2158</v>
      </c>
      <c r="E32" s="34">
        <v>2594</v>
      </c>
      <c r="F32" s="34">
        <v>2940</v>
      </c>
      <c r="G32" s="34">
        <v>3143</v>
      </c>
      <c r="H32" s="34">
        <v>3165</v>
      </c>
      <c r="I32" s="34">
        <v>3489</v>
      </c>
      <c r="J32" s="54">
        <v>3535</v>
      </c>
      <c r="K32" s="36" t="s">
        <v>81</v>
      </c>
      <c r="L32" s="39">
        <v>3681</v>
      </c>
      <c r="M32" s="113">
        <v>4177</v>
      </c>
      <c r="N32" s="35">
        <v>4779</v>
      </c>
      <c r="O32" s="39" t="s">
        <v>81</v>
      </c>
      <c r="P32" s="38">
        <v>5376</v>
      </c>
      <c r="Q32" s="39" t="s">
        <v>81</v>
      </c>
      <c r="R32" s="38">
        <v>5955</v>
      </c>
      <c r="S32" s="39" t="s">
        <v>81</v>
      </c>
      <c r="T32" s="38">
        <v>6143</v>
      </c>
      <c r="U32" s="39" t="s">
        <v>81</v>
      </c>
      <c r="V32" s="38">
        <v>6128</v>
      </c>
      <c r="W32" s="39" t="s">
        <v>81</v>
      </c>
      <c r="X32" s="1047">
        <v>6690</v>
      </c>
      <c r="Y32" s="1055">
        <v>7831</v>
      </c>
      <c r="Z32" s="39" t="s">
        <v>81</v>
      </c>
      <c r="AA32" s="26">
        <v>7928</v>
      </c>
      <c r="AB32" s="26">
        <v>9145</v>
      </c>
      <c r="AC32" s="30">
        <v>8977</v>
      </c>
    </row>
    <row r="33" spans="1:29" ht="14.25" customHeight="1">
      <c r="A33" s="1264"/>
      <c r="B33" s="24" t="s">
        <v>64</v>
      </c>
      <c r="C33" s="93">
        <v>84</v>
      </c>
      <c r="D33" s="26">
        <v>81</v>
      </c>
      <c r="E33" s="26">
        <v>86</v>
      </c>
      <c r="F33" s="26">
        <v>102</v>
      </c>
      <c r="G33" s="26">
        <v>117</v>
      </c>
      <c r="H33" s="26">
        <v>114</v>
      </c>
      <c r="I33" s="26">
        <v>110</v>
      </c>
      <c r="J33" s="32">
        <v>109</v>
      </c>
      <c r="K33" s="99" t="s">
        <v>82</v>
      </c>
      <c r="L33" s="31">
        <v>72</v>
      </c>
      <c r="M33" s="94">
        <v>81</v>
      </c>
      <c r="N33" s="30">
        <v>104</v>
      </c>
      <c r="O33" s="100" t="s">
        <v>82</v>
      </c>
      <c r="P33" s="30">
        <v>101</v>
      </c>
      <c r="Q33" s="100" t="s">
        <v>82</v>
      </c>
      <c r="R33" s="30">
        <v>100</v>
      </c>
      <c r="S33" s="100" t="s">
        <v>82</v>
      </c>
      <c r="T33" s="30">
        <v>99</v>
      </c>
      <c r="U33" s="100" t="s">
        <v>82</v>
      </c>
      <c r="V33" s="30">
        <v>97</v>
      </c>
      <c r="W33" s="100" t="s">
        <v>82</v>
      </c>
      <c r="X33" s="925">
        <v>95</v>
      </c>
      <c r="Y33" s="1052">
        <v>104</v>
      </c>
      <c r="Z33" s="100" t="s">
        <v>82</v>
      </c>
      <c r="AA33" s="26">
        <v>123</v>
      </c>
      <c r="AB33" s="26">
        <v>157</v>
      </c>
      <c r="AC33" s="30">
        <v>184</v>
      </c>
    </row>
    <row r="34" spans="1:29" ht="14.25" customHeight="1">
      <c r="A34" s="1264"/>
      <c r="B34" s="24" t="s">
        <v>36</v>
      </c>
      <c r="C34" s="93">
        <v>2714</v>
      </c>
      <c r="D34" s="26">
        <v>2975</v>
      </c>
      <c r="E34" s="26">
        <v>3090</v>
      </c>
      <c r="F34" s="26">
        <v>3221</v>
      </c>
      <c r="G34" s="26">
        <v>3134</v>
      </c>
      <c r="H34" s="26">
        <v>3280</v>
      </c>
      <c r="I34" s="26">
        <v>3122</v>
      </c>
      <c r="J34" s="32">
        <v>3079</v>
      </c>
      <c r="K34" s="24" t="s">
        <v>83</v>
      </c>
      <c r="L34" s="31">
        <v>1448</v>
      </c>
      <c r="M34" s="94">
        <v>1441</v>
      </c>
      <c r="N34" s="30">
        <v>2400</v>
      </c>
      <c r="O34" s="31" t="s">
        <v>84</v>
      </c>
      <c r="P34" s="30">
        <v>404</v>
      </c>
      <c r="Q34" s="31" t="s">
        <v>84</v>
      </c>
      <c r="R34" s="30">
        <v>398</v>
      </c>
      <c r="S34" s="31" t="s">
        <v>84</v>
      </c>
      <c r="T34" s="30">
        <v>388</v>
      </c>
      <c r="U34" s="31" t="s">
        <v>84</v>
      </c>
      <c r="V34" s="30">
        <v>378</v>
      </c>
      <c r="W34" s="31" t="s">
        <v>84</v>
      </c>
      <c r="X34" s="925">
        <v>378</v>
      </c>
      <c r="Y34" s="1052">
        <v>386</v>
      </c>
      <c r="Z34" s="31" t="s">
        <v>345</v>
      </c>
      <c r="AA34" s="26">
        <v>409</v>
      </c>
      <c r="AB34" s="26">
        <v>429</v>
      </c>
      <c r="AC34" s="30">
        <v>456</v>
      </c>
    </row>
    <row r="35" spans="1:29" ht="14.25" customHeight="1">
      <c r="A35" s="1264"/>
      <c r="B35" s="40"/>
      <c r="C35" s="161"/>
      <c r="D35" s="42"/>
      <c r="E35" s="42"/>
      <c r="F35" s="42"/>
      <c r="G35" s="42"/>
      <c r="H35" s="42"/>
      <c r="I35" s="42"/>
      <c r="J35" s="52"/>
      <c r="K35" s="44" t="s">
        <v>85</v>
      </c>
      <c r="L35" s="48">
        <v>1426</v>
      </c>
      <c r="M35" s="162">
        <v>1664</v>
      </c>
      <c r="N35" s="67">
        <v>906</v>
      </c>
      <c r="O35" s="47" t="s">
        <v>85</v>
      </c>
      <c r="P35" s="51">
        <v>3032</v>
      </c>
      <c r="Q35" s="47" t="s">
        <v>85</v>
      </c>
      <c r="R35" s="51">
        <v>3065</v>
      </c>
      <c r="S35" s="47" t="s">
        <v>85</v>
      </c>
      <c r="T35" s="51">
        <v>3086</v>
      </c>
      <c r="U35" s="47" t="s">
        <v>85</v>
      </c>
      <c r="V35" s="51">
        <v>2904</v>
      </c>
      <c r="W35" s="47" t="s">
        <v>85</v>
      </c>
      <c r="X35" s="924">
        <v>3047</v>
      </c>
      <c r="Y35" s="1059">
        <v>3210</v>
      </c>
      <c r="Z35" s="47" t="s">
        <v>346</v>
      </c>
      <c r="AA35" s="49">
        <v>3313</v>
      </c>
      <c r="AB35" s="49">
        <v>2719</v>
      </c>
      <c r="AC35" s="51">
        <v>3050</v>
      </c>
    </row>
    <row r="36" spans="1:29" ht="15" customHeight="1" thickBot="1">
      <c r="A36" s="1265"/>
      <c r="B36" s="163" t="s">
        <v>65</v>
      </c>
      <c r="C36" s="164">
        <f>SUM(C32:C35)</f>
        <v>5232</v>
      </c>
      <c r="D36" s="165">
        <f t="shared" ref="D36:J36" si="2">SUM(D32:D35)</f>
        <v>5214</v>
      </c>
      <c r="E36" s="165">
        <f t="shared" si="2"/>
        <v>5770</v>
      </c>
      <c r="F36" s="165">
        <f t="shared" si="2"/>
        <v>6263</v>
      </c>
      <c r="G36" s="165">
        <f t="shared" si="2"/>
        <v>6394</v>
      </c>
      <c r="H36" s="165">
        <f t="shared" si="2"/>
        <v>6559</v>
      </c>
      <c r="I36" s="165">
        <f t="shared" si="2"/>
        <v>6721</v>
      </c>
      <c r="J36" s="166">
        <f t="shared" si="2"/>
        <v>6723</v>
      </c>
      <c r="K36" s="75" t="s">
        <v>65</v>
      </c>
      <c r="L36" s="78">
        <f>SUM(L32:L35)</f>
        <v>6627</v>
      </c>
      <c r="M36" s="167">
        <v>7363</v>
      </c>
      <c r="N36" s="74">
        <f>SUM(N32:N35)</f>
        <v>8189</v>
      </c>
      <c r="O36" s="78" t="s">
        <v>65</v>
      </c>
      <c r="P36" s="77">
        <f>SUM(P32:P35)</f>
        <v>8913</v>
      </c>
      <c r="Q36" s="78" t="s">
        <v>65</v>
      </c>
      <c r="R36" s="77">
        <f>SUM(R32:R35)</f>
        <v>9518</v>
      </c>
      <c r="S36" s="78" t="s">
        <v>65</v>
      </c>
      <c r="T36" s="77">
        <f>SUM(T32:T35)</f>
        <v>9716</v>
      </c>
      <c r="U36" s="78" t="s">
        <v>65</v>
      </c>
      <c r="V36" s="77">
        <f>SUM(V32:V35)</f>
        <v>9507</v>
      </c>
      <c r="W36" s="78" t="s">
        <v>65</v>
      </c>
      <c r="X36" s="926">
        <f>SUM(X32:X35)</f>
        <v>10210</v>
      </c>
      <c r="Y36" s="1060">
        <f>SUM(Y32:Y35)</f>
        <v>11531</v>
      </c>
      <c r="Z36" s="1109" t="s">
        <v>65</v>
      </c>
      <c r="AA36" s="167">
        <f>SUM(AA32:AA35)</f>
        <v>11773</v>
      </c>
      <c r="AB36" s="78">
        <f>SUM(AB32:AB35)</f>
        <v>12450</v>
      </c>
      <c r="AC36" s="75">
        <f>SUM(AC32:AC35)</f>
        <v>12667</v>
      </c>
    </row>
    <row r="37" spans="1:29" ht="12.75">
      <c r="A37" s="80"/>
    </row>
  </sheetData>
  <mergeCells count="5">
    <mergeCell ref="A6:A10"/>
    <mergeCell ref="A11:A16"/>
    <mergeCell ref="A17:A22"/>
    <mergeCell ref="A23:A31"/>
    <mergeCell ref="A32:A36"/>
  </mergeCells>
  <phoneticPr fontId="36" type="noConversion"/>
  <pageMargins left="0.54" right="0.55000000000000004" top="1" bottom="1" header="0.51200000000000001" footer="0.51200000000000001"/>
  <pageSetup paperSize="9" scale="3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zoomScale="85" zoomScaleNormal="85" workbookViewId="0">
      <pane xSplit="1" topLeftCell="B1" activePane="topRight" state="frozenSplit"/>
      <selection activeCell="Q37" sqref="Q37"/>
      <selection pane="topRight"/>
    </sheetView>
  </sheetViews>
  <sheetFormatPr defaultColWidth="8.875" defaultRowHeight="12.75"/>
  <cols>
    <col min="1" max="1" width="9.25" style="2" customWidth="1"/>
    <col min="2" max="2" width="25.75" style="2" customWidth="1"/>
    <col min="3" max="3" width="15" style="2" customWidth="1"/>
    <col min="4" max="10" width="9.25" style="168" customWidth="1"/>
    <col min="11" max="11" width="26.125" style="2" customWidth="1"/>
    <col min="12" max="12" width="25.375" style="2" customWidth="1"/>
    <col min="13" max="16" width="8.875" style="168"/>
    <col min="17" max="17" width="29.25" style="2" customWidth="1"/>
    <col min="18" max="18" width="31.875" style="2" customWidth="1"/>
    <col min="19" max="21" width="8.875" style="168"/>
    <col min="22" max="22" width="29.25" style="2" customWidth="1"/>
    <col min="23" max="23" width="31.875" style="2" customWidth="1"/>
    <col min="24" max="24" width="8.875" style="169"/>
    <col min="25" max="25" width="8.875" style="168"/>
    <col min="26" max="29" width="8.875" style="2"/>
    <col min="30" max="30" width="23.5" style="2" customWidth="1"/>
    <col min="31" max="16384" width="8.875" style="2"/>
  </cols>
  <sheetData>
    <row r="1" spans="1:35">
      <c r="A1" s="1" t="s">
        <v>0</v>
      </c>
      <c r="B1" s="1"/>
    </row>
    <row r="2" spans="1:35">
      <c r="A2" s="2" t="s">
        <v>1</v>
      </c>
    </row>
    <row r="3" spans="1:35">
      <c r="A3" s="1" t="s">
        <v>86</v>
      </c>
      <c r="B3" s="1"/>
    </row>
    <row r="4" spans="1:35" ht="13.5" thickBot="1"/>
    <row r="5" spans="1:35" s="10" customFormat="1">
      <c r="A5" s="3" t="s">
        <v>61</v>
      </c>
      <c r="B5" s="4"/>
      <c r="C5" s="6"/>
      <c r="D5" s="749">
        <v>1996</v>
      </c>
      <c r="E5" s="750">
        <v>1997</v>
      </c>
      <c r="F5" s="750">
        <v>1998</v>
      </c>
      <c r="G5" s="750">
        <v>1999</v>
      </c>
      <c r="H5" s="750">
        <v>2000</v>
      </c>
      <c r="I5" s="750">
        <v>2001</v>
      </c>
      <c r="J5" s="751">
        <v>2002</v>
      </c>
      <c r="K5" s="3"/>
      <c r="L5" s="3"/>
      <c r="M5" s="749">
        <v>2003</v>
      </c>
      <c r="N5" s="752">
        <v>2004</v>
      </c>
      <c r="O5" s="752">
        <v>2005</v>
      </c>
      <c r="P5" s="753">
        <v>2006</v>
      </c>
      <c r="Q5" s="3"/>
      <c r="R5" s="3"/>
      <c r="S5" s="754">
        <v>2007</v>
      </c>
      <c r="T5" s="750">
        <v>2008</v>
      </c>
      <c r="U5" s="750">
        <v>2009</v>
      </c>
      <c r="V5" s="3"/>
      <c r="W5" s="3"/>
      <c r="X5" s="752">
        <v>2010</v>
      </c>
      <c r="Y5" s="750">
        <v>2011</v>
      </c>
      <c r="Z5" s="752">
        <v>2012</v>
      </c>
      <c r="AA5" s="1068">
        <v>2013</v>
      </c>
      <c r="AB5" s="1068">
        <v>2014</v>
      </c>
      <c r="AC5" s="1068">
        <v>2015</v>
      </c>
      <c r="AD5" s="64"/>
      <c r="AE5" s="64"/>
      <c r="AF5" s="64"/>
      <c r="AG5" s="64"/>
      <c r="AH5" s="64"/>
      <c r="AI5" s="64"/>
    </row>
    <row r="6" spans="1:35">
      <c r="A6" s="11" t="s">
        <v>63</v>
      </c>
      <c r="B6" s="1266" t="s">
        <v>87</v>
      </c>
      <c r="C6" s="11" t="s">
        <v>88</v>
      </c>
      <c r="D6" s="170">
        <v>40125</v>
      </c>
      <c r="E6" s="171">
        <v>42121</v>
      </c>
      <c r="F6" s="171">
        <v>48875</v>
      </c>
      <c r="G6" s="171">
        <v>52577</v>
      </c>
      <c r="H6" s="171">
        <v>53807</v>
      </c>
      <c r="I6" s="171">
        <v>51220</v>
      </c>
      <c r="J6" s="172">
        <v>58213</v>
      </c>
      <c r="K6" s="1266" t="s">
        <v>87</v>
      </c>
      <c r="L6" s="11" t="s">
        <v>88</v>
      </c>
      <c r="M6" s="170">
        <v>71449</v>
      </c>
      <c r="N6" s="173">
        <v>77984</v>
      </c>
      <c r="O6" s="173">
        <v>87255</v>
      </c>
      <c r="P6" s="174">
        <v>83748</v>
      </c>
      <c r="Q6" s="1266" t="s">
        <v>87</v>
      </c>
      <c r="R6" s="11" t="s">
        <v>88</v>
      </c>
      <c r="S6" s="175">
        <v>84698</v>
      </c>
      <c r="T6" s="176">
        <v>87667</v>
      </c>
      <c r="U6" s="176">
        <v>99105</v>
      </c>
      <c r="V6" s="1266" t="s">
        <v>87</v>
      </c>
      <c r="W6" s="11" t="s">
        <v>88</v>
      </c>
      <c r="X6" s="177">
        <v>100010</v>
      </c>
      <c r="Y6" s="176">
        <v>104638</v>
      </c>
      <c r="Z6" s="177">
        <v>103601</v>
      </c>
      <c r="AA6" s="1076">
        <v>105432</v>
      </c>
      <c r="AB6" s="1076">
        <v>111852</v>
      </c>
      <c r="AC6" s="1076">
        <v>136460</v>
      </c>
      <c r="AD6" s="64"/>
      <c r="AE6" s="64"/>
      <c r="AF6" s="64"/>
      <c r="AG6" s="64"/>
      <c r="AH6" s="64"/>
      <c r="AI6" s="64"/>
    </row>
    <row r="7" spans="1:35">
      <c r="A7" s="11"/>
      <c r="B7" s="1266"/>
      <c r="C7" s="24" t="s">
        <v>89</v>
      </c>
      <c r="D7" s="178">
        <v>27082</v>
      </c>
      <c r="E7" s="179">
        <v>32176</v>
      </c>
      <c r="F7" s="179">
        <v>39390</v>
      </c>
      <c r="G7" s="179">
        <v>44974</v>
      </c>
      <c r="H7" s="179">
        <v>56242</v>
      </c>
      <c r="I7" s="179">
        <v>56307</v>
      </c>
      <c r="J7" s="180">
        <v>68421</v>
      </c>
      <c r="K7" s="1266"/>
      <c r="L7" s="24" t="s">
        <v>89</v>
      </c>
      <c r="M7" s="178">
        <v>66363</v>
      </c>
      <c r="N7" s="181">
        <v>65898</v>
      </c>
      <c r="O7" s="181">
        <v>70034</v>
      </c>
      <c r="P7" s="182">
        <v>69841</v>
      </c>
      <c r="Q7" s="1266"/>
      <c r="R7" s="24" t="s">
        <v>89</v>
      </c>
      <c r="S7" s="183">
        <v>73880</v>
      </c>
      <c r="T7" s="179">
        <v>82063</v>
      </c>
      <c r="U7" s="179">
        <v>81463</v>
      </c>
      <c r="V7" s="1266"/>
      <c r="W7" s="24" t="s">
        <v>89</v>
      </c>
      <c r="X7" s="181">
        <v>73686</v>
      </c>
      <c r="Y7" s="179">
        <v>75274</v>
      </c>
      <c r="Z7" s="181">
        <v>76825</v>
      </c>
      <c r="AA7" s="1077">
        <v>82220</v>
      </c>
      <c r="AB7" s="1077">
        <v>84696</v>
      </c>
      <c r="AC7" s="1077">
        <v>84910</v>
      </c>
    </row>
    <row r="8" spans="1:35">
      <c r="A8" s="11"/>
      <c r="B8" s="1266"/>
      <c r="C8" s="95" t="s">
        <v>36</v>
      </c>
      <c r="D8" s="170">
        <v>18086</v>
      </c>
      <c r="E8" s="171">
        <v>18510</v>
      </c>
      <c r="F8" s="171">
        <v>18644</v>
      </c>
      <c r="G8" s="171">
        <v>18255</v>
      </c>
      <c r="H8" s="171">
        <v>17974</v>
      </c>
      <c r="I8" s="171">
        <v>19909</v>
      </c>
      <c r="J8" s="172">
        <v>14980</v>
      </c>
      <c r="K8" s="1266"/>
      <c r="L8" s="11" t="s">
        <v>36</v>
      </c>
      <c r="M8" s="170">
        <v>20819</v>
      </c>
      <c r="N8" s="173">
        <v>21964</v>
      </c>
      <c r="O8" s="173">
        <v>19454</v>
      </c>
      <c r="P8" s="174">
        <v>18444</v>
      </c>
      <c r="Q8" s="1266"/>
      <c r="R8" s="11" t="s">
        <v>36</v>
      </c>
      <c r="S8" s="184">
        <v>18877</v>
      </c>
      <c r="T8" s="185">
        <v>17104</v>
      </c>
      <c r="U8" s="185">
        <v>22941</v>
      </c>
      <c r="V8" s="1266"/>
      <c r="W8" s="11" t="s">
        <v>36</v>
      </c>
      <c r="X8" s="186">
        <v>27818</v>
      </c>
      <c r="Y8" s="185">
        <v>26227</v>
      </c>
      <c r="Z8" s="186">
        <v>23899</v>
      </c>
      <c r="AA8" s="1078">
        <v>25624</v>
      </c>
      <c r="AB8" s="1077">
        <v>26755</v>
      </c>
      <c r="AC8" s="1077">
        <v>24367</v>
      </c>
    </row>
    <row r="9" spans="1:35">
      <c r="A9" s="11"/>
      <c r="B9" s="1266"/>
      <c r="C9" s="58" t="s">
        <v>65</v>
      </c>
      <c r="D9" s="187">
        <f>SUM(D6:D8)</f>
        <v>85293</v>
      </c>
      <c r="E9" s="188">
        <f>SUM(E6:E8)</f>
        <v>92807</v>
      </c>
      <c r="F9" s="188">
        <f>SUM(F6:F8)</f>
        <v>106909</v>
      </c>
      <c r="G9" s="188">
        <f>SUM(G6:G8)</f>
        <v>115806</v>
      </c>
      <c r="H9" s="188">
        <f>SUM(H6:H8)</f>
        <v>128023</v>
      </c>
      <c r="I9" s="188">
        <f t="shared" ref="I9:P9" si="0">SUM(I6:I8)</f>
        <v>127436</v>
      </c>
      <c r="J9" s="189">
        <f t="shared" si="0"/>
        <v>141614</v>
      </c>
      <c r="K9" s="1266"/>
      <c r="L9" s="58" t="s">
        <v>65</v>
      </c>
      <c r="M9" s="187">
        <f>SUM(M6:M8)</f>
        <v>158631</v>
      </c>
      <c r="N9" s="190">
        <f t="shared" si="0"/>
        <v>165846</v>
      </c>
      <c r="O9" s="190">
        <v>163144</v>
      </c>
      <c r="P9" s="191">
        <f t="shared" si="0"/>
        <v>172033</v>
      </c>
      <c r="Q9" s="1266"/>
      <c r="R9" s="58" t="s">
        <v>65</v>
      </c>
      <c r="S9" s="192">
        <f>SUM(S6:S8)</f>
        <v>177455</v>
      </c>
      <c r="T9" s="193">
        <v>186834</v>
      </c>
      <c r="U9" s="193">
        <f>SUM(U6:U8)</f>
        <v>203509</v>
      </c>
      <c r="V9" s="1266"/>
      <c r="W9" s="58" t="s">
        <v>65</v>
      </c>
      <c r="X9" s="190">
        <f t="shared" ref="X9:AC9" si="1">SUM(X6:X8)</f>
        <v>201514</v>
      </c>
      <c r="Y9" s="193">
        <f t="shared" si="1"/>
        <v>206139</v>
      </c>
      <c r="Z9" s="197">
        <f t="shared" si="1"/>
        <v>204325</v>
      </c>
      <c r="AA9" s="1079">
        <f t="shared" si="1"/>
        <v>213276</v>
      </c>
      <c r="AB9" s="1079">
        <f t="shared" si="1"/>
        <v>223303</v>
      </c>
      <c r="AC9" s="1079">
        <f t="shared" si="1"/>
        <v>245737</v>
      </c>
      <c r="AD9" s="64"/>
      <c r="AE9" s="64"/>
      <c r="AF9" s="64"/>
      <c r="AG9" s="64"/>
      <c r="AH9" s="64"/>
      <c r="AI9" s="64"/>
    </row>
    <row r="10" spans="1:35">
      <c r="A10" s="11"/>
      <c r="B10" s="1267" t="s">
        <v>90</v>
      </c>
      <c r="C10" s="58" t="s">
        <v>88</v>
      </c>
      <c r="D10" s="187">
        <v>52862</v>
      </c>
      <c r="E10" s="188">
        <v>45982</v>
      </c>
      <c r="F10" s="188">
        <v>45935</v>
      </c>
      <c r="G10" s="188">
        <v>40903</v>
      </c>
      <c r="H10" s="188">
        <v>45881</v>
      </c>
      <c r="I10" s="188">
        <v>55284</v>
      </c>
      <c r="J10" s="189">
        <v>66086</v>
      </c>
      <c r="K10" s="1267" t="s">
        <v>90</v>
      </c>
      <c r="L10" s="58" t="s">
        <v>88</v>
      </c>
      <c r="M10" s="187">
        <v>73776</v>
      </c>
      <c r="N10" s="190">
        <v>76328</v>
      </c>
      <c r="O10" s="190">
        <v>84719</v>
      </c>
      <c r="P10" s="191">
        <v>96422</v>
      </c>
      <c r="Q10" s="1267" t="s">
        <v>90</v>
      </c>
      <c r="R10" s="58" t="s">
        <v>88</v>
      </c>
      <c r="S10" s="175">
        <v>90310</v>
      </c>
      <c r="T10" s="176">
        <v>99053</v>
      </c>
      <c r="U10" s="176">
        <v>102178</v>
      </c>
      <c r="V10" s="1267" t="s">
        <v>90</v>
      </c>
      <c r="W10" s="58" t="s">
        <v>88</v>
      </c>
      <c r="X10" s="194">
        <v>114991</v>
      </c>
      <c r="Y10" s="176">
        <v>110331</v>
      </c>
      <c r="Z10" s="177">
        <v>111860</v>
      </c>
      <c r="AA10" s="1076">
        <v>116820</v>
      </c>
      <c r="AB10" s="1076">
        <v>115595</v>
      </c>
      <c r="AC10" s="1076">
        <v>121242</v>
      </c>
      <c r="AD10" s="64"/>
      <c r="AE10" s="64"/>
      <c r="AF10" s="64"/>
      <c r="AG10" s="64"/>
      <c r="AH10" s="64"/>
      <c r="AI10" s="64"/>
    </row>
    <row r="11" spans="1:35">
      <c r="A11" s="11"/>
      <c r="B11" s="1266"/>
      <c r="C11" s="24" t="s">
        <v>89</v>
      </c>
      <c r="D11" s="178">
        <v>15680</v>
      </c>
      <c r="E11" s="179">
        <v>19785</v>
      </c>
      <c r="F11" s="179">
        <v>25039</v>
      </c>
      <c r="G11" s="179">
        <v>28996</v>
      </c>
      <c r="H11" s="179">
        <v>35519</v>
      </c>
      <c r="I11" s="179">
        <v>41020</v>
      </c>
      <c r="J11" s="180">
        <v>49438</v>
      </c>
      <c r="K11" s="1266"/>
      <c r="L11" s="24" t="s">
        <v>89</v>
      </c>
      <c r="M11" s="178">
        <v>35591</v>
      </c>
      <c r="N11" s="181">
        <v>27805</v>
      </c>
      <c r="O11" s="181">
        <v>18023</v>
      </c>
      <c r="P11" s="182">
        <v>14574</v>
      </c>
      <c r="Q11" s="1266"/>
      <c r="R11" s="24" t="s">
        <v>89</v>
      </c>
      <c r="S11" s="183">
        <v>11513</v>
      </c>
      <c r="T11" s="179">
        <v>10430</v>
      </c>
      <c r="U11" s="179">
        <v>9601</v>
      </c>
      <c r="V11" s="1266"/>
      <c r="W11" s="24" t="s">
        <v>89</v>
      </c>
      <c r="X11" s="181">
        <v>7128</v>
      </c>
      <c r="Y11" s="179">
        <v>7529</v>
      </c>
      <c r="Z11" s="181">
        <v>7995</v>
      </c>
      <c r="AA11" s="1077">
        <v>7863</v>
      </c>
      <c r="AB11" s="1077">
        <v>7987</v>
      </c>
      <c r="AC11" s="1077">
        <v>9258</v>
      </c>
    </row>
    <row r="12" spans="1:35">
      <c r="A12" s="11"/>
      <c r="B12" s="1266"/>
      <c r="C12" s="11" t="s">
        <v>91</v>
      </c>
      <c r="D12" s="170">
        <v>2331</v>
      </c>
      <c r="E12" s="171">
        <v>2198</v>
      </c>
      <c r="F12" s="171">
        <v>2469</v>
      </c>
      <c r="G12" s="171">
        <v>2318</v>
      </c>
      <c r="H12" s="171">
        <v>2351</v>
      </c>
      <c r="I12" s="171">
        <v>2091</v>
      </c>
      <c r="J12" s="172">
        <v>1934</v>
      </c>
      <c r="K12" s="1266"/>
      <c r="L12" s="11" t="s">
        <v>91</v>
      </c>
      <c r="M12" s="170">
        <v>1872</v>
      </c>
      <c r="N12" s="173">
        <v>1979</v>
      </c>
      <c r="O12" s="173">
        <v>1862</v>
      </c>
      <c r="P12" s="174">
        <v>1921</v>
      </c>
      <c r="Q12" s="1266"/>
      <c r="R12" s="11" t="s">
        <v>91</v>
      </c>
      <c r="S12" s="184">
        <v>2085</v>
      </c>
      <c r="T12" s="185">
        <v>1982</v>
      </c>
      <c r="U12" s="185">
        <v>2314</v>
      </c>
      <c r="V12" s="1266"/>
      <c r="W12" s="11" t="s">
        <v>91</v>
      </c>
      <c r="X12" s="186">
        <v>2309</v>
      </c>
      <c r="Y12" s="185">
        <v>2234</v>
      </c>
      <c r="Z12" s="186">
        <v>2021</v>
      </c>
      <c r="AA12" s="1078">
        <v>2176</v>
      </c>
      <c r="AB12" s="1077">
        <v>2143</v>
      </c>
      <c r="AC12" s="1077">
        <v>2190</v>
      </c>
    </row>
    <row r="13" spans="1:35">
      <c r="A13" s="11"/>
      <c r="B13" s="1268"/>
      <c r="C13" s="103" t="s">
        <v>65</v>
      </c>
      <c r="D13" s="195">
        <f t="shared" ref="D13:P13" si="2">SUM(D10:D12)</f>
        <v>70873</v>
      </c>
      <c r="E13" s="193">
        <f t="shared" si="2"/>
        <v>67965</v>
      </c>
      <c r="F13" s="193">
        <f t="shared" si="2"/>
        <v>73443</v>
      </c>
      <c r="G13" s="193">
        <f t="shared" si="2"/>
        <v>72217</v>
      </c>
      <c r="H13" s="193">
        <f t="shared" si="2"/>
        <v>83751</v>
      </c>
      <c r="I13" s="193">
        <f t="shared" si="2"/>
        <v>98395</v>
      </c>
      <c r="J13" s="196">
        <f t="shared" si="2"/>
        <v>117458</v>
      </c>
      <c r="K13" s="1268"/>
      <c r="L13" s="103" t="s">
        <v>65</v>
      </c>
      <c r="M13" s="195">
        <f>SUM(M10:M12)</f>
        <v>111239</v>
      </c>
      <c r="N13" s="197">
        <f t="shared" si="2"/>
        <v>106112</v>
      </c>
      <c r="O13" s="197">
        <f>SUM(O10:O12)</f>
        <v>104604</v>
      </c>
      <c r="P13" s="198">
        <f t="shared" si="2"/>
        <v>112917</v>
      </c>
      <c r="Q13" s="1268"/>
      <c r="R13" s="103" t="s">
        <v>65</v>
      </c>
      <c r="S13" s="192">
        <f>SUM(S10:S12)</f>
        <v>103908</v>
      </c>
      <c r="T13" s="193">
        <v>111465</v>
      </c>
      <c r="U13" s="193">
        <f>SUM(U10:U12)</f>
        <v>114093</v>
      </c>
      <c r="V13" s="1268"/>
      <c r="W13" s="103" t="s">
        <v>65</v>
      </c>
      <c r="X13" s="197">
        <f t="shared" ref="X13:AC13" si="3">SUM(X10:X12)</f>
        <v>124428</v>
      </c>
      <c r="Y13" s="193">
        <f t="shared" si="3"/>
        <v>120094</v>
      </c>
      <c r="Z13" s="197">
        <f t="shared" si="3"/>
        <v>121876</v>
      </c>
      <c r="AA13" s="1079">
        <f t="shared" si="3"/>
        <v>126859</v>
      </c>
      <c r="AB13" s="1079">
        <f t="shared" si="3"/>
        <v>125725</v>
      </c>
      <c r="AC13" s="1079">
        <f t="shared" si="3"/>
        <v>132690</v>
      </c>
      <c r="AD13" s="64"/>
      <c r="AE13" s="64"/>
      <c r="AF13" s="64"/>
      <c r="AG13" s="64"/>
      <c r="AH13" s="64"/>
      <c r="AI13" s="64"/>
    </row>
    <row r="14" spans="1:35">
      <c r="A14" s="11"/>
      <c r="B14" s="1266" t="s">
        <v>92</v>
      </c>
      <c r="C14" s="11" t="s">
        <v>93</v>
      </c>
      <c r="D14" s="170">
        <v>862</v>
      </c>
      <c r="E14" s="171">
        <v>902</v>
      </c>
      <c r="F14" s="171">
        <v>954</v>
      </c>
      <c r="G14" s="171">
        <v>1060</v>
      </c>
      <c r="H14" s="171">
        <v>1139</v>
      </c>
      <c r="I14" s="171">
        <v>1170</v>
      </c>
      <c r="J14" s="172">
        <v>1336</v>
      </c>
      <c r="K14" s="1266" t="s">
        <v>92</v>
      </c>
      <c r="L14" s="11" t="s">
        <v>93</v>
      </c>
      <c r="M14" s="170">
        <v>1363</v>
      </c>
      <c r="N14" s="173">
        <v>1369</v>
      </c>
      <c r="O14" s="173">
        <v>1395</v>
      </c>
      <c r="P14" s="174">
        <v>1529</v>
      </c>
      <c r="Q14" s="1266" t="s">
        <v>92</v>
      </c>
      <c r="R14" s="11" t="s">
        <v>93</v>
      </c>
      <c r="S14" s="199">
        <v>1620</v>
      </c>
      <c r="T14" s="171">
        <v>1737</v>
      </c>
      <c r="U14" s="171">
        <v>1893</v>
      </c>
      <c r="V14" s="1266" t="s">
        <v>92</v>
      </c>
      <c r="W14" s="11" t="s">
        <v>93</v>
      </c>
      <c r="X14" s="173">
        <v>1959</v>
      </c>
      <c r="Y14" s="171">
        <v>1874</v>
      </c>
      <c r="Z14" s="173">
        <v>2027</v>
      </c>
      <c r="AA14" s="1080">
        <v>2137</v>
      </c>
      <c r="AB14" s="1080">
        <v>2300</v>
      </c>
      <c r="AC14" s="1080">
        <v>2287</v>
      </c>
      <c r="AD14" s="64"/>
      <c r="AE14" s="64"/>
      <c r="AF14" s="64"/>
      <c r="AG14" s="64"/>
      <c r="AH14" s="64"/>
      <c r="AI14" s="64"/>
    </row>
    <row r="15" spans="1:35">
      <c r="A15" s="11"/>
      <c r="B15" s="1266"/>
      <c r="C15" s="24" t="s">
        <v>89</v>
      </c>
      <c r="D15" s="178">
        <v>5</v>
      </c>
      <c r="E15" s="179">
        <v>9</v>
      </c>
      <c r="F15" s="179">
        <v>8</v>
      </c>
      <c r="G15" s="179">
        <v>10</v>
      </c>
      <c r="H15" s="179">
        <v>17</v>
      </c>
      <c r="I15" s="179">
        <v>24</v>
      </c>
      <c r="J15" s="180">
        <v>19</v>
      </c>
      <c r="K15" s="1266"/>
      <c r="L15" s="24" t="s">
        <v>89</v>
      </c>
      <c r="M15" s="178">
        <v>27</v>
      </c>
      <c r="N15" s="181">
        <v>32</v>
      </c>
      <c r="O15" s="181">
        <v>37</v>
      </c>
      <c r="P15" s="182">
        <v>24</v>
      </c>
      <c r="Q15" s="1266"/>
      <c r="R15" s="24" t="s">
        <v>89</v>
      </c>
      <c r="S15" s="183">
        <v>41</v>
      </c>
      <c r="T15" s="179">
        <v>45</v>
      </c>
      <c r="U15" s="179">
        <v>25</v>
      </c>
      <c r="V15" s="1266"/>
      <c r="W15" s="24" t="s">
        <v>94</v>
      </c>
      <c r="X15" s="181">
        <v>28</v>
      </c>
      <c r="Y15" s="179">
        <v>22</v>
      </c>
      <c r="Z15" s="181"/>
      <c r="AA15" s="1077"/>
      <c r="AB15" s="1077"/>
      <c r="AC15" s="1077"/>
    </row>
    <row r="16" spans="1:35">
      <c r="A16" s="11"/>
      <c r="B16" s="1266"/>
      <c r="C16" s="11" t="s">
        <v>36</v>
      </c>
      <c r="D16" s="170">
        <v>44</v>
      </c>
      <c r="E16" s="171">
        <v>52</v>
      </c>
      <c r="F16" s="171">
        <v>63</v>
      </c>
      <c r="G16" s="171">
        <v>49</v>
      </c>
      <c r="H16" s="171">
        <v>51</v>
      </c>
      <c r="I16" s="171">
        <v>58</v>
      </c>
      <c r="J16" s="172">
        <v>48</v>
      </c>
      <c r="K16" s="1266"/>
      <c r="L16" s="11" t="s">
        <v>36</v>
      </c>
      <c r="M16" s="170">
        <v>35</v>
      </c>
      <c r="N16" s="173">
        <v>50</v>
      </c>
      <c r="O16" s="173">
        <v>50</v>
      </c>
      <c r="P16" s="174">
        <v>46</v>
      </c>
      <c r="Q16" s="1266"/>
      <c r="R16" s="11" t="s">
        <v>36</v>
      </c>
      <c r="S16" s="199">
        <v>61</v>
      </c>
      <c r="T16" s="171">
        <v>67</v>
      </c>
      <c r="U16" s="171">
        <v>61</v>
      </c>
      <c r="V16" s="1266"/>
      <c r="W16" s="11" t="s">
        <v>95</v>
      </c>
      <c r="X16" s="173">
        <v>39</v>
      </c>
      <c r="Y16" s="171">
        <v>27</v>
      </c>
      <c r="Z16" s="173">
        <v>42</v>
      </c>
      <c r="AA16" s="1080">
        <v>50</v>
      </c>
      <c r="AB16" s="1080">
        <v>60</v>
      </c>
      <c r="AC16" s="1080">
        <v>48</v>
      </c>
    </row>
    <row r="17" spans="1:35" ht="13.5" thickBot="1">
      <c r="A17" s="71"/>
      <c r="B17" s="1269"/>
      <c r="C17" s="163" t="s">
        <v>65</v>
      </c>
      <c r="D17" s="200">
        <f t="shared" ref="D17:S17" si="4">SUM(D14:D16)</f>
        <v>911</v>
      </c>
      <c r="E17" s="201">
        <f t="shared" si="4"/>
        <v>963</v>
      </c>
      <c r="F17" s="201">
        <f t="shared" si="4"/>
        <v>1025</v>
      </c>
      <c r="G17" s="201">
        <f t="shared" si="4"/>
        <v>1119</v>
      </c>
      <c r="H17" s="201">
        <f t="shared" si="4"/>
        <v>1207</v>
      </c>
      <c r="I17" s="201">
        <f t="shared" si="4"/>
        <v>1252</v>
      </c>
      <c r="J17" s="202">
        <f t="shared" si="4"/>
        <v>1403</v>
      </c>
      <c r="K17" s="1269"/>
      <c r="L17" s="163" t="s">
        <v>65</v>
      </c>
      <c r="M17" s="200">
        <f>SUM(M14:M16)</f>
        <v>1425</v>
      </c>
      <c r="N17" s="203">
        <f t="shared" si="4"/>
        <v>1451</v>
      </c>
      <c r="O17" s="203">
        <v>1482</v>
      </c>
      <c r="P17" s="204">
        <f t="shared" si="4"/>
        <v>1599</v>
      </c>
      <c r="Q17" s="1269"/>
      <c r="R17" s="163" t="s">
        <v>65</v>
      </c>
      <c r="S17" s="205">
        <f t="shared" si="4"/>
        <v>1722</v>
      </c>
      <c r="T17" s="201">
        <v>1849</v>
      </c>
      <c r="U17" s="201">
        <f>SUM(U14:U16)</f>
        <v>1979</v>
      </c>
      <c r="V17" s="1269"/>
      <c r="W17" s="163" t="s">
        <v>65</v>
      </c>
      <c r="X17" s="203">
        <f t="shared" ref="X17:AC17" si="5">SUM(X14:X16)</f>
        <v>2026</v>
      </c>
      <c r="Y17" s="201">
        <f t="shared" si="5"/>
        <v>1923</v>
      </c>
      <c r="Z17" s="203">
        <f t="shared" si="5"/>
        <v>2069</v>
      </c>
      <c r="AA17" s="1081">
        <f t="shared" si="5"/>
        <v>2187</v>
      </c>
      <c r="AB17" s="1081">
        <f t="shared" si="5"/>
        <v>2360</v>
      </c>
      <c r="AC17" s="1081">
        <f t="shared" si="5"/>
        <v>2335</v>
      </c>
      <c r="AD17" s="64"/>
      <c r="AE17" s="64"/>
      <c r="AF17" s="64"/>
      <c r="AG17" s="64"/>
      <c r="AH17" s="64"/>
      <c r="AI17" s="64"/>
    </row>
    <row r="18" spans="1:35">
      <c r="A18" s="11" t="s">
        <v>66</v>
      </c>
      <c r="B18" s="1270" t="s">
        <v>96</v>
      </c>
      <c r="C18" s="206" t="s">
        <v>97</v>
      </c>
      <c r="D18" s="207">
        <v>340101</v>
      </c>
      <c r="E18" s="208">
        <v>350807</v>
      </c>
      <c r="F18" s="208">
        <v>359381</v>
      </c>
      <c r="G18" s="208">
        <v>360180</v>
      </c>
      <c r="H18" s="208">
        <v>387364</v>
      </c>
      <c r="I18" s="208">
        <v>386767</v>
      </c>
      <c r="J18" s="209">
        <v>369458</v>
      </c>
      <c r="K18" s="1270" t="s">
        <v>96</v>
      </c>
      <c r="L18" s="206" t="s">
        <v>97</v>
      </c>
      <c r="M18" s="207">
        <v>362711</v>
      </c>
      <c r="N18" s="210">
        <v>368416</v>
      </c>
      <c r="O18" s="210">
        <v>367960</v>
      </c>
      <c r="P18" s="211">
        <v>347060</v>
      </c>
      <c r="Q18" s="1271" t="s">
        <v>96</v>
      </c>
      <c r="R18" s="212" t="s">
        <v>97</v>
      </c>
      <c r="S18" s="213">
        <v>333498</v>
      </c>
      <c r="T18" s="208">
        <v>330110</v>
      </c>
      <c r="U18" s="208">
        <v>295315</v>
      </c>
      <c r="V18" s="1271" t="s">
        <v>96</v>
      </c>
      <c r="W18" s="212" t="s">
        <v>97</v>
      </c>
      <c r="X18" s="210">
        <v>290081</v>
      </c>
      <c r="Y18" s="208">
        <v>287580</v>
      </c>
      <c r="Z18" s="210">
        <v>287013</v>
      </c>
      <c r="AA18" s="1082">
        <v>271731</v>
      </c>
      <c r="AB18" s="1082">
        <v>265959</v>
      </c>
      <c r="AC18" s="1082">
        <v>258839</v>
      </c>
      <c r="AD18" s="64"/>
      <c r="AE18" s="64"/>
      <c r="AF18" s="64"/>
      <c r="AG18" s="64"/>
      <c r="AH18" s="64"/>
      <c r="AI18" s="64"/>
    </row>
    <row r="19" spans="1:35">
      <c r="A19" s="11"/>
      <c r="B19" s="1266"/>
      <c r="C19" s="65" t="s">
        <v>98</v>
      </c>
      <c r="D19" s="214">
        <v>36514</v>
      </c>
      <c r="E19" s="185">
        <v>40765</v>
      </c>
      <c r="F19" s="185">
        <v>42551</v>
      </c>
      <c r="G19" s="185">
        <v>45475</v>
      </c>
      <c r="H19" s="185">
        <v>49501</v>
      </c>
      <c r="I19" s="185">
        <v>52408</v>
      </c>
      <c r="J19" s="215">
        <v>51586</v>
      </c>
      <c r="K19" s="1266"/>
      <c r="L19" s="95" t="s">
        <v>98</v>
      </c>
      <c r="M19" s="216">
        <v>50381</v>
      </c>
      <c r="N19" s="217">
        <v>54665</v>
      </c>
      <c r="O19" s="217">
        <v>59118</v>
      </c>
      <c r="P19" s="218">
        <v>61614</v>
      </c>
      <c r="Q19" s="1272"/>
      <c r="R19" s="219" t="s">
        <v>98</v>
      </c>
      <c r="S19" s="220">
        <v>62793</v>
      </c>
      <c r="T19" s="221">
        <v>60892</v>
      </c>
      <c r="U19" s="221">
        <v>53281</v>
      </c>
      <c r="V19" s="1272"/>
      <c r="W19" s="219" t="s">
        <v>98</v>
      </c>
      <c r="X19" s="217">
        <v>54517</v>
      </c>
      <c r="Y19" s="221">
        <v>55030</v>
      </c>
      <c r="Z19" s="217">
        <v>55783</v>
      </c>
      <c r="AA19" s="1083">
        <v>56705</v>
      </c>
      <c r="AB19" s="1083">
        <v>60030</v>
      </c>
      <c r="AC19" s="1083">
        <v>59882</v>
      </c>
    </row>
    <row r="20" spans="1:35">
      <c r="A20" s="11"/>
      <c r="B20" s="1266"/>
      <c r="C20" s="58" t="s">
        <v>65</v>
      </c>
      <c r="D20" s="187">
        <f t="shared" ref="D20:P20" si="6">SUM(D18:D19)</f>
        <v>376615</v>
      </c>
      <c r="E20" s="188">
        <f t="shared" si="6"/>
        <v>391572</v>
      </c>
      <c r="F20" s="188">
        <f t="shared" si="6"/>
        <v>401932</v>
      </c>
      <c r="G20" s="188">
        <f t="shared" si="6"/>
        <v>405655</v>
      </c>
      <c r="H20" s="188">
        <f t="shared" si="6"/>
        <v>436865</v>
      </c>
      <c r="I20" s="188">
        <f t="shared" si="6"/>
        <v>439175</v>
      </c>
      <c r="J20" s="189">
        <f t="shared" si="6"/>
        <v>421044</v>
      </c>
      <c r="K20" s="1266"/>
      <c r="L20" s="58" t="s">
        <v>65</v>
      </c>
      <c r="M20" s="187">
        <f>SUM(M18:M19)</f>
        <v>413092</v>
      </c>
      <c r="N20" s="190">
        <f t="shared" si="6"/>
        <v>423081</v>
      </c>
      <c r="O20" s="190">
        <v>427078</v>
      </c>
      <c r="P20" s="191">
        <f t="shared" si="6"/>
        <v>408674</v>
      </c>
      <c r="Q20" s="1273"/>
      <c r="R20" s="222" t="s">
        <v>65</v>
      </c>
      <c r="S20" s="192">
        <v>396291</v>
      </c>
      <c r="T20" s="193">
        <v>391002</v>
      </c>
      <c r="U20" s="193">
        <f>SUM(U18:U19)</f>
        <v>348596</v>
      </c>
      <c r="V20" s="1273"/>
      <c r="W20" s="222" t="s">
        <v>65</v>
      </c>
      <c r="X20" s="197">
        <f t="shared" ref="X20:AC20" si="7">SUM(X18:X19)</f>
        <v>344598</v>
      </c>
      <c r="Y20" s="193">
        <f t="shared" si="7"/>
        <v>342610</v>
      </c>
      <c r="Z20" s="197">
        <f t="shared" si="7"/>
        <v>342796</v>
      </c>
      <c r="AA20" s="1079">
        <f t="shared" si="7"/>
        <v>328436</v>
      </c>
      <c r="AB20" s="1079">
        <f t="shared" si="7"/>
        <v>325989</v>
      </c>
      <c r="AC20" s="1079">
        <f t="shared" si="7"/>
        <v>318721</v>
      </c>
    </row>
    <row r="21" spans="1:35">
      <c r="A21" s="11"/>
      <c r="B21" s="1103"/>
      <c r="C21" s="58"/>
      <c r="D21" s="187"/>
      <c r="E21" s="188"/>
      <c r="F21" s="188"/>
      <c r="G21" s="188"/>
      <c r="H21" s="188"/>
      <c r="I21" s="188"/>
      <c r="J21" s="189"/>
      <c r="K21" s="1103"/>
      <c r="L21" s="58"/>
      <c r="M21" s="187"/>
      <c r="N21" s="190"/>
      <c r="O21" s="190"/>
      <c r="P21" s="191"/>
      <c r="Q21" s="1274" t="s">
        <v>99</v>
      </c>
      <c r="R21" s="223" t="s">
        <v>100</v>
      </c>
      <c r="S21" s="224">
        <v>376310</v>
      </c>
      <c r="T21" s="225">
        <v>347836</v>
      </c>
      <c r="U21" s="225">
        <v>254368</v>
      </c>
      <c r="V21" s="1274" t="s">
        <v>99</v>
      </c>
      <c r="W21" s="223" t="s">
        <v>100</v>
      </c>
      <c r="X21" s="194">
        <v>255192</v>
      </c>
      <c r="Y21" s="225">
        <v>253754</v>
      </c>
      <c r="Z21" s="194">
        <v>245004</v>
      </c>
      <c r="AA21" s="1084">
        <v>240188</v>
      </c>
      <c r="AB21" s="1084">
        <v>245535</v>
      </c>
      <c r="AC21" s="1084">
        <v>241412</v>
      </c>
      <c r="AD21" s="64"/>
      <c r="AE21" s="64"/>
      <c r="AF21" s="64"/>
      <c r="AG21" s="64"/>
      <c r="AH21" s="64"/>
      <c r="AI21" s="64"/>
    </row>
    <row r="22" spans="1:35">
      <c r="A22" s="11"/>
      <c r="B22" s="1103"/>
      <c r="C22" s="58"/>
      <c r="D22" s="187"/>
      <c r="E22" s="188"/>
      <c r="F22" s="188"/>
      <c r="G22" s="188"/>
      <c r="H22" s="188"/>
      <c r="I22" s="188"/>
      <c r="J22" s="189"/>
      <c r="K22" s="1103"/>
      <c r="L22" s="58"/>
      <c r="M22" s="187"/>
      <c r="N22" s="190"/>
      <c r="O22" s="190"/>
      <c r="P22" s="191"/>
      <c r="Q22" s="1272"/>
      <c r="R22" s="226" t="s">
        <v>101</v>
      </c>
      <c r="S22" s="183">
        <v>307665</v>
      </c>
      <c r="T22" s="179">
        <v>342654</v>
      </c>
      <c r="U22" s="179">
        <v>361439</v>
      </c>
      <c r="V22" s="1272"/>
      <c r="W22" s="226" t="s">
        <v>101</v>
      </c>
      <c r="X22" s="181">
        <v>377089</v>
      </c>
      <c r="Y22" s="179">
        <v>363876</v>
      </c>
      <c r="Z22" s="181">
        <v>369679</v>
      </c>
      <c r="AA22" s="1077">
        <v>356179</v>
      </c>
      <c r="AB22" s="1077">
        <v>255001</v>
      </c>
      <c r="AC22" s="1077">
        <v>235809</v>
      </c>
      <c r="AD22" s="64"/>
      <c r="AE22" s="64"/>
      <c r="AF22" s="64"/>
      <c r="AG22" s="64"/>
      <c r="AH22" s="64"/>
      <c r="AI22" s="64"/>
    </row>
    <row r="23" spans="1:35">
      <c r="A23" s="11"/>
      <c r="B23" s="1103"/>
      <c r="C23" s="58"/>
      <c r="D23" s="187"/>
      <c r="E23" s="188"/>
      <c r="F23" s="188"/>
      <c r="G23" s="188"/>
      <c r="H23" s="188"/>
      <c r="I23" s="188"/>
      <c r="J23" s="189"/>
      <c r="K23" s="1103"/>
      <c r="L23" s="58"/>
      <c r="M23" s="187"/>
      <c r="N23" s="190"/>
      <c r="O23" s="190"/>
      <c r="P23" s="191"/>
      <c r="Q23" s="1273"/>
      <c r="R23" s="227" t="s">
        <v>102</v>
      </c>
      <c r="S23" s="184">
        <v>299628</v>
      </c>
      <c r="T23" s="185">
        <v>318903</v>
      </c>
      <c r="U23" s="185">
        <v>354792</v>
      </c>
      <c r="V23" s="1273"/>
      <c r="W23" s="227" t="s">
        <v>102</v>
      </c>
      <c r="X23" s="186">
        <v>374891</v>
      </c>
      <c r="Y23" s="185">
        <v>364712</v>
      </c>
      <c r="Z23" s="186">
        <v>380964</v>
      </c>
      <c r="AA23" s="1078">
        <v>372680</v>
      </c>
      <c r="AB23" s="1078">
        <v>296740</v>
      </c>
      <c r="AC23" s="1078">
        <v>241904</v>
      </c>
    </row>
    <row r="24" spans="1:35">
      <c r="A24" s="11"/>
      <c r="B24" s="1103"/>
      <c r="C24" s="58"/>
      <c r="D24" s="187"/>
      <c r="E24" s="188"/>
      <c r="F24" s="188"/>
      <c r="G24" s="188"/>
      <c r="H24" s="188"/>
      <c r="I24" s="188"/>
      <c r="J24" s="189"/>
      <c r="K24" s="1103"/>
      <c r="L24" s="58"/>
      <c r="M24" s="187"/>
      <c r="N24" s="190"/>
      <c r="O24" s="190"/>
      <c r="P24" s="191"/>
      <c r="Q24" s="1272" t="s">
        <v>103</v>
      </c>
      <c r="R24" s="228" t="s">
        <v>97</v>
      </c>
      <c r="S24" s="199">
        <v>145040</v>
      </c>
      <c r="T24" s="171">
        <v>151765</v>
      </c>
      <c r="U24" s="171">
        <v>164459</v>
      </c>
      <c r="V24" s="1272" t="s">
        <v>103</v>
      </c>
      <c r="W24" s="228" t="s">
        <v>97</v>
      </c>
      <c r="X24" s="173">
        <v>187237</v>
      </c>
      <c r="Y24" s="171">
        <v>197594</v>
      </c>
      <c r="Z24" s="173">
        <v>224917</v>
      </c>
      <c r="AA24" s="1080">
        <v>225571</v>
      </c>
      <c r="AB24" s="1080">
        <v>177750</v>
      </c>
      <c r="AC24" s="1080">
        <v>146749</v>
      </c>
    </row>
    <row r="25" spans="1:35">
      <c r="A25" s="11"/>
      <c r="B25" s="1103"/>
      <c r="C25" s="58"/>
      <c r="D25" s="187"/>
      <c r="E25" s="188"/>
      <c r="F25" s="188"/>
      <c r="G25" s="188"/>
      <c r="H25" s="188"/>
      <c r="I25" s="188"/>
      <c r="J25" s="189"/>
      <c r="K25" s="1103"/>
      <c r="L25" s="58"/>
      <c r="M25" s="187"/>
      <c r="N25" s="190"/>
      <c r="O25" s="190"/>
      <c r="P25" s="191"/>
      <c r="Q25" s="1272"/>
      <c r="R25" s="219" t="s">
        <v>98</v>
      </c>
      <c r="S25" s="220">
        <v>19914</v>
      </c>
      <c r="T25" s="221">
        <v>25185</v>
      </c>
      <c r="U25" s="221">
        <v>28890</v>
      </c>
      <c r="V25" s="1272"/>
      <c r="W25" s="219" t="s">
        <v>98</v>
      </c>
      <c r="X25" s="217">
        <v>35456</v>
      </c>
      <c r="Y25" s="221">
        <v>40729</v>
      </c>
      <c r="Z25" s="217">
        <v>49874</v>
      </c>
      <c r="AA25" s="1083">
        <v>51508</v>
      </c>
      <c r="AB25" s="1083">
        <v>49392</v>
      </c>
      <c r="AC25" s="1083">
        <v>42609</v>
      </c>
      <c r="AD25" s="64"/>
      <c r="AE25" s="64"/>
      <c r="AF25" s="64"/>
      <c r="AG25" s="64"/>
      <c r="AH25" s="64"/>
      <c r="AI25" s="64"/>
    </row>
    <row r="26" spans="1:35">
      <c r="A26" s="11"/>
      <c r="B26" s="1267" t="s">
        <v>103</v>
      </c>
      <c r="C26" s="58" t="s">
        <v>97</v>
      </c>
      <c r="D26" s="195">
        <v>187681</v>
      </c>
      <c r="E26" s="193">
        <v>129937</v>
      </c>
      <c r="F26" s="193">
        <v>125704</v>
      </c>
      <c r="G26" s="193">
        <v>133960</v>
      </c>
      <c r="H26" s="193">
        <v>112269</v>
      </c>
      <c r="I26" s="193">
        <v>109375</v>
      </c>
      <c r="J26" s="196">
        <v>108515</v>
      </c>
      <c r="K26" s="1267" t="s">
        <v>103</v>
      </c>
      <c r="L26" s="58" t="s">
        <v>97</v>
      </c>
      <c r="M26" s="187">
        <v>110835</v>
      </c>
      <c r="N26" s="190">
        <v>112527</v>
      </c>
      <c r="O26" s="190">
        <v>111088</v>
      </c>
      <c r="P26" s="191">
        <v>126804</v>
      </c>
      <c r="Q26" s="1273"/>
      <c r="R26" s="222" t="s">
        <v>65</v>
      </c>
      <c r="S26" s="192">
        <v>164954</v>
      </c>
      <c r="T26" s="193">
        <v>176950</v>
      </c>
      <c r="U26" s="193">
        <f>SUM(U24:U25)</f>
        <v>193349</v>
      </c>
      <c r="V26" s="1273"/>
      <c r="W26" s="222" t="s">
        <v>65</v>
      </c>
      <c r="X26" s="197">
        <f t="shared" ref="X26:AC26" si="8">SUM(X24:X25)</f>
        <v>222693</v>
      </c>
      <c r="Y26" s="193">
        <f t="shared" si="8"/>
        <v>238323</v>
      </c>
      <c r="Z26" s="197">
        <f t="shared" si="8"/>
        <v>274791</v>
      </c>
      <c r="AA26" s="1079">
        <f t="shared" si="8"/>
        <v>277079</v>
      </c>
      <c r="AB26" s="1079">
        <f t="shared" si="8"/>
        <v>227142</v>
      </c>
      <c r="AC26" s="1079">
        <f t="shared" si="8"/>
        <v>189358</v>
      </c>
      <c r="AD26" s="64"/>
      <c r="AE26" s="64"/>
      <c r="AF26" s="64"/>
      <c r="AG26" s="64"/>
      <c r="AH26" s="64"/>
      <c r="AI26" s="64"/>
    </row>
    <row r="27" spans="1:35">
      <c r="A27" s="11"/>
      <c r="B27" s="1266"/>
      <c r="C27" s="95" t="s">
        <v>98</v>
      </c>
      <c r="D27" s="187">
        <v>27419</v>
      </c>
      <c r="E27" s="188">
        <v>17749</v>
      </c>
      <c r="F27" s="188">
        <v>15774</v>
      </c>
      <c r="G27" s="188">
        <v>16099</v>
      </c>
      <c r="H27" s="188">
        <v>13611</v>
      </c>
      <c r="I27" s="188">
        <v>12367</v>
      </c>
      <c r="J27" s="189">
        <v>11503</v>
      </c>
      <c r="K27" s="1266"/>
      <c r="L27" s="95" t="s">
        <v>98</v>
      </c>
      <c r="M27" s="216">
        <v>11676</v>
      </c>
      <c r="N27" s="217">
        <v>11665</v>
      </c>
      <c r="O27" s="217">
        <v>11856</v>
      </c>
      <c r="P27" s="218">
        <v>14595</v>
      </c>
      <c r="Q27" s="1274" t="s">
        <v>104</v>
      </c>
      <c r="R27" s="223" t="s">
        <v>105</v>
      </c>
      <c r="S27" s="224">
        <v>32586</v>
      </c>
      <c r="T27" s="225">
        <v>31019</v>
      </c>
      <c r="U27" s="225">
        <v>24137</v>
      </c>
      <c r="V27" s="1274" t="s">
        <v>104</v>
      </c>
      <c r="W27" s="223" t="s">
        <v>105</v>
      </c>
      <c r="X27" s="194">
        <v>27889</v>
      </c>
      <c r="Y27" s="225">
        <v>26663</v>
      </c>
      <c r="Z27" s="194">
        <v>24958</v>
      </c>
      <c r="AA27" s="1084">
        <v>24644</v>
      </c>
      <c r="AB27" s="1084">
        <v>25710</v>
      </c>
      <c r="AC27" s="1084">
        <v>21858</v>
      </c>
    </row>
    <row r="28" spans="1:35">
      <c r="A28" s="11"/>
      <c r="B28" s="1268"/>
      <c r="C28" s="103" t="s">
        <v>65</v>
      </c>
      <c r="D28" s="195">
        <f t="shared" ref="D28:J28" si="9">SUM(D26:D27)</f>
        <v>215100</v>
      </c>
      <c r="E28" s="193">
        <f t="shared" si="9"/>
        <v>147686</v>
      </c>
      <c r="F28" s="193">
        <f t="shared" si="9"/>
        <v>141478</v>
      </c>
      <c r="G28" s="193">
        <f t="shared" si="9"/>
        <v>150059</v>
      </c>
      <c r="H28" s="193">
        <f t="shared" si="9"/>
        <v>125880</v>
      </c>
      <c r="I28" s="193">
        <f t="shared" si="9"/>
        <v>121742</v>
      </c>
      <c r="J28" s="196">
        <f t="shared" si="9"/>
        <v>120018</v>
      </c>
      <c r="K28" s="1268"/>
      <c r="L28" s="103" t="s">
        <v>65</v>
      </c>
      <c r="M28" s="195">
        <f>SUM(M26:M27)</f>
        <v>122511</v>
      </c>
      <c r="N28" s="197">
        <f>SUM(N26:N27)</f>
        <v>124192</v>
      </c>
      <c r="O28" s="197">
        <v>122944</v>
      </c>
      <c r="P28" s="198">
        <f>SUM(P26:P27)</f>
        <v>141399</v>
      </c>
      <c r="Q28" s="1273"/>
      <c r="R28" s="227" t="s">
        <v>106</v>
      </c>
      <c r="S28" s="229">
        <v>284</v>
      </c>
      <c r="T28" s="230">
        <v>292</v>
      </c>
      <c r="U28" s="230">
        <v>257</v>
      </c>
      <c r="V28" s="1273"/>
      <c r="W28" s="227" t="s">
        <v>106</v>
      </c>
      <c r="X28" s="231">
        <v>237</v>
      </c>
      <c r="Y28" s="230">
        <v>269</v>
      </c>
      <c r="Z28" s="231">
        <v>217</v>
      </c>
      <c r="AA28" s="1085">
        <v>247</v>
      </c>
      <c r="AB28" s="1085">
        <v>215</v>
      </c>
      <c r="AC28" s="1085">
        <v>227</v>
      </c>
    </row>
    <row r="29" spans="1:35">
      <c r="A29" s="11"/>
      <c r="B29" s="37" t="s">
        <v>107</v>
      </c>
      <c r="C29" s="11"/>
      <c r="D29" s="170">
        <v>13667</v>
      </c>
      <c r="E29" s="171">
        <v>13742</v>
      </c>
      <c r="F29" s="171">
        <v>14157</v>
      </c>
      <c r="G29" s="171">
        <v>14650</v>
      </c>
      <c r="H29" s="171">
        <v>16498</v>
      </c>
      <c r="I29" s="171">
        <v>19962</v>
      </c>
      <c r="J29" s="172">
        <v>21847</v>
      </c>
      <c r="K29" s="37" t="s">
        <v>107</v>
      </c>
      <c r="L29" s="11"/>
      <c r="M29" s="170">
        <v>22217</v>
      </c>
      <c r="N29" s="173">
        <v>24008</v>
      </c>
      <c r="O29" s="173">
        <v>23054</v>
      </c>
      <c r="P29" s="174">
        <v>26373</v>
      </c>
      <c r="Q29" s="1274" t="s">
        <v>108</v>
      </c>
      <c r="R29" s="223" t="s">
        <v>109</v>
      </c>
      <c r="S29" s="232">
        <v>26033</v>
      </c>
      <c r="T29" s="233">
        <v>26523</v>
      </c>
      <c r="U29" s="233">
        <v>28927</v>
      </c>
      <c r="V29" s="1274" t="s">
        <v>108</v>
      </c>
      <c r="W29" s="223" t="s">
        <v>109</v>
      </c>
      <c r="X29" s="234">
        <v>29993</v>
      </c>
      <c r="Y29" s="233">
        <v>35633</v>
      </c>
      <c r="Z29" s="234">
        <v>40529</v>
      </c>
      <c r="AA29" s="1086">
        <v>42377</v>
      </c>
      <c r="AB29" s="1086">
        <v>40079</v>
      </c>
      <c r="AC29" s="1086">
        <v>43571</v>
      </c>
    </row>
    <row r="30" spans="1:35" ht="13.5" thickBot="1">
      <c r="A30" s="11"/>
      <c r="B30" s="235" t="s">
        <v>110</v>
      </c>
      <c r="C30" s="58"/>
      <c r="D30" s="236" t="s">
        <v>111</v>
      </c>
      <c r="E30" s="237" t="s">
        <v>111</v>
      </c>
      <c r="F30" s="237" t="s">
        <v>111</v>
      </c>
      <c r="G30" s="237" t="s">
        <v>111</v>
      </c>
      <c r="H30" s="237" t="s">
        <v>111</v>
      </c>
      <c r="I30" s="238">
        <v>3536</v>
      </c>
      <c r="J30" s="189">
        <v>3150</v>
      </c>
      <c r="K30" s="235" t="s">
        <v>110</v>
      </c>
      <c r="L30" s="58"/>
      <c r="M30" s="187">
        <v>3896</v>
      </c>
      <c r="N30" s="239" t="s">
        <v>111</v>
      </c>
      <c r="O30" s="239" t="s">
        <v>111</v>
      </c>
      <c r="P30" s="240" t="s">
        <v>111</v>
      </c>
      <c r="Q30" s="1272"/>
      <c r="R30" s="219" t="s">
        <v>112</v>
      </c>
      <c r="S30" s="241">
        <v>2741</v>
      </c>
      <c r="T30" s="242">
        <v>2321</v>
      </c>
      <c r="U30" s="242">
        <v>2173</v>
      </c>
      <c r="V30" s="1272"/>
      <c r="W30" s="219" t="s">
        <v>112</v>
      </c>
      <c r="X30" s="243">
        <v>1952</v>
      </c>
      <c r="Y30" s="242">
        <v>2198</v>
      </c>
      <c r="Z30" s="243">
        <v>2702</v>
      </c>
      <c r="AA30" s="1087">
        <v>2509</v>
      </c>
      <c r="AB30" s="1087">
        <v>2190</v>
      </c>
      <c r="AC30" s="1087">
        <v>2515</v>
      </c>
    </row>
    <row r="31" spans="1:35" s="64" customFormat="1">
      <c r="A31" s="206" t="s">
        <v>329</v>
      </c>
      <c r="B31" s="244"/>
      <c r="C31" s="206"/>
      <c r="D31" s="245"/>
      <c r="E31" s="246"/>
      <c r="F31" s="246"/>
      <c r="G31" s="246"/>
      <c r="H31" s="246"/>
      <c r="I31" s="247"/>
      <c r="J31" s="209"/>
      <c r="K31" s="244"/>
      <c r="L31" s="206"/>
      <c r="M31" s="207"/>
      <c r="N31" s="248"/>
      <c r="O31" s="248"/>
      <c r="P31" s="249"/>
      <c r="Q31" s="250" t="s">
        <v>113</v>
      </c>
      <c r="R31" s="251" t="s">
        <v>114</v>
      </c>
      <c r="S31" s="252">
        <v>128701</v>
      </c>
      <c r="T31" s="253">
        <v>127114</v>
      </c>
      <c r="U31" s="254">
        <v>127316</v>
      </c>
      <c r="V31" s="1104" t="s">
        <v>113</v>
      </c>
      <c r="W31" s="251" t="s">
        <v>114</v>
      </c>
      <c r="X31" s="254">
        <v>131805</v>
      </c>
      <c r="Y31" s="253">
        <v>138034</v>
      </c>
      <c r="Z31" s="254">
        <v>148136</v>
      </c>
      <c r="AA31" s="1088">
        <v>159978</v>
      </c>
      <c r="AB31" s="1088">
        <v>164073</v>
      </c>
      <c r="AC31" s="1088">
        <v>167273</v>
      </c>
    </row>
    <row r="32" spans="1:35" s="64" customFormat="1">
      <c r="A32" s="11"/>
      <c r="B32" s="37"/>
      <c r="C32" s="11"/>
      <c r="D32" s="256"/>
      <c r="E32" s="257"/>
      <c r="F32" s="257"/>
      <c r="G32" s="257"/>
      <c r="H32" s="257"/>
      <c r="I32" s="258"/>
      <c r="J32" s="172"/>
      <c r="K32" s="37"/>
      <c r="L32" s="11"/>
      <c r="M32" s="170"/>
      <c r="N32" s="259"/>
      <c r="O32" s="259"/>
      <c r="P32" s="260"/>
      <c r="Q32" s="261"/>
      <c r="R32" s="227" t="s">
        <v>115</v>
      </c>
      <c r="S32" s="229">
        <v>43768</v>
      </c>
      <c r="T32" s="230">
        <v>43518</v>
      </c>
      <c r="U32" s="231">
        <v>36207</v>
      </c>
      <c r="V32" s="1100"/>
      <c r="W32" s="227" t="s">
        <v>115</v>
      </c>
      <c r="X32" s="231">
        <v>38296</v>
      </c>
      <c r="Y32" s="230">
        <v>40890</v>
      </c>
      <c r="Z32" s="231">
        <v>40779</v>
      </c>
      <c r="AA32" s="1085">
        <v>44611</v>
      </c>
      <c r="AB32" s="1085">
        <v>46219</v>
      </c>
      <c r="AC32" s="1085">
        <v>46421</v>
      </c>
    </row>
    <row r="33" spans="1:29" s="64" customFormat="1">
      <c r="A33" s="11"/>
      <c r="B33" s="37"/>
      <c r="C33" s="11"/>
      <c r="D33" s="256"/>
      <c r="E33" s="257"/>
      <c r="F33" s="257"/>
      <c r="G33" s="257"/>
      <c r="H33" s="257"/>
      <c r="I33" s="258"/>
      <c r="J33" s="172"/>
      <c r="K33" s="37"/>
      <c r="L33" s="11"/>
      <c r="M33" s="170"/>
      <c r="N33" s="259"/>
      <c r="O33" s="259"/>
      <c r="P33" s="260"/>
      <c r="Q33" s="1102"/>
      <c r="R33" s="262" t="s">
        <v>116</v>
      </c>
      <c r="S33" s="263">
        <f>SUM(S31:S32)</f>
        <v>172469</v>
      </c>
      <c r="T33" s="264">
        <v>170632</v>
      </c>
      <c r="U33" s="265">
        <f>SUM(U31:U32)</f>
        <v>163523</v>
      </c>
      <c r="V33" s="1102"/>
      <c r="W33" s="262" t="s">
        <v>116</v>
      </c>
      <c r="X33" s="265">
        <f t="shared" ref="X33:AC33" si="10">SUM(X31:X32)</f>
        <v>170101</v>
      </c>
      <c r="Y33" s="264">
        <f t="shared" si="10"/>
        <v>178924</v>
      </c>
      <c r="Z33" s="265">
        <f t="shared" si="10"/>
        <v>188915</v>
      </c>
      <c r="AA33" s="1089">
        <f t="shared" si="10"/>
        <v>204589</v>
      </c>
      <c r="AB33" s="1089">
        <f t="shared" si="10"/>
        <v>210292</v>
      </c>
      <c r="AC33" s="1089">
        <f t="shared" si="10"/>
        <v>213694</v>
      </c>
    </row>
    <row r="34" spans="1:29" s="64" customFormat="1">
      <c r="A34" s="11"/>
      <c r="B34" s="37"/>
      <c r="C34" s="11"/>
      <c r="D34" s="256"/>
      <c r="E34" s="257"/>
      <c r="F34" s="257"/>
      <c r="G34" s="257"/>
      <c r="H34" s="257"/>
      <c r="I34" s="258"/>
      <c r="J34" s="172"/>
      <c r="K34" s="37"/>
      <c r="L34" s="11"/>
      <c r="M34" s="170"/>
      <c r="N34" s="259"/>
      <c r="O34" s="259"/>
      <c r="P34" s="260"/>
      <c r="Q34" s="261" t="s">
        <v>99</v>
      </c>
      <c r="R34" s="266" t="s">
        <v>117</v>
      </c>
      <c r="S34" s="267">
        <v>137446</v>
      </c>
      <c r="T34" s="268">
        <v>143916</v>
      </c>
      <c r="U34" s="269">
        <v>132773</v>
      </c>
      <c r="V34" s="1100" t="s">
        <v>99</v>
      </c>
      <c r="W34" s="266" t="s">
        <v>117</v>
      </c>
      <c r="X34" s="269">
        <v>143071</v>
      </c>
      <c r="Y34" s="268">
        <v>149987</v>
      </c>
      <c r="Z34" s="269">
        <v>155566</v>
      </c>
      <c r="AA34" s="1090">
        <v>164844</v>
      </c>
      <c r="AB34" s="1090">
        <v>169894</v>
      </c>
      <c r="AC34" s="1090">
        <v>176346</v>
      </c>
    </row>
    <row r="35" spans="1:29" s="64" customFormat="1">
      <c r="A35" s="11"/>
      <c r="B35" s="37"/>
      <c r="C35" s="11"/>
      <c r="D35" s="256"/>
      <c r="E35" s="257"/>
      <c r="F35" s="257"/>
      <c r="G35" s="257"/>
      <c r="H35" s="257"/>
      <c r="I35" s="258"/>
      <c r="J35" s="172"/>
      <c r="K35" s="37"/>
      <c r="L35" s="11"/>
      <c r="M35" s="170"/>
      <c r="N35" s="259"/>
      <c r="O35" s="259"/>
      <c r="P35" s="260"/>
      <c r="Q35" s="261"/>
      <c r="R35" s="226" t="s">
        <v>118</v>
      </c>
      <c r="S35" s="270">
        <v>129147</v>
      </c>
      <c r="T35" s="271">
        <v>95504</v>
      </c>
      <c r="U35" s="272">
        <v>94300</v>
      </c>
      <c r="V35" s="1100"/>
      <c r="W35" s="226" t="s">
        <v>118</v>
      </c>
      <c r="X35" s="272">
        <v>125633</v>
      </c>
      <c r="Y35" s="271">
        <v>174283</v>
      </c>
      <c r="Z35" s="272">
        <v>163246</v>
      </c>
      <c r="AA35" s="1091">
        <v>181871</v>
      </c>
      <c r="AB35" s="1091">
        <v>166915</v>
      </c>
      <c r="AC35" s="1091">
        <v>164773</v>
      </c>
    </row>
    <row r="36" spans="1:29" s="64" customFormat="1">
      <c r="A36" s="11"/>
      <c r="B36" s="37"/>
      <c r="C36" s="11"/>
      <c r="D36" s="256"/>
      <c r="E36" s="257"/>
      <c r="F36" s="257"/>
      <c r="G36" s="257"/>
      <c r="H36" s="257"/>
      <c r="I36" s="258"/>
      <c r="J36" s="172"/>
      <c r="K36" s="37"/>
      <c r="L36" s="11"/>
      <c r="M36" s="170"/>
      <c r="N36" s="259"/>
      <c r="O36" s="259"/>
      <c r="P36" s="260"/>
      <c r="Q36" s="1102"/>
      <c r="R36" s="227" t="s">
        <v>119</v>
      </c>
      <c r="S36" s="229">
        <v>152417</v>
      </c>
      <c r="T36" s="230">
        <v>108897</v>
      </c>
      <c r="U36" s="231">
        <v>89272</v>
      </c>
      <c r="V36" s="1102"/>
      <c r="W36" s="227" t="s">
        <v>119</v>
      </c>
      <c r="X36" s="231">
        <v>110356</v>
      </c>
      <c r="Y36" s="230">
        <v>151184</v>
      </c>
      <c r="Z36" s="231">
        <v>163912</v>
      </c>
      <c r="AA36" s="1085">
        <v>179794</v>
      </c>
      <c r="AB36" s="1085">
        <v>177289</v>
      </c>
      <c r="AC36" s="1085">
        <v>149620</v>
      </c>
    </row>
    <row r="37" spans="1:29" s="64" customFormat="1">
      <c r="A37" s="11"/>
      <c r="B37" s="37"/>
      <c r="C37" s="11"/>
      <c r="D37" s="256"/>
      <c r="E37" s="257"/>
      <c r="F37" s="257"/>
      <c r="G37" s="257"/>
      <c r="H37" s="257"/>
      <c r="I37" s="258"/>
      <c r="J37" s="172"/>
      <c r="K37" s="37"/>
      <c r="L37" s="11"/>
      <c r="M37" s="170"/>
      <c r="N37" s="259"/>
      <c r="O37" s="259"/>
      <c r="P37" s="260"/>
      <c r="Q37" s="261" t="s">
        <v>120</v>
      </c>
      <c r="R37" s="266" t="s">
        <v>97</v>
      </c>
      <c r="S37" s="267">
        <v>91562</v>
      </c>
      <c r="T37" s="268">
        <v>61115</v>
      </c>
      <c r="U37" s="269">
        <v>42129</v>
      </c>
      <c r="V37" s="1100" t="s">
        <v>120</v>
      </c>
      <c r="W37" s="266" t="s">
        <v>97</v>
      </c>
      <c r="X37" s="269">
        <v>51404</v>
      </c>
      <c r="Y37" s="268">
        <v>72258</v>
      </c>
      <c r="Z37" s="269">
        <v>84061</v>
      </c>
      <c r="AA37" s="1090">
        <v>95667</v>
      </c>
      <c r="AB37" s="1090">
        <v>97294</v>
      </c>
      <c r="AC37" s="1090">
        <v>76318</v>
      </c>
    </row>
    <row r="38" spans="1:29" s="64" customFormat="1">
      <c r="A38" s="11"/>
      <c r="B38" s="37"/>
      <c r="C38" s="11"/>
      <c r="D38" s="256"/>
      <c r="E38" s="257"/>
      <c r="F38" s="257"/>
      <c r="G38" s="257"/>
      <c r="H38" s="257"/>
      <c r="I38" s="258"/>
      <c r="J38" s="172"/>
      <c r="K38" s="37"/>
      <c r="L38" s="11"/>
      <c r="M38" s="170"/>
      <c r="N38" s="259"/>
      <c r="O38" s="259"/>
      <c r="P38" s="260"/>
      <c r="Q38" s="261"/>
      <c r="R38" s="227" t="s">
        <v>98</v>
      </c>
      <c r="S38" s="229">
        <v>32143</v>
      </c>
      <c r="T38" s="230">
        <v>22408</v>
      </c>
      <c r="U38" s="231">
        <v>14603</v>
      </c>
      <c r="V38" s="1100"/>
      <c r="W38" s="227" t="s">
        <v>98</v>
      </c>
      <c r="X38" s="231">
        <v>17439</v>
      </c>
      <c r="Y38" s="230">
        <v>22462</v>
      </c>
      <c r="Z38" s="231">
        <v>29406</v>
      </c>
      <c r="AA38" s="1085">
        <v>31663</v>
      </c>
      <c r="AB38" s="1085">
        <v>32492</v>
      </c>
      <c r="AC38" s="1085">
        <v>25555</v>
      </c>
    </row>
    <row r="39" spans="1:29" s="64" customFormat="1">
      <c r="A39" s="11"/>
      <c r="B39" s="37"/>
      <c r="C39" s="11"/>
      <c r="D39" s="256"/>
      <c r="E39" s="257"/>
      <c r="F39" s="257"/>
      <c r="G39" s="257"/>
      <c r="H39" s="257"/>
      <c r="I39" s="258"/>
      <c r="J39" s="172"/>
      <c r="K39" s="37"/>
      <c r="L39" s="11"/>
      <c r="M39" s="170"/>
      <c r="N39" s="259"/>
      <c r="O39" s="259"/>
      <c r="P39" s="260"/>
      <c r="Q39" s="1102"/>
      <c r="R39" s="262" t="s">
        <v>121</v>
      </c>
      <c r="S39" s="263">
        <f>SUM(S37:S38)</f>
        <v>123705</v>
      </c>
      <c r="T39" s="264">
        <v>83523</v>
      </c>
      <c r="U39" s="265">
        <f>SUM(U37:U38)</f>
        <v>56732</v>
      </c>
      <c r="V39" s="1102"/>
      <c r="W39" s="262" t="s">
        <v>121</v>
      </c>
      <c r="X39" s="265">
        <f t="shared" ref="X39:AC39" si="11">SUM(X37:X38)</f>
        <v>68843</v>
      </c>
      <c r="Y39" s="264">
        <f t="shared" si="11"/>
        <v>94720</v>
      </c>
      <c r="Z39" s="265">
        <f t="shared" si="11"/>
        <v>113467</v>
      </c>
      <c r="AA39" s="1089">
        <f t="shared" si="11"/>
        <v>127330</v>
      </c>
      <c r="AB39" s="1089">
        <f t="shared" si="11"/>
        <v>129786</v>
      </c>
      <c r="AC39" s="1089">
        <f t="shared" si="11"/>
        <v>101873</v>
      </c>
    </row>
    <row r="40" spans="1:29" s="64" customFormat="1">
      <c r="A40" s="11"/>
      <c r="B40" s="37"/>
      <c r="C40" s="11"/>
      <c r="D40" s="256"/>
      <c r="E40" s="257"/>
      <c r="F40" s="257"/>
      <c r="G40" s="257"/>
      <c r="H40" s="257"/>
      <c r="I40" s="258"/>
      <c r="J40" s="172"/>
      <c r="K40" s="37"/>
      <c r="L40" s="11"/>
      <c r="M40" s="170"/>
      <c r="N40" s="259"/>
      <c r="O40" s="259"/>
      <c r="P40" s="260"/>
      <c r="Q40" s="273" t="s">
        <v>122</v>
      </c>
      <c r="R40" s="274"/>
      <c r="S40" s="275">
        <v>10950</v>
      </c>
      <c r="T40" s="276">
        <v>12238</v>
      </c>
      <c r="U40" s="277">
        <v>10561</v>
      </c>
      <c r="V40" s="273" t="s">
        <v>122</v>
      </c>
      <c r="W40" s="274" t="s">
        <v>107</v>
      </c>
      <c r="X40" s="277">
        <v>9270</v>
      </c>
      <c r="Y40" s="276">
        <v>9664</v>
      </c>
      <c r="Z40" s="277">
        <v>10039</v>
      </c>
      <c r="AA40" s="1092">
        <v>8111</v>
      </c>
      <c r="AB40" s="1092">
        <v>7335</v>
      </c>
      <c r="AC40" s="1092">
        <v>9112</v>
      </c>
    </row>
    <row r="41" spans="1:29" s="64" customFormat="1">
      <c r="A41" s="11"/>
      <c r="B41" s="37"/>
      <c r="C41" s="11"/>
      <c r="D41" s="256"/>
      <c r="E41" s="257"/>
      <c r="F41" s="257"/>
      <c r="G41" s="257"/>
      <c r="H41" s="257"/>
      <c r="I41" s="258"/>
      <c r="J41" s="172"/>
      <c r="K41" s="37"/>
      <c r="L41" s="11"/>
      <c r="M41" s="170"/>
      <c r="N41" s="259"/>
      <c r="O41" s="259"/>
      <c r="P41" s="260"/>
      <c r="Q41" s="261" t="s">
        <v>123</v>
      </c>
      <c r="R41" s="278" t="s">
        <v>124</v>
      </c>
      <c r="S41" s="279">
        <v>8280</v>
      </c>
      <c r="T41" s="280">
        <v>12936</v>
      </c>
      <c r="U41" s="281">
        <v>16926</v>
      </c>
      <c r="V41" s="1100" t="s">
        <v>123</v>
      </c>
      <c r="W41" s="278" t="s">
        <v>124</v>
      </c>
      <c r="X41" s="281">
        <v>20810</v>
      </c>
      <c r="Y41" s="280">
        <v>23166</v>
      </c>
      <c r="Z41" s="281">
        <v>29919</v>
      </c>
      <c r="AA41" s="1093">
        <v>34431</v>
      </c>
      <c r="AB41" s="1093">
        <v>30128</v>
      </c>
      <c r="AC41" s="1093">
        <v>27958</v>
      </c>
    </row>
    <row r="42" spans="1:29" s="64" customFormat="1" ht="13.5" thickBot="1">
      <c r="A42" s="71"/>
      <c r="B42" s="76"/>
      <c r="C42" s="71"/>
      <c r="D42" s="282"/>
      <c r="E42" s="283"/>
      <c r="F42" s="283"/>
      <c r="G42" s="283"/>
      <c r="H42" s="283"/>
      <c r="I42" s="284"/>
      <c r="J42" s="285"/>
      <c r="K42" s="76"/>
      <c r="L42" s="71"/>
      <c r="M42" s="286"/>
      <c r="N42" s="287"/>
      <c r="O42" s="287"/>
      <c r="P42" s="288"/>
      <c r="Q42" s="289"/>
      <c r="R42" s="290" t="s">
        <v>125</v>
      </c>
      <c r="S42" s="291">
        <v>586</v>
      </c>
      <c r="T42" s="292">
        <v>474</v>
      </c>
      <c r="U42" s="293">
        <v>362</v>
      </c>
      <c r="V42" s="1101"/>
      <c r="W42" s="290" t="s">
        <v>125</v>
      </c>
      <c r="X42" s="293">
        <v>324</v>
      </c>
      <c r="Y42" s="292">
        <v>224</v>
      </c>
      <c r="Z42" s="293">
        <v>253</v>
      </c>
      <c r="AA42" s="1094">
        <v>263</v>
      </c>
      <c r="AB42" s="1094">
        <v>250</v>
      </c>
      <c r="AC42" s="1094">
        <v>232</v>
      </c>
    </row>
    <row r="43" spans="1:29">
      <c r="A43" s="11" t="s">
        <v>43</v>
      </c>
      <c r="B43" s="244"/>
      <c r="C43" s="206"/>
      <c r="D43" s="245"/>
      <c r="E43" s="246"/>
      <c r="F43" s="246"/>
      <c r="G43" s="246"/>
      <c r="H43" s="246"/>
      <c r="I43" s="247"/>
      <c r="J43" s="209"/>
      <c r="K43" s="244"/>
      <c r="L43" s="206"/>
      <c r="M43" s="245"/>
      <c r="N43" s="210"/>
      <c r="O43" s="210"/>
      <c r="P43" s="211"/>
      <c r="Q43" s="1271" t="s">
        <v>96</v>
      </c>
      <c r="R43" s="212" t="s">
        <v>97</v>
      </c>
      <c r="S43" s="245"/>
      <c r="T43" s="210"/>
      <c r="U43" s="211"/>
      <c r="V43" s="1271" t="s">
        <v>96</v>
      </c>
      <c r="W43" s="212" t="s">
        <v>97</v>
      </c>
      <c r="X43" s="294">
        <v>293066</v>
      </c>
      <c r="Y43" s="294">
        <v>415829</v>
      </c>
      <c r="Z43" s="1061">
        <v>535313</v>
      </c>
      <c r="AA43" s="1069">
        <v>704936</v>
      </c>
      <c r="AB43" s="1069">
        <v>801135</v>
      </c>
      <c r="AC43" s="1069">
        <v>968251</v>
      </c>
    </row>
    <row r="44" spans="1:29">
      <c r="A44" s="11"/>
      <c r="B44" s="37"/>
      <c r="C44" s="11"/>
      <c r="D44" s="256"/>
      <c r="E44" s="257"/>
      <c r="F44" s="257"/>
      <c r="G44" s="257"/>
      <c r="H44" s="257"/>
      <c r="I44" s="258"/>
      <c r="J44" s="172"/>
      <c r="K44" s="37"/>
      <c r="L44" s="11"/>
      <c r="M44" s="256"/>
      <c r="N44" s="173"/>
      <c r="O44" s="173"/>
      <c r="P44" s="174"/>
      <c r="Q44" s="1272"/>
      <c r="R44" s="219" t="s">
        <v>98</v>
      </c>
      <c r="S44" s="256"/>
      <c r="T44" s="173"/>
      <c r="U44" s="174"/>
      <c r="V44" s="1272"/>
      <c r="W44" s="219" t="s">
        <v>98</v>
      </c>
      <c r="X44" s="258">
        <v>98111</v>
      </c>
      <c r="Y44" s="258">
        <v>110583</v>
      </c>
      <c r="Z44" s="1062">
        <v>117464</v>
      </c>
      <c r="AA44" s="1070">
        <v>120200</v>
      </c>
      <c r="AB44" s="1070">
        <v>127042</v>
      </c>
      <c r="AC44" s="1070">
        <v>133613</v>
      </c>
    </row>
    <row r="45" spans="1:29">
      <c r="A45" s="11"/>
      <c r="B45" s="37"/>
      <c r="C45" s="11"/>
      <c r="D45" s="256"/>
      <c r="E45" s="257"/>
      <c r="F45" s="257"/>
      <c r="G45" s="257"/>
      <c r="H45" s="257"/>
      <c r="I45" s="258"/>
      <c r="J45" s="172"/>
      <c r="K45" s="37"/>
      <c r="L45" s="11"/>
      <c r="M45" s="256"/>
      <c r="N45" s="173"/>
      <c r="O45" s="173"/>
      <c r="P45" s="174"/>
      <c r="Q45" s="1273"/>
      <c r="R45" s="222" t="s">
        <v>65</v>
      </c>
      <c r="S45" s="256"/>
      <c r="T45" s="173"/>
      <c r="U45" s="174"/>
      <c r="V45" s="1273"/>
      <c r="W45" s="222" t="s">
        <v>65</v>
      </c>
      <c r="X45" s="295">
        <v>391177</v>
      </c>
      <c r="Y45" s="295">
        <v>526412</v>
      </c>
      <c r="Z45" s="1063">
        <f>SUM(Z43:Z44)</f>
        <v>652777</v>
      </c>
      <c r="AA45" s="1071">
        <f>SUM(AA43:AA44)</f>
        <v>825136</v>
      </c>
      <c r="AB45" s="1071">
        <f>SUM(AB43:AB44)</f>
        <v>928177</v>
      </c>
      <c r="AC45" s="1071">
        <f>SUM(AC43:AC44)</f>
        <v>1101864</v>
      </c>
    </row>
    <row r="46" spans="1:29">
      <c r="A46" s="11"/>
      <c r="B46" s="37"/>
      <c r="C46" s="11"/>
      <c r="D46" s="256"/>
      <c r="E46" s="257"/>
      <c r="F46" s="257"/>
      <c r="G46" s="257"/>
      <c r="H46" s="257"/>
      <c r="I46" s="258"/>
      <c r="J46" s="172"/>
      <c r="K46" s="37"/>
      <c r="L46" s="11"/>
      <c r="M46" s="256"/>
      <c r="N46" s="173"/>
      <c r="O46" s="173"/>
      <c r="P46" s="174"/>
      <c r="Q46" s="1272" t="s">
        <v>126</v>
      </c>
      <c r="R46" s="266" t="s">
        <v>101</v>
      </c>
      <c r="S46" s="256"/>
      <c r="T46" s="173"/>
      <c r="U46" s="174"/>
      <c r="V46" s="1272" t="s">
        <v>126</v>
      </c>
      <c r="W46" s="266" t="s">
        <v>101</v>
      </c>
      <c r="X46" s="258">
        <v>262526</v>
      </c>
      <c r="Y46" s="258">
        <v>292157</v>
      </c>
      <c r="Z46" s="1062">
        <v>338407</v>
      </c>
      <c r="AA46" s="1070">
        <v>407478</v>
      </c>
      <c r="AB46" s="1070">
        <v>534733</v>
      </c>
      <c r="AC46" s="1070">
        <v>661265</v>
      </c>
    </row>
    <row r="47" spans="1:29">
      <c r="A47" s="11"/>
      <c r="B47" s="37"/>
      <c r="C47" s="11"/>
      <c r="D47" s="256"/>
      <c r="E47" s="257"/>
      <c r="F47" s="257"/>
      <c r="G47" s="257"/>
      <c r="H47" s="257"/>
      <c r="I47" s="258"/>
      <c r="J47" s="172"/>
      <c r="K47" s="37"/>
      <c r="L47" s="11"/>
      <c r="M47" s="256"/>
      <c r="N47" s="173"/>
      <c r="O47" s="173"/>
      <c r="P47" s="174"/>
      <c r="Q47" s="1273"/>
      <c r="R47" s="227" t="s">
        <v>102</v>
      </c>
      <c r="S47" s="256"/>
      <c r="T47" s="173"/>
      <c r="U47" s="174"/>
      <c r="V47" s="1273"/>
      <c r="W47" s="227" t="s">
        <v>102</v>
      </c>
      <c r="X47" s="296">
        <v>237304</v>
      </c>
      <c r="Y47" s="296">
        <v>271202</v>
      </c>
      <c r="Z47" s="1064">
        <v>344541</v>
      </c>
      <c r="AA47" s="1072">
        <v>355051</v>
      </c>
      <c r="AB47" s="1072">
        <v>430661</v>
      </c>
      <c r="AC47" s="1072">
        <v>557625</v>
      </c>
    </row>
    <row r="48" spans="1:29">
      <c r="A48" s="11"/>
      <c r="B48" s="37"/>
      <c r="C48" s="11"/>
      <c r="D48" s="256"/>
      <c r="E48" s="257"/>
      <c r="F48" s="257"/>
      <c r="G48" s="257"/>
      <c r="H48" s="257"/>
      <c r="I48" s="258"/>
      <c r="J48" s="172"/>
      <c r="K48" s="37"/>
      <c r="L48" s="11"/>
      <c r="M48" s="256"/>
      <c r="N48" s="173"/>
      <c r="O48" s="173"/>
      <c r="P48" s="174"/>
      <c r="Q48" s="1272" t="s">
        <v>103</v>
      </c>
      <c r="R48" s="228" t="s">
        <v>97</v>
      </c>
      <c r="S48" s="256"/>
      <c r="T48" s="173"/>
      <c r="U48" s="174"/>
      <c r="V48" s="1272" t="s">
        <v>103</v>
      </c>
      <c r="W48" s="228" t="s">
        <v>97</v>
      </c>
      <c r="X48" s="297">
        <v>79767</v>
      </c>
      <c r="Y48" s="297">
        <v>112347</v>
      </c>
      <c r="Z48" s="1065">
        <v>143847</v>
      </c>
      <c r="AA48" s="1073">
        <v>143535</v>
      </c>
      <c r="AB48" s="1073">
        <v>162680</v>
      </c>
      <c r="AC48" s="1073">
        <v>263436</v>
      </c>
    </row>
    <row r="49" spans="1:29">
      <c r="A49" s="11"/>
      <c r="B49" s="37"/>
      <c r="C49" s="11"/>
      <c r="D49" s="256"/>
      <c r="E49" s="257"/>
      <c r="F49" s="257"/>
      <c r="G49" s="257"/>
      <c r="H49" s="257"/>
      <c r="I49" s="258"/>
      <c r="J49" s="172"/>
      <c r="K49" s="37"/>
      <c r="L49" s="11"/>
      <c r="M49" s="256"/>
      <c r="N49" s="173"/>
      <c r="O49" s="173"/>
      <c r="P49" s="174"/>
      <c r="Q49" s="1272"/>
      <c r="R49" s="219" t="s">
        <v>98</v>
      </c>
      <c r="S49" s="256"/>
      <c r="T49" s="173"/>
      <c r="U49" s="174"/>
      <c r="V49" s="1272"/>
      <c r="W49" s="219" t="s">
        <v>98</v>
      </c>
      <c r="X49" s="258">
        <v>55343</v>
      </c>
      <c r="Y49" s="258">
        <v>59766</v>
      </c>
      <c r="Z49" s="1062">
        <v>73258</v>
      </c>
      <c r="AA49" s="1070">
        <v>64153</v>
      </c>
      <c r="AB49" s="1070">
        <v>70548</v>
      </c>
      <c r="AC49" s="1070">
        <v>95880</v>
      </c>
    </row>
    <row r="50" spans="1:29">
      <c r="A50" s="11"/>
      <c r="B50" s="37"/>
      <c r="C50" s="11"/>
      <c r="D50" s="256"/>
      <c r="E50" s="257"/>
      <c r="F50" s="257"/>
      <c r="G50" s="257"/>
      <c r="H50" s="257"/>
      <c r="I50" s="258"/>
      <c r="J50" s="172"/>
      <c r="K50" s="37"/>
      <c r="L50" s="11"/>
      <c r="M50" s="256"/>
      <c r="N50" s="173"/>
      <c r="O50" s="173"/>
      <c r="P50" s="174"/>
      <c r="Q50" s="1273"/>
      <c r="R50" s="222" t="s">
        <v>65</v>
      </c>
      <c r="S50" s="256"/>
      <c r="T50" s="173"/>
      <c r="U50" s="174"/>
      <c r="V50" s="1273"/>
      <c r="W50" s="222" t="s">
        <v>65</v>
      </c>
      <c r="X50" s="295">
        <v>135110</v>
      </c>
      <c r="Y50" s="295">
        <v>172113</v>
      </c>
      <c r="Z50" s="1063">
        <f>SUM(Z48:Z49)</f>
        <v>217105</v>
      </c>
      <c r="AA50" s="1071">
        <f>SUM(AA48:AA49)</f>
        <v>207688</v>
      </c>
      <c r="AB50" s="1071">
        <f>SUM(AB48:AB49)</f>
        <v>233228</v>
      </c>
      <c r="AC50" s="1071">
        <f>SUM(AC48:AC49)</f>
        <v>359316</v>
      </c>
    </row>
    <row r="51" spans="1:29">
      <c r="A51" s="11"/>
      <c r="B51" s="37"/>
      <c r="C51" s="11"/>
      <c r="D51" s="256"/>
      <c r="E51" s="257"/>
      <c r="F51" s="257"/>
      <c r="G51" s="257"/>
      <c r="H51" s="257"/>
      <c r="I51" s="258"/>
      <c r="J51" s="172"/>
      <c r="K51" s="37"/>
      <c r="L51" s="11"/>
      <c r="M51" s="256"/>
      <c r="N51" s="173"/>
      <c r="O51" s="173"/>
      <c r="P51" s="174"/>
      <c r="Q51" s="1274" t="s">
        <v>127</v>
      </c>
      <c r="R51" s="266" t="s">
        <v>128</v>
      </c>
      <c r="S51" s="256"/>
      <c r="T51" s="173"/>
      <c r="U51" s="174"/>
      <c r="V51" s="1274" t="s">
        <v>127</v>
      </c>
      <c r="W51" s="266" t="s">
        <v>128</v>
      </c>
      <c r="X51" s="297">
        <v>12299</v>
      </c>
      <c r="Y51" s="297">
        <v>12850</v>
      </c>
      <c r="Z51" s="1065">
        <v>17328</v>
      </c>
      <c r="AA51" s="1073">
        <v>18829</v>
      </c>
      <c r="AB51" s="1073">
        <v>24452</v>
      </c>
      <c r="AC51" s="1073">
        <v>12678</v>
      </c>
    </row>
    <row r="52" spans="1:29">
      <c r="A52" s="11"/>
      <c r="B52" s="37"/>
      <c r="C52" s="11"/>
      <c r="D52" s="256"/>
      <c r="E52" s="257"/>
      <c r="F52" s="257"/>
      <c r="G52" s="257"/>
      <c r="H52" s="257"/>
      <c r="I52" s="258"/>
      <c r="J52" s="172"/>
      <c r="K52" s="37"/>
      <c r="L52" s="11"/>
      <c r="M52" s="256"/>
      <c r="N52" s="173"/>
      <c r="O52" s="173"/>
      <c r="P52" s="174"/>
      <c r="Q52" s="1273"/>
      <c r="R52" s="227" t="s">
        <v>129</v>
      </c>
      <c r="S52" s="256"/>
      <c r="T52" s="173"/>
      <c r="U52" s="174"/>
      <c r="V52" s="1273"/>
      <c r="W52" s="227" t="s">
        <v>129</v>
      </c>
      <c r="X52" s="298">
        <v>509</v>
      </c>
      <c r="Y52" s="298">
        <v>566</v>
      </c>
      <c r="Z52" s="1066">
        <v>602</v>
      </c>
      <c r="AA52" s="1074">
        <v>2930</v>
      </c>
      <c r="AB52" s="1074">
        <v>3422</v>
      </c>
      <c r="AC52" s="1074">
        <v>3724</v>
      </c>
    </row>
    <row r="53" spans="1:29">
      <c r="A53" s="11"/>
      <c r="B53" s="37"/>
      <c r="C53" s="11"/>
      <c r="D53" s="256"/>
      <c r="E53" s="257"/>
      <c r="F53" s="257"/>
      <c r="G53" s="257"/>
      <c r="H53" s="257"/>
      <c r="I53" s="258"/>
      <c r="J53" s="172"/>
      <c r="K53" s="37"/>
      <c r="L53" s="11"/>
      <c r="M53" s="256"/>
      <c r="N53" s="173"/>
      <c r="O53" s="173"/>
      <c r="P53" s="174"/>
      <c r="Q53" s="1274" t="s">
        <v>108</v>
      </c>
      <c r="R53" s="223" t="s">
        <v>130</v>
      </c>
      <c r="S53" s="256"/>
      <c r="T53" s="173"/>
      <c r="U53" s="174"/>
      <c r="V53" s="1274" t="s">
        <v>108</v>
      </c>
      <c r="W53" s="223" t="s">
        <v>130</v>
      </c>
      <c r="X53" s="297">
        <v>10453</v>
      </c>
      <c r="Y53" s="297">
        <v>14553</v>
      </c>
      <c r="Z53" s="1065">
        <v>18025</v>
      </c>
      <c r="AA53" s="1073">
        <v>20374</v>
      </c>
      <c r="AB53" s="1073">
        <v>25614</v>
      </c>
      <c r="AC53" s="1073">
        <v>27925</v>
      </c>
    </row>
    <row r="54" spans="1:29" ht="13.5" thickBot="1">
      <c r="A54" s="11"/>
      <c r="B54" s="76"/>
      <c r="C54" s="71"/>
      <c r="D54" s="282"/>
      <c r="E54" s="283"/>
      <c r="F54" s="283"/>
      <c r="G54" s="283"/>
      <c r="H54" s="283"/>
      <c r="I54" s="284"/>
      <c r="J54" s="285"/>
      <c r="K54" s="76"/>
      <c r="L54" s="71"/>
      <c r="M54" s="282"/>
      <c r="N54" s="287"/>
      <c r="O54" s="287"/>
      <c r="P54" s="288"/>
      <c r="Q54" s="1272"/>
      <c r="R54" s="219" t="s">
        <v>131</v>
      </c>
      <c r="S54" s="282"/>
      <c r="T54" s="287"/>
      <c r="U54" s="288"/>
      <c r="V54" s="1272"/>
      <c r="W54" s="219" t="s">
        <v>131</v>
      </c>
      <c r="X54" s="284">
        <v>393</v>
      </c>
      <c r="Y54" s="284">
        <v>325</v>
      </c>
      <c r="Z54" s="1067">
        <v>436</v>
      </c>
      <c r="AA54" s="1075">
        <v>383</v>
      </c>
      <c r="AB54" s="1075">
        <v>344</v>
      </c>
      <c r="AC54" s="1075">
        <v>436</v>
      </c>
    </row>
    <row r="55" spans="1:29">
      <c r="A55" s="206" t="s">
        <v>80</v>
      </c>
      <c r="B55" s="244" t="s">
        <v>132</v>
      </c>
      <c r="C55" s="206"/>
      <c r="D55" s="207">
        <v>174843</v>
      </c>
      <c r="E55" s="208">
        <v>187978</v>
      </c>
      <c r="F55" s="208">
        <v>209180</v>
      </c>
      <c r="G55" s="208">
        <v>230326</v>
      </c>
      <c r="H55" s="208">
        <v>238438</v>
      </c>
      <c r="I55" s="208">
        <v>249649</v>
      </c>
      <c r="J55" s="209">
        <v>271624</v>
      </c>
      <c r="K55" s="244" t="s">
        <v>132</v>
      </c>
      <c r="L55" s="299"/>
      <c r="M55" s="207">
        <v>288033</v>
      </c>
      <c r="N55" s="210">
        <v>288530</v>
      </c>
      <c r="O55" s="210">
        <v>302659</v>
      </c>
      <c r="P55" s="211">
        <v>323379</v>
      </c>
      <c r="Q55" s="244" t="s">
        <v>132</v>
      </c>
      <c r="R55" s="299"/>
      <c r="S55" s="213">
        <v>394492</v>
      </c>
      <c r="T55" s="171">
        <v>436947</v>
      </c>
      <c r="U55" s="171">
        <v>466403</v>
      </c>
      <c r="V55" s="244" t="s">
        <v>132</v>
      </c>
      <c r="W55" s="299"/>
      <c r="X55" s="173">
        <v>445245</v>
      </c>
      <c r="Y55" s="208">
        <v>579088</v>
      </c>
      <c r="Z55" s="210">
        <v>550363</v>
      </c>
      <c r="AA55" s="1082">
        <v>594257</v>
      </c>
      <c r="AB55" s="1082">
        <v>593723</v>
      </c>
      <c r="AC55" s="1082">
        <v>633336</v>
      </c>
    </row>
    <row r="56" spans="1:29">
      <c r="A56" s="11"/>
      <c r="B56" s="235" t="s">
        <v>133</v>
      </c>
      <c r="C56" s="58"/>
      <c r="D56" s="187">
        <v>8945</v>
      </c>
      <c r="E56" s="188">
        <v>11671</v>
      </c>
      <c r="F56" s="188">
        <v>13030</v>
      </c>
      <c r="G56" s="188">
        <v>13744</v>
      </c>
      <c r="H56" s="188">
        <v>15443</v>
      </c>
      <c r="I56" s="188">
        <v>18179</v>
      </c>
      <c r="J56" s="189">
        <v>17505</v>
      </c>
      <c r="K56" s="88" t="s">
        <v>134</v>
      </c>
      <c r="L56" s="11"/>
      <c r="M56" s="187">
        <v>21932</v>
      </c>
      <c r="N56" s="190">
        <v>17030</v>
      </c>
      <c r="O56" s="190">
        <v>11427</v>
      </c>
      <c r="P56" s="191">
        <v>7124</v>
      </c>
      <c r="Q56" s="235" t="s">
        <v>133</v>
      </c>
      <c r="R56" s="11"/>
      <c r="S56" s="300">
        <v>3107</v>
      </c>
      <c r="T56" s="188">
        <v>3087</v>
      </c>
      <c r="U56" s="188">
        <v>1930</v>
      </c>
      <c r="V56" s="235" t="s">
        <v>133</v>
      </c>
      <c r="W56" s="11"/>
      <c r="X56" s="190">
        <v>1452</v>
      </c>
      <c r="Y56" s="188">
        <v>1448</v>
      </c>
      <c r="Z56" s="190">
        <v>1385</v>
      </c>
      <c r="AA56" s="1095">
        <v>1300</v>
      </c>
      <c r="AB56" s="1095">
        <v>1243</v>
      </c>
      <c r="AC56" s="1095">
        <v>1610</v>
      </c>
    </row>
    <row r="57" spans="1:29">
      <c r="A57" s="11"/>
      <c r="B57" s="1267" t="s">
        <v>92</v>
      </c>
      <c r="C57" s="58" t="s">
        <v>135</v>
      </c>
      <c r="D57" s="187">
        <v>3500</v>
      </c>
      <c r="E57" s="188">
        <v>4328</v>
      </c>
      <c r="F57" s="188">
        <v>3889</v>
      </c>
      <c r="G57" s="188">
        <v>3961</v>
      </c>
      <c r="H57" s="188">
        <v>2860</v>
      </c>
      <c r="I57" s="188">
        <v>3762</v>
      </c>
      <c r="J57" s="189">
        <v>3253</v>
      </c>
      <c r="K57" s="1267" t="s">
        <v>92</v>
      </c>
      <c r="L57" s="89" t="s">
        <v>136</v>
      </c>
      <c r="M57" s="187">
        <v>2683</v>
      </c>
      <c r="N57" s="190">
        <v>2387</v>
      </c>
      <c r="O57" s="190">
        <v>2834</v>
      </c>
      <c r="P57" s="191">
        <v>3349</v>
      </c>
      <c r="Q57" s="1267" t="s">
        <v>92</v>
      </c>
      <c r="R57" s="89" t="s">
        <v>136</v>
      </c>
      <c r="S57" s="300">
        <v>5078</v>
      </c>
      <c r="T57" s="188">
        <v>7550</v>
      </c>
      <c r="U57" s="188">
        <v>14773</v>
      </c>
      <c r="V57" s="1267" t="s">
        <v>92</v>
      </c>
      <c r="W57" s="89" t="s">
        <v>136</v>
      </c>
      <c r="X57" s="190">
        <v>14022</v>
      </c>
      <c r="Y57" s="188">
        <v>13365</v>
      </c>
      <c r="Z57" s="190">
        <v>13093</v>
      </c>
      <c r="AA57" s="1095">
        <v>9481</v>
      </c>
      <c r="AB57" s="1095">
        <v>9585</v>
      </c>
      <c r="AC57" s="1095">
        <v>8055</v>
      </c>
    </row>
    <row r="58" spans="1:29">
      <c r="A58" s="11"/>
      <c r="B58" s="1266"/>
      <c r="C58" s="65" t="s">
        <v>137</v>
      </c>
      <c r="D58" s="301">
        <v>3067</v>
      </c>
      <c r="E58" s="185">
        <v>2911</v>
      </c>
      <c r="F58" s="185">
        <v>4286</v>
      </c>
      <c r="G58" s="185">
        <v>4689</v>
      </c>
      <c r="H58" s="185">
        <v>5134</v>
      </c>
      <c r="I58" s="185">
        <v>4978</v>
      </c>
      <c r="J58" s="302">
        <v>4851</v>
      </c>
      <c r="K58" s="1266"/>
      <c r="L58" s="99" t="s">
        <v>138</v>
      </c>
      <c r="M58" s="301">
        <v>3737</v>
      </c>
      <c r="N58" s="186">
        <v>3355</v>
      </c>
      <c r="O58" s="186">
        <v>2937</v>
      </c>
      <c r="P58" s="191">
        <v>2874</v>
      </c>
      <c r="Q58" s="1266"/>
      <c r="R58" s="99" t="s">
        <v>138</v>
      </c>
      <c r="S58" s="300">
        <v>3757</v>
      </c>
      <c r="T58" s="188">
        <v>4876</v>
      </c>
      <c r="U58" s="188">
        <v>7071</v>
      </c>
      <c r="V58" s="1266"/>
      <c r="W58" s="99" t="s">
        <v>138</v>
      </c>
      <c r="X58" s="190">
        <v>7461</v>
      </c>
      <c r="Y58" s="188">
        <v>7861</v>
      </c>
      <c r="Z58" s="190">
        <v>7608</v>
      </c>
      <c r="AA58" s="1095">
        <v>10865</v>
      </c>
      <c r="AB58" s="1095">
        <v>9489</v>
      </c>
      <c r="AC58" s="1095">
        <v>12289</v>
      </c>
    </row>
    <row r="59" spans="1:29">
      <c r="A59" s="11"/>
      <c r="B59" s="1266"/>
      <c r="C59" s="59" t="s">
        <v>139</v>
      </c>
      <c r="D59" s="303">
        <v>2297</v>
      </c>
      <c r="E59" s="225">
        <v>1953</v>
      </c>
      <c r="F59" s="304" t="s">
        <v>111</v>
      </c>
      <c r="G59" s="304" t="s">
        <v>111</v>
      </c>
      <c r="H59" s="304" t="s">
        <v>111</v>
      </c>
      <c r="I59" s="304" t="s">
        <v>111</v>
      </c>
      <c r="J59" s="305" t="s">
        <v>111</v>
      </c>
      <c r="K59" s="1266"/>
      <c r="L59" s="28" t="s">
        <v>140</v>
      </c>
      <c r="M59" s="306">
        <v>101</v>
      </c>
      <c r="N59" s="234">
        <v>70</v>
      </c>
      <c r="O59" s="234">
        <v>94</v>
      </c>
      <c r="P59" s="191">
        <v>129</v>
      </c>
      <c r="Q59" s="1266"/>
      <c r="R59" s="28" t="s">
        <v>140</v>
      </c>
      <c r="S59" s="300">
        <v>61</v>
      </c>
      <c r="T59" s="188">
        <v>63</v>
      </c>
      <c r="U59" s="188">
        <v>54</v>
      </c>
      <c r="V59" s="1266"/>
      <c r="W59" s="28" t="s">
        <v>140</v>
      </c>
      <c r="X59" s="190">
        <v>48</v>
      </c>
      <c r="Y59" s="188">
        <v>73</v>
      </c>
      <c r="Z59" s="190">
        <v>142</v>
      </c>
      <c r="AA59" s="1095">
        <v>209</v>
      </c>
      <c r="AB59" s="1095">
        <v>238</v>
      </c>
      <c r="AC59" s="1095">
        <v>234</v>
      </c>
    </row>
    <row r="60" spans="1:29" ht="13.5" thickBot="1">
      <c r="A60" s="11"/>
      <c r="B60" s="1269"/>
      <c r="C60" s="71" t="s">
        <v>141</v>
      </c>
      <c r="D60" s="286">
        <v>6042</v>
      </c>
      <c r="E60" s="307">
        <v>7852</v>
      </c>
      <c r="F60" s="307">
        <v>8908</v>
      </c>
      <c r="G60" s="307">
        <v>8180</v>
      </c>
      <c r="H60" s="308" t="s">
        <v>111</v>
      </c>
      <c r="I60" s="308" t="s">
        <v>111</v>
      </c>
      <c r="J60" s="309" t="s">
        <v>111</v>
      </c>
      <c r="K60" s="1269"/>
      <c r="L60" s="44" t="s">
        <v>142</v>
      </c>
      <c r="M60" s="310">
        <v>154</v>
      </c>
      <c r="N60" s="265">
        <v>99</v>
      </c>
      <c r="O60" s="265">
        <v>96</v>
      </c>
      <c r="P60" s="191">
        <v>107</v>
      </c>
      <c r="Q60" s="1269"/>
      <c r="R60" s="44" t="s">
        <v>142</v>
      </c>
      <c r="S60" s="300">
        <v>83</v>
      </c>
      <c r="T60" s="188">
        <v>74</v>
      </c>
      <c r="U60" s="188">
        <v>60</v>
      </c>
      <c r="V60" s="1269"/>
      <c r="W60" s="44" t="s">
        <v>142</v>
      </c>
      <c r="X60" s="190">
        <v>54</v>
      </c>
      <c r="Y60" s="188">
        <v>54</v>
      </c>
      <c r="Z60" s="190">
        <v>95</v>
      </c>
      <c r="AA60" s="1095">
        <v>175</v>
      </c>
      <c r="AB60" s="1095">
        <v>247</v>
      </c>
      <c r="AC60" s="1095">
        <v>222</v>
      </c>
    </row>
    <row r="61" spans="1:29">
      <c r="A61" s="11"/>
      <c r="B61" s="1270" t="s">
        <v>143</v>
      </c>
      <c r="C61" s="206" t="s">
        <v>135</v>
      </c>
      <c r="D61" s="207">
        <v>116</v>
      </c>
      <c r="E61" s="208">
        <v>282</v>
      </c>
      <c r="F61" s="208">
        <v>165</v>
      </c>
      <c r="G61" s="208">
        <v>78</v>
      </c>
      <c r="H61" s="208">
        <v>137</v>
      </c>
      <c r="I61" s="208">
        <v>126</v>
      </c>
      <c r="J61" s="209">
        <v>108</v>
      </c>
      <c r="K61" s="311"/>
      <c r="L61" s="311"/>
      <c r="M61" s="207"/>
      <c r="N61" s="210"/>
      <c r="O61" s="210"/>
      <c r="P61" s="211"/>
      <c r="Q61" s="1270" t="s">
        <v>143</v>
      </c>
      <c r="R61" s="311"/>
      <c r="S61" s="312" t="s">
        <v>144</v>
      </c>
      <c r="T61" s="246" t="s">
        <v>144</v>
      </c>
      <c r="U61" s="246" t="s">
        <v>144</v>
      </c>
      <c r="V61" s="1270" t="s">
        <v>143</v>
      </c>
      <c r="W61" s="311"/>
      <c r="X61" s="248" t="s">
        <v>144</v>
      </c>
      <c r="Y61" s="246" t="s">
        <v>144</v>
      </c>
      <c r="Z61" s="248" t="s">
        <v>144</v>
      </c>
      <c r="AA61" s="1096" t="s">
        <v>144</v>
      </c>
      <c r="AB61" s="1096" t="s">
        <v>144</v>
      </c>
      <c r="AC61" s="1096" t="s">
        <v>144</v>
      </c>
    </row>
    <row r="62" spans="1:29">
      <c r="A62" s="11"/>
      <c r="B62" s="1266"/>
      <c r="C62" s="24" t="s">
        <v>137</v>
      </c>
      <c r="D62" s="178">
        <v>135</v>
      </c>
      <c r="E62" s="179">
        <v>124</v>
      </c>
      <c r="F62" s="179">
        <v>191</v>
      </c>
      <c r="G62" s="179">
        <v>187</v>
      </c>
      <c r="H62" s="179">
        <v>189</v>
      </c>
      <c r="I62" s="179">
        <v>180</v>
      </c>
      <c r="J62" s="180">
        <v>155</v>
      </c>
      <c r="K62" s="36"/>
      <c r="L62" s="36"/>
      <c r="M62" s="170"/>
      <c r="N62" s="173"/>
      <c r="O62" s="173"/>
      <c r="P62" s="174"/>
      <c r="Q62" s="1266"/>
      <c r="R62" s="36"/>
      <c r="S62" s="313" t="s">
        <v>144</v>
      </c>
      <c r="T62" s="257" t="s">
        <v>144</v>
      </c>
      <c r="U62" s="257" t="s">
        <v>144</v>
      </c>
      <c r="V62" s="1266"/>
      <c r="W62" s="36"/>
      <c r="X62" s="259" t="s">
        <v>144</v>
      </c>
      <c r="Y62" s="257" t="s">
        <v>144</v>
      </c>
      <c r="Z62" s="259" t="s">
        <v>144</v>
      </c>
      <c r="AA62" s="1097" t="s">
        <v>144</v>
      </c>
      <c r="AB62" s="1097" t="s">
        <v>144</v>
      </c>
      <c r="AC62" s="1097" t="s">
        <v>144</v>
      </c>
    </row>
    <row r="63" spans="1:29">
      <c r="A63" s="11"/>
      <c r="B63" s="1268"/>
      <c r="C63" s="40" t="s">
        <v>141</v>
      </c>
      <c r="D63" s="314">
        <v>314</v>
      </c>
      <c r="E63" s="315">
        <v>296</v>
      </c>
      <c r="F63" s="315">
        <v>425</v>
      </c>
      <c r="G63" s="315">
        <v>316</v>
      </c>
      <c r="H63" s="308" t="s">
        <v>111</v>
      </c>
      <c r="I63" s="308" t="s">
        <v>111</v>
      </c>
      <c r="J63" s="309" t="s">
        <v>111</v>
      </c>
      <c r="K63" s="316"/>
      <c r="L63" s="316"/>
      <c r="M63" s="317"/>
      <c r="N63" s="318"/>
      <c r="O63" s="318"/>
      <c r="P63" s="319"/>
      <c r="Q63" s="1268"/>
      <c r="R63" s="316"/>
      <c r="S63" s="320" t="s">
        <v>144</v>
      </c>
      <c r="T63" s="308" t="s">
        <v>144</v>
      </c>
      <c r="U63" s="308" t="s">
        <v>144</v>
      </c>
      <c r="V63" s="1268"/>
      <c r="W63" s="316"/>
      <c r="X63" s="318" t="s">
        <v>144</v>
      </c>
      <c r="Y63" s="308" t="s">
        <v>144</v>
      </c>
      <c r="Z63" s="318" t="s">
        <v>144</v>
      </c>
      <c r="AA63" s="1098" t="s">
        <v>144</v>
      </c>
      <c r="AB63" s="1098" t="s">
        <v>144</v>
      </c>
      <c r="AC63" s="1098" t="s">
        <v>144</v>
      </c>
    </row>
    <row r="64" spans="1:29">
      <c r="A64" s="37"/>
      <c r="B64" s="1266" t="s">
        <v>145</v>
      </c>
      <c r="C64" s="11" t="s">
        <v>146</v>
      </c>
      <c r="D64" s="170">
        <v>53</v>
      </c>
      <c r="E64" s="171">
        <v>51</v>
      </c>
      <c r="F64" s="171">
        <v>51</v>
      </c>
      <c r="G64" s="171">
        <v>69</v>
      </c>
      <c r="H64" s="171">
        <v>60</v>
      </c>
      <c r="I64" s="171">
        <v>49</v>
      </c>
      <c r="J64" s="172">
        <v>49</v>
      </c>
      <c r="K64" s="1266" t="s">
        <v>147</v>
      </c>
      <c r="L64" s="11" t="s">
        <v>146</v>
      </c>
      <c r="M64" s="170">
        <v>60</v>
      </c>
      <c r="N64" s="173">
        <v>66</v>
      </c>
      <c r="O64" s="173">
        <v>47</v>
      </c>
      <c r="P64" s="174">
        <v>64</v>
      </c>
      <c r="Q64" s="1266" t="s">
        <v>145</v>
      </c>
      <c r="R64" s="11" t="s">
        <v>146</v>
      </c>
      <c r="S64" s="199">
        <v>51</v>
      </c>
      <c r="T64" s="171">
        <v>79</v>
      </c>
      <c r="U64" s="171">
        <v>179</v>
      </c>
      <c r="V64" s="1266" t="s">
        <v>145</v>
      </c>
      <c r="W64" s="11" t="s">
        <v>146</v>
      </c>
      <c r="X64" s="173">
        <v>150</v>
      </c>
      <c r="Y64" s="171">
        <v>136</v>
      </c>
      <c r="Z64" s="173">
        <v>174</v>
      </c>
      <c r="AA64" s="1080">
        <v>176</v>
      </c>
      <c r="AB64" s="1080">
        <v>132</v>
      </c>
      <c r="AC64" s="1080">
        <v>374</v>
      </c>
    </row>
    <row r="65" spans="1:29">
      <c r="A65" s="37"/>
      <c r="B65" s="1266"/>
      <c r="C65" s="24" t="s">
        <v>148</v>
      </c>
      <c r="D65" s="178">
        <v>61</v>
      </c>
      <c r="E65" s="179">
        <v>71</v>
      </c>
      <c r="F65" s="179">
        <v>40</v>
      </c>
      <c r="G65" s="179">
        <v>78</v>
      </c>
      <c r="H65" s="179">
        <v>49</v>
      </c>
      <c r="I65" s="179">
        <v>62</v>
      </c>
      <c r="J65" s="180">
        <v>55</v>
      </c>
      <c r="K65" s="1266"/>
      <c r="L65" s="24" t="s">
        <v>148</v>
      </c>
      <c r="M65" s="178">
        <v>54</v>
      </c>
      <c r="N65" s="181">
        <v>61</v>
      </c>
      <c r="O65" s="181">
        <v>53</v>
      </c>
      <c r="P65" s="182">
        <v>59</v>
      </c>
      <c r="Q65" s="1266"/>
      <c r="R65" s="24" t="s">
        <v>148</v>
      </c>
      <c r="S65" s="183">
        <v>58</v>
      </c>
      <c r="T65" s="179">
        <v>62</v>
      </c>
      <c r="U65" s="179">
        <v>73</v>
      </c>
      <c r="V65" s="1266"/>
      <c r="W65" s="24" t="s">
        <v>148</v>
      </c>
      <c r="X65" s="181">
        <v>150</v>
      </c>
      <c r="Y65" s="179">
        <v>111</v>
      </c>
      <c r="Z65" s="181">
        <v>157</v>
      </c>
      <c r="AA65" s="1077">
        <v>121</v>
      </c>
      <c r="AB65" s="1077">
        <v>254</v>
      </c>
      <c r="AC65" s="1077">
        <v>320</v>
      </c>
    </row>
    <row r="66" spans="1:29" ht="13.5" thickBot="1">
      <c r="A66" s="76"/>
      <c r="B66" s="1269"/>
      <c r="C66" s="71" t="s">
        <v>149</v>
      </c>
      <c r="D66" s="286">
        <v>34</v>
      </c>
      <c r="E66" s="307">
        <v>36</v>
      </c>
      <c r="F66" s="307">
        <v>47</v>
      </c>
      <c r="G66" s="307">
        <v>38</v>
      </c>
      <c r="H66" s="307">
        <v>49</v>
      </c>
      <c r="I66" s="307">
        <v>40</v>
      </c>
      <c r="J66" s="285">
        <v>33</v>
      </c>
      <c r="K66" s="1269"/>
      <c r="L66" s="71" t="s">
        <v>149</v>
      </c>
      <c r="M66" s="286">
        <v>39</v>
      </c>
      <c r="N66" s="321">
        <v>42</v>
      </c>
      <c r="O66" s="321">
        <v>47</v>
      </c>
      <c r="P66" s="322">
        <v>58</v>
      </c>
      <c r="Q66" s="1269"/>
      <c r="R66" s="71" t="s">
        <v>149</v>
      </c>
      <c r="S66" s="323">
        <v>43</v>
      </c>
      <c r="T66" s="307">
        <v>60</v>
      </c>
      <c r="U66" s="307">
        <v>143</v>
      </c>
      <c r="V66" s="1269"/>
      <c r="W66" s="71" t="s">
        <v>149</v>
      </c>
      <c r="X66" s="321">
        <v>166</v>
      </c>
      <c r="Y66" s="307">
        <v>197</v>
      </c>
      <c r="Z66" s="321">
        <v>216</v>
      </c>
      <c r="AA66" s="1099">
        <v>267</v>
      </c>
      <c r="AB66" s="1099">
        <v>158</v>
      </c>
      <c r="AC66" s="1099">
        <v>373</v>
      </c>
    </row>
    <row r="68" spans="1:29">
      <c r="A68" s="80"/>
    </row>
  </sheetData>
  <mergeCells count="47">
    <mergeCell ref="B64:B66"/>
    <mergeCell ref="K64:K66"/>
    <mergeCell ref="Q64:Q66"/>
    <mergeCell ref="V64:V66"/>
    <mergeCell ref="B57:B60"/>
    <mergeCell ref="K57:K60"/>
    <mergeCell ref="Q57:Q60"/>
    <mergeCell ref="V57:V60"/>
    <mergeCell ref="B61:B63"/>
    <mergeCell ref="Q61:Q63"/>
    <mergeCell ref="V61:V63"/>
    <mergeCell ref="Q48:Q50"/>
    <mergeCell ref="V48:V50"/>
    <mergeCell ref="Q51:Q52"/>
    <mergeCell ref="V51:V52"/>
    <mergeCell ref="Q53:Q54"/>
    <mergeCell ref="V53:V54"/>
    <mergeCell ref="Q29:Q30"/>
    <mergeCell ref="V29:V30"/>
    <mergeCell ref="Q43:Q45"/>
    <mergeCell ref="V43:V45"/>
    <mergeCell ref="Q46:Q47"/>
    <mergeCell ref="V46:V47"/>
    <mergeCell ref="Q21:Q23"/>
    <mergeCell ref="V21:V23"/>
    <mergeCell ref="Q24:Q26"/>
    <mergeCell ref="V24:V26"/>
    <mergeCell ref="B26:B28"/>
    <mergeCell ref="K26:K28"/>
    <mergeCell ref="Q27:Q28"/>
    <mergeCell ref="V27:V28"/>
    <mergeCell ref="B14:B17"/>
    <mergeCell ref="K14:K17"/>
    <mergeCell ref="Q14:Q17"/>
    <mergeCell ref="V14:V17"/>
    <mergeCell ref="B18:B20"/>
    <mergeCell ref="K18:K20"/>
    <mergeCell ref="Q18:Q20"/>
    <mergeCell ref="V18:V20"/>
    <mergeCell ref="B6:B9"/>
    <mergeCell ref="K6:K9"/>
    <mergeCell ref="Q6:Q9"/>
    <mergeCell ref="V6:V9"/>
    <mergeCell ref="B10:B13"/>
    <mergeCell ref="K10:K13"/>
    <mergeCell ref="Q10:Q13"/>
    <mergeCell ref="V10:V13"/>
  </mergeCells>
  <phoneticPr fontId="36" type="noConversion"/>
  <pageMargins left="0.28999999999999998" right="0.25" top="1" bottom="1" header="0.51200000000000001" footer="0.51200000000000001"/>
  <pageSetup paperSize="9" scale="3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workbookViewId="0"/>
  </sheetViews>
  <sheetFormatPr defaultColWidth="8.875" defaultRowHeight="12.75"/>
  <cols>
    <col min="1" max="1" width="14.5" style="2" customWidth="1"/>
    <col min="2" max="2" width="20.125" style="2" bestFit="1" customWidth="1"/>
    <col min="3" max="11" width="10.75" style="2" customWidth="1"/>
    <col min="12" max="12" width="10.25" style="2" customWidth="1"/>
    <col min="13" max="15" width="10.375" style="2" customWidth="1"/>
    <col min="16" max="16" width="10.375" style="64" customWidth="1"/>
    <col min="17" max="17" width="10.625" style="2" customWidth="1"/>
    <col min="18" max="19" width="8.875" style="2" customWidth="1"/>
    <col min="20" max="16384" width="8.875" style="2"/>
  </cols>
  <sheetData>
    <row r="1" spans="1:28">
      <c r="A1" s="1" t="s">
        <v>150</v>
      </c>
    </row>
    <row r="2" spans="1:28">
      <c r="A2" s="2" t="s">
        <v>151</v>
      </c>
    </row>
    <row r="3" spans="1:28">
      <c r="A3" s="1" t="s">
        <v>152</v>
      </c>
    </row>
    <row r="4" spans="1:28" ht="13.5" thickBot="1">
      <c r="P4" s="2"/>
    </row>
    <row r="5" spans="1:28" s="10" customFormat="1">
      <c r="A5" s="3" t="s">
        <v>153</v>
      </c>
      <c r="B5" s="84" t="s">
        <v>62</v>
      </c>
      <c r="C5" s="8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5">
        <v>2003</v>
      </c>
      <c r="K5" s="5">
        <v>2004</v>
      </c>
      <c r="L5" s="5">
        <v>2005</v>
      </c>
      <c r="M5" s="5">
        <v>2006</v>
      </c>
      <c r="N5" s="5">
        <v>2007</v>
      </c>
      <c r="O5" s="5">
        <v>2008</v>
      </c>
      <c r="P5" s="5">
        <v>2009</v>
      </c>
      <c r="Q5" s="5">
        <v>2010</v>
      </c>
      <c r="R5" s="5">
        <v>2011</v>
      </c>
      <c r="S5" s="1110">
        <v>2012</v>
      </c>
      <c r="T5" s="1110">
        <v>2013</v>
      </c>
      <c r="U5" s="1180">
        <v>2014</v>
      </c>
    </row>
    <row r="6" spans="1:28">
      <c r="A6" s="1275" t="s">
        <v>154</v>
      </c>
      <c r="B6" s="37" t="s">
        <v>155</v>
      </c>
      <c r="C6" s="39">
        <v>181520</v>
      </c>
      <c r="D6" s="34">
        <v>171999</v>
      </c>
      <c r="E6" s="34">
        <v>193428</v>
      </c>
      <c r="F6" s="34">
        <v>205240</v>
      </c>
      <c r="G6" s="34">
        <v>214173</v>
      </c>
      <c r="H6" s="34">
        <v>187579</v>
      </c>
      <c r="I6" s="34">
        <v>186619</v>
      </c>
      <c r="J6" s="34">
        <v>185284</v>
      </c>
      <c r="K6" s="34">
        <v>178220</v>
      </c>
      <c r="L6" s="34">
        <v>181560</v>
      </c>
      <c r="M6" s="34">
        <v>186599</v>
      </c>
      <c r="N6" s="26">
        <v>189326</v>
      </c>
      <c r="O6" s="26">
        <v>188514</v>
      </c>
      <c r="P6" s="26">
        <v>182361</v>
      </c>
      <c r="Q6" s="26">
        <v>170493</v>
      </c>
      <c r="R6" s="26">
        <v>191377</v>
      </c>
      <c r="S6" s="26">
        <v>197982</v>
      </c>
      <c r="T6" s="26">
        <v>197753</v>
      </c>
      <c r="U6" s="936">
        <v>198496</v>
      </c>
    </row>
    <row r="7" spans="1:28">
      <c r="A7" s="1276"/>
      <c r="B7" s="29" t="s">
        <v>156</v>
      </c>
      <c r="C7" s="31">
        <v>21183</v>
      </c>
      <c r="D7" s="26">
        <v>24112</v>
      </c>
      <c r="E7" s="26">
        <v>26371</v>
      </c>
      <c r="F7" s="26">
        <v>27415</v>
      </c>
      <c r="G7" s="26">
        <v>29428</v>
      </c>
      <c r="H7" s="26">
        <v>29981</v>
      </c>
      <c r="I7" s="26">
        <v>29837</v>
      </c>
      <c r="J7" s="26">
        <v>30428</v>
      </c>
      <c r="K7" s="26">
        <v>32238</v>
      </c>
      <c r="L7" s="26">
        <v>33557</v>
      </c>
      <c r="M7" s="26">
        <v>34438</v>
      </c>
      <c r="N7" s="26">
        <v>35789</v>
      </c>
      <c r="O7" s="26">
        <v>36652</v>
      </c>
      <c r="P7" s="26">
        <v>34032</v>
      </c>
      <c r="Q7" s="26">
        <v>38913</v>
      </c>
      <c r="R7" s="26">
        <v>36378</v>
      </c>
      <c r="S7" s="26">
        <v>36583</v>
      </c>
      <c r="T7" s="26">
        <v>37830</v>
      </c>
      <c r="U7" s="936">
        <v>38679</v>
      </c>
    </row>
    <row r="8" spans="1:28">
      <c r="A8" s="1276"/>
      <c r="B8" s="37" t="s">
        <v>157</v>
      </c>
      <c r="C8" s="39">
        <v>18994</v>
      </c>
      <c r="D8" s="34">
        <v>22481</v>
      </c>
      <c r="E8" s="34">
        <v>27179</v>
      </c>
      <c r="F8" s="34">
        <v>30557</v>
      </c>
      <c r="G8" s="34">
        <v>36003</v>
      </c>
      <c r="H8" s="34">
        <v>39133</v>
      </c>
      <c r="I8" s="34">
        <v>42512</v>
      </c>
      <c r="J8" s="34">
        <v>43887</v>
      </c>
      <c r="K8" s="34">
        <v>44631</v>
      </c>
      <c r="L8" s="34">
        <v>48035</v>
      </c>
      <c r="M8" s="34">
        <v>50848</v>
      </c>
      <c r="N8" s="26">
        <v>53936</v>
      </c>
      <c r="O8" s="26">
        <v>56848</v>
      </c>
      <c r="P8" s="26">
        <v>53515</v>
      </c>
      <c r="Q8" s="26">
        <v>53940</v>
      </c>
      <c r="R8" s="26">
        <v>55656</v>
      </c>
      <c r="S8" s="26">
        <v>57500</v>
      </c>
      <c r="T8" s="26">
        <v>57403</v>
      </c>
      <c r="U8" s="936">
        <v>58416</v>
      </c>
    </row>
    <row r="9" spans="1:28">
      <c r="A9" s="1278"/>
      <c r="B9" s="324" t="s">
        <v>65</v>
      </c>
      <c r="C9" s="107">
        <f>SUM(C6:C8)</f>
        <v>221697</v>
      </c>
      <c r="D9" s="105">
        <f>SUM(D6:D8)</f>
        <v>218592</v>
      </c>
      <c r="E9" s="105">
        <f t="shared" ref="E9:M9" si="0">SUM(E6:E8)</f>
        <v>246978</v>
      </c>
      <c r="F9" s="105">
        <f t="shared" si="0"/>
        <v>263212</v>
      </c>
      <c r="G9" s="105">
        <f t="shared" si="0"/>
        <v>279604</v>
      </c>
      <c r="H9" s="105">
        <f t="shared" si="0"/>
        <v>256693</v>
      </c>
      <c r="I9" s="105">
        <f t="shared" si="0"/>
        <v>258968</v>
      </c>
      <c r="J9" s="105">
        <f t="shared" si="0"/>
        <v>259599</v>
      </c>
      <c r="K9" s="105">
        <f>SUM(K6:K8)</f>
        <v>255089</v>
      </c>
      <c r="L9" s="105">
        <f t="shared" si="0"/>
        <v>263152</v>
      </c>
      <c r="M9" s="105">
        <f t="shared" si="0"/>
        <v>271885</v>
      </c>
      <c r="N9" s="105">
        <v>279051</v>
      </c>
      <c r="O9" s="105">
        <v>282014</v>
      </c>
      <c r="P9" s="105">
        <f>SUM(P6:P8)</f>
        <v>269908</v>
      </c>
      <c r="Q9" s="105">
        <f>SUM(Q6:Q8)</f>
        <v>263346</v>
      </c>
      <c r="R9" s="105">
        <f>SUM(R6:R8)</f>
        <v>283411</v>
      </c>
      <c r="S9" s="105">
        <v>292065</v>
      </c>
      <c r="T9" s="105">
        <f>SUM(T6:T8)</f>
        <v>292986</v>
      </c>
      <c r="U9" s="1181">
        <f>SUM(U6:U8)</f>
        <v>295591</v>
      </c>
    </row>
    <row r="10" spans="1:28">
      <c r="A10" s="1275" t="s">
        <v>158</v>
      </c>
      <c r="B10" s="37" t="s">
        <v>155</v>
      </c>
      <c r="C10" s="39">
        <v>403657</v>
      </c>
      <c r="D10" s="34">
        <v>407626</v>
      </c>
      <c r="E10" s="34">
        <v>431224</v>
      </c>
      <c r="F10" s="34">
        <v>427935</v>
      </c>
      <c r="G10" s="34">
        <v>464930</v>
      </c>
      <c r="H10" s="34">
        <v>468251</v>
      </c>
      <c r="I10" s="34">
        <v>446296</v>
      </c>
      <c r="J10" s="34">
        <v>445707</v>
      </c>
      <c r="K10" s="34">
        <v>452904</v>
      </c>
      <c r="L10" s="34">
        <v>459533</v>
      </c>
      <c r="M10" s="34">
        <v>438310</v>
      </c>
      <c r="N10" s="26">
        <v>423268</v>
      </c>
      <c r="O10" s="26">
        <v>419043</v>
      </c>
      <c r="P10" s="26">
        <v>374216</v>
      </c>
      <c r="Q10" s="26">
        <v>364531</v>
      </c>
      <c r="R10" s="26">
        <v>369055</v>
      </c>
      <c r="S10" s="26">
        <v>365967</v>
      </c>
      <c r="T10" s="26">
        <v>342331</v>
      </c>
      <c r="U10" s="936">
        <v>333709</v>
      </c>
    </row>
    <row r="11" spans="1:28">
      <c r="A11" s="1276"/>
      <c r="B11" s="29" t="s">
        <v>156</v>
      </c>
      <c r="C11" s="31">
        <v>9667</v>
      </c>
      <c r="D11" s="26">
        <v>10543</v>
      </c>
      <c r="E11" s="26">
        <v>10821</v>
      </c>
      <c r="F11" s="26">
        <v>11050</v>
      </c>
      <c r="G11" s="26">
        <v>12564</v>
      </c>
      <c r="H11" s="26">
        <v>14166</v>
      </c>
      <c r="I11" s="26">
        <v>11796</v>
      </c>
      <c r="J11" s="26">
        <v>11125</v>
      </c>
      <c r="K11" s="26">
        <v>12002</v>
      </c>
      <c r="L11" s="26">
        <v>11678</v>
      </c>
      <c r="M11" s="26">
        <v>10951</v>
      </c>
      <c r="N11" s="26">
        <v>10905</v>
      </c>
      <c r="O11" s="26">
        <v>11017</v>
      </c>
      <c r="P11" s="26">
        <v>8502</v>
      </c>
      <c r="Q11" s="26">
        <v>9743</v>
      </c>
      <c r="R11" s="26">
        <v>8524</v>
      </c>
      <c r="S11" s="26">
        <v>8531</v>
      </c>
      <c r="T11" s="26">
        <v>7445</v>
      </c>
      <c r="U11" s="936">
        <v>6778</v>
      </c>
    </row>
    <row r="12" spans="1:28">
      <c r="A12" s="1276"/>
      <c r="B12" s="37" t="s">
        <v>157</v>
      </c>
      <c r="C12" s="39">
        <v>3861</v>
      </c>
      <c r="D12" s="34">
        <v>4845</v>
      </c>
      <c r="E12" s="34">
        <v>6098</v>
      </c>
      <c r="F12" s="34">
        <v>7473</v>
      </c>
      <c r="G12" s="34">
        <v>9567</v>
      </c>
      <c r="H12" s="34">
        <v>11687</v>
      </c>
      <c r="I12" s="34">
        <v>14063</v>
      </c>
      <c r="J12" s="34">
        <v>17414</v>
      </c>
      <c r="K12" s="34">
        <v>20264</v>
      </c>
      <c r="L12" s="34">
        <v>24868</v>
      </c>
      <c r="M12" s="34">
        <v>27024</v>
      </c>
      <c r="N12" s="26">
        <v>27748</v>
      </c>
      <c r="O12" s="26">
        <v>28785</v>
      </c>
      <c r="P12" s="26">
        <v>29802</v>
      </c>
      <c r="Q12" s="26">
        <v>31523</v>
      </c>
      <c r="R12" s="26">
        <v>38875</v>
      </c>
      <c r="S12" s="26">
        <v>43523</v>
      </c>
      <c r="T12" s="26">
        <v>43911</v>
      </c>
      <c r="U12" s="936">
        <v>42380</v>
      </c>
    </row>
    <row r="13" spans="1:28">
      <c r="A13" s="1278"/>
      <c r="B13" s="324" t="s">
        <v>65</v>
      </c>
      <c r="C13" s="107">
        <f t="shared" ref="C13:M13" si="1">SUM(C10:C12)</f>
        <v>417185</v>
      </c>
      <c r="D13" s="105">
        <f t="shared" si="1"/>
        <v>423014</v>
      </c>
      <c r="E13" s="105">
        <f t="shared" si="1"/>
        <v>448143</v>
      </c>
      <c r="F13" s="105">
        <f t="shared" si="1"/>
        <v>446458</v>
      </c>
      <c r="G13" s="105">
        <f t="shared" si="1"/>
        <v>487061</v>
      </c>
      <c r="H13" s="105">
        <f t="shared" si="1"/>
        <v>494104</v>
      </c>
      <c r="I13" s="105">
        <f t="shared" si="1"/>
        <v>472155</v>
      </c>
      <c r="J13" s="105">
        <f t="shared" si="1"/>
        <v>474246</v>
      </c>
      <c r="K13" s="105">
        <f t="shared" si="1"/>
        <v>485170</v>
      </c>
      <c r="L13" s="105">
        <f t="shared" si="1"/>
        <v>496079</v>
      </c>
      <c r="M13" s="105">
        <f t="shared" si="1"/>
        <v>476285</v>
      </c>
      <c r="N13" s="105">
        <v>461921</v>
      </c>
      <c r="O13" s="105">
        <v>458845</v>
      </c>
      <c r="P13" s="105">
        <f>SUM(P10:P12)</f>
        <v>412520</v>
      </c>
      <c r="Q13" s="105">
        <f>SUM(Q10:Q12)</f>
        <v>405797</v>
      </c>
      <c r="R13" s="105">
        <f>SUM(R10:R12)</f>
        <v>416454</v>
      </c>
      <c r="S13" s="105">
        <v>418021</v>
      </c>
      <c r="T13" s="105">
        <f>SUM(T10:T12)</f>
        <v>393687</v>
      </c>
      <c r="U13" s="1181">
        <f>SUM(U10:U12)</f>
        <v>382867</v>
      </c>
    </row>
    <row r="14" spans="1:28" s="64" customFormat="1">
      <c r="A14" s="1275" t="s">
        <v>159</v>
      </c>
      <c r="B14" s="37" t="s">
        <v>155</v>
      </c>
      <c r="C14" s="39"/>
      <c r="D14" s="34"/>
      <c r="E14" s="34"/>
      <c r="F14" s="34"/>
      <c r="G14" s="34"/>
      <c r="H14" s="34"/>
      <c r="I14" s="34"/>
      <c r="J14" s="34">
        <v>109172</v>
      </c>
      <c r="K14" s="34">
        <v>129559</v>
      </c>
      <c r="L14" s="34">
        <v>152831</v>
      </c>
      <c r="M14" s="34">
        <v>161402</v>
      </c>
      <c r="N14" s="34">
        <v>162429</v>
      </c>
      <c r="O14" s="34">
        <v>158777</v>
      </c>
      <c r="P14" s="34">
        <v>155243</v>
      </c>
      <c r="Q14" s="34">
        <v>162153</v>
      </c>
      <c r="R14" s="34">
        <v>170634</v>
      </c>
      <c r="S14" s="34">
        <v>183451</v>
      </c>
      <c r="T14" s="34">
        <v>200599</v>
      </c>
      <c r="U14" s="1172">
        <v>205900</v>
      </c>
      <c r="V14" s="2"/>
      <c r="W14" s="2"/>
      <c r="X14" s="2"/>
      <c r="Y14" s="2"/>
      <c r="Z14" s="2"/>
      <c r="AA14" s="2"/>
      <c r="AB14" s="2"/>
    </row>
    <row r="15" spans="1:28" s="64" customFormat="1">
      <c r="A15" s="1276"/>
      <c r="B15" s="29" t="s">
        <v>156</v>
      </c>
      <c r="C15" s="31"/>
      <c r="D15" s="26"/>
      <c r="E15" s="26"/>
      <c r="F15" s="26"/>
      <c r="G15" s="26"/>
      <c r="H15" s="26"/>
      <c r="I15" s="26"/>
      <c r="J15" s="26">
        <v>1473</v>
      </c>
      <c r="K15" s="26">
        <v>2176</v>
      </c>
      <c r="L15" s="26">
        <v>2984</v>
      </c>
      <c r="M15" s="26">
        <v>3374</v>
      </c>
      <c r="N15" s="26">
        <v>3262</v>
      </c>
      <c r="O15" s="26">
        <v>2368</v>
      </c>
      <c r="P15" s="26">
        <v>2184</v>
      </c>
      <c r="Q15" s="26">
        <v>2675</v>
      </c>
      <c r="R15" s="26">
        <v>2807</v>
      </c>
      <c r="S15" s="26">
        <v>2954</v>
      </c>
      <c r="T15" s="26">
        <v>3626</v>
      </c>
      <c r="U15" s="936">
        <v>3413</v>
      </c>
      <c r="V15" s="2"/>
      <c r="W15" s="2"/>
      <c r="X15" s="2"/>
      <c r="Y15" s="2"/>
      <c r="Z15" s="2"/>
      <c r="AA15" s="2"/>
      <c r="AB15" s="2"/>
    </row>
    <row r="16" spans="1:28" s="64" customFormat="1">
      <c r="A16" s="1276"/>
      <c r="B16" s="37" t="s">
        <v>157</v>
      </c>
      <c r="C16" s="39"/>
      <c r="D16" s="34"/>
      <c r="E16" s="34"/>
      <c r="F16" s="34"/>
      <c r="G16" s="34"/>
      <c r="H16" s="34"/>
      <c r="I16" s="34"/>
      <c r="J16" s="34">
        <v>2949</v>
      </c>
      <c r="K16" s="34">
        <v>3558</v>
      </c>
      <c r="L16" s="34">
        <v>4689</v>
      </c>
      <c r="M16" s="34">
        <v>5946</v>
      </c>
      <c r="N16" s="26">
        <v>7064</v>
      </c>
      <c r="O16" s="26">
        <v>7900</v>
      </c>
      <c r="P16" s="26">
        <v>8035</v>
      </c>
      <c r="Q16" s="26">
        <v>9639</v>
      </c>
      <c r="R16" s="26">
        <v>10447</v>
      </c>
      <c r="S16" s="26">
        <v>11787</v>
      </c>
      <c r="T16" s="26">
        <v>12383</v>
      </c>
      <c r="U16" s="936">
        <v>13118</v>
      </c>
      <c r="V16" s="2"/>
      <c r="W16" s="2"/>
      <c r="X16" s="2"/>
      <c r="Y16" s="2"/>
      <c r="Z16" s="2"/>
      <c r="AA16" s="2"/>
      <c r="AB16" s="2"/>
    </row>
    <row r="17" spans="1:28" s="64" customFormat="1">
      <c r="A17" s="1278"/>
      <c r="B17" s="324" t="s">
        <v>65</v>
      </c>
      <c r="C17" s="107"/>
      <c r="D17" s="105"/>
      <c r="E17" s="105"/>
      <c r="F17" s="105"/>
      <c r="G17" s="105"/>
      <c r="H17" s="105"/>
      <c r="I17" s="105"/>
      <c r="J17" s="105">
        <f>SUM(J14:J16)</f>
        <v>113594</v>
      </c>
      <c r="K17" s="105">
        <f>SUM(K14:K16)</f>
        <v>135293</v>
      </c>
      <c r="L17" s="105">
        <f>SUM(L14:L16)</f>
        <v>160504</v>
      </c>
      <c r="M17" s="105">
        <f>SUM(M14:M16)</f>
        <v>170722</v>
      </c>
      <c r="N17" s="105">
        <v>172755</v>
      </c>
      <c r="O17" s="105">
        <v>169045</v>
      </c>
      <c r="P17" s="105">
        <f>SUM(P14:P16)</f>
        <v>165462</v>
      </c>
      <c r="Q17" s="105">
        <f>SUM(Q14:Q16)</f>
        <v>174467</v>
      </c>
      <c r="R17" s="105">
        <f>SUM(R14:R16)</f>
        <v>183888</v>
      </c>
      <c r="S17" s="105">
        <v>198192</v>
      </c>
      <c r="T17" s="105">
        <f>SUM(T14:T16)</f>
        <v>216608</v>
      </c>
      <c r="U17" s="1181">
        <f>SUM(U14:U16)</f>
        <v>222431</v>
      </c>
      <c r="V17" s="2"/>
      <c r="W17" s="2"/>
      <c r="X17" s="2"/>
      <c r="Y17" s="2"/>
      <c r="Z17" s="2"/>
      <c r="AA17" s="2"/>
      <c r="AB17" s="2"/>
    </row>
    <row r="18" spans="1:28">
      <c r="A18" s="1275" t="s">
        <v>166</v>
      </c>
      <c r="B18" s="37" t="s">
        <v>155</v>
      </c>
      <c r="C18" s="39"/>
      <c r="D18" s="34"/>
      <c r="E18" s="34"/>
      <c r="F18" s="34"/>
      <c r="G18" s="34"/>
      <c r="H18" s="34"/>
      <c r="I18" s="34"/>
      <c r="J18" s="34"/>
      <c r="K18" s="34"/>
      <c r="L18" s="34"/>
      <c r="M18" s="34">
        <v>126243</v>
      </c>
      <c r="N18" s="34">
        <v>156739</v>
      </c>
      <c r="O18" s="34">
        <v>199092</v>
      </c>
      <c r="P18" s="34">
        <v>235708</v>
      </c>
      <c r="Q18" s="34">
        <v>299743</v>
      </c>
      <c r="R18" s="34">
        <v>422348</v>
      </c>
      <c r="S18" s="34">
        <v>543464</v>
      </c>
      <c r="T18" s="34">
        <v>714309</v>
      </c>
      <c r="U18" s="1172">
        <v>812614</v>
      </c>
    </row>
    <row r="19" spans="1:28">
      <c r="A19" s="1276"/>
      <c r="B19" s="29" t="s">
        <v>156</v>
      </c>
      <c r="C19" s="31"/>
      <c r="D19" s="26"/>
      <c r="E19" s="26"/>
      <c r="F19" s="26"/>
      <c r="G19" s="26"/>
      <c r="H19" s="26"/>
      <c r="I19" s="26"/>
      <c r="J19" s="26"/>
      <c r="K19" s="26"/>
      <c r="L19" s="26"/>
      <c r="M19" s="26">
        <v>284</v>
      </c>
      <c r="N19" s="26">
        <v>397</v>
      </c>
      <c r="O19" s="26">
        <v>383</v>
      </c>
      <c r="P19" s="26">
        <v>385</v>
      </c>
      <c r="Q19" s="26">
        <v>468</v>
      </c>
      <c r="R19" s="26">
        <v>543</v>
      </c>
      <c r="S19" s="26">
        <v>568</v>
      </c>
      <c r="T19" s="26">
        <v>886</v>
      </c>
      <c r="U19" s="936">
        <v>971</v>
      </c>
    </row>
    <row r="20" spans="1:28">
      <c r="A20" s="1276"/>
      <c r="B20" s="37" t="s">
        <v>157</v>
      </c>
      <c r="C20" s="39"/>
      <c r="D20" s="34"/>
      <c r="E20" s="34"/>
      <c r="F20" s="34"/>
      <c r="G20" s="34"/>
      <c r="H20" s="34"/>
      <c r="I20" s="34"/>
      <c r="J20" s="34"/>
      <c r="K20" s="34"/>
      <c r="L20" s="34"/>
      <c r="M20" s="34">
        <v>3927</v>
      </c>
      <c r="N20" s="34">
        <v>5438</v>
      </c>
      <c r="O20" s="26">
        <v>6126</v>
      </c>
      <c r="P20" s="26">
        <v>7900</v>
      </c>
      <c r="Q20" s="26">
        <v>12917</v>
      </c>
      <c r="R20" s="26">
        <v>16402</v>
      </c>
      <c r="S20" s="26">
        <v>18620</v>
      </c>
      <c r="T20" s="26">
        <v>21449</v>
      </c>
      <c r="U20" s="936">
        <v>25537</v>
      </c>
    </row>
    <row r="21" spans="1:28">
      <c r="A21" s="1278"/>
      <c r="B21" s="324" t="s">
        <v>65</v>
      </c>
      <c r="C21" s="107"/>
      <c r="D21" s="105"/>
      <c r="E21" s="105"/>
      <c r="F21" s="105"/>
      <c r="G21" s="105"/>
      <c r="H21" s="105"/>
      <c r="I21" s="105"/>
      <c r="J21" s="105"/>
      <c r="K21" s="105"/>
      <c r="L21" s="105"/>
      <c r="M21" s="105">
        <f t="shared" ref="M21:R21" si="2">SUM(M18:M20)</f>
        <v>130454</v>
      </c>
      <c r="N21" s="105">
        <f t="shared" si="2"/>
        <v>162574</v>
      </c>
      <c r="O21" s="105">
        <f t="shared" si="2"/>
        <v>205601</v>
      </c>
      <c r="P21" s="105">
        <f t="shared" si="2"/>
        <v>243993</v>
      </c>
      <c r="Q21" s="105">
        <f t="shared" si="2"/>
        <v>313128</v>
      </c>
      <c r="R21" s="105">
        <f t="shared" si="2"/>
        <v>439293</v>
      </c>
      <c r="S21" s="105">
        <v>562667</v>
      </c>
      <c r="T21" s="105">
        <f>SUM(T18:T20)</f>
        <v>736644</v>
      </c>
      <c r="U21" s="1181">
        <f>SUM(U18:U20)</f>
        <v>839122</v>
      </c>
    </row>
    <row r="22" spans="1:28">
      <c r="A22" s="1275" t="s">
        <v>160</v>
      </c>
      <c r="B22" s="37" t="s">
        <v>155</v>
      </c>
      <c r="C22" s="39">
        <v>153381</v>
      </c>
      <c r="D22" s="34">
        <v>160820</v>
      </c>
      <c r="E22" s="34">
        <v>191642</v>
      </c>
      <c r="F22" s="34">
        <v>204651</v>
      </c>
      <c r="G22" s="34">
        <v>224593</v>
      </c>
      <c r="H22" s="34">
        <v>219578</v>
      </c>
      <c r="I22" s="34">
        <v>217922</v>
      </c>
      <c r="J22" s="34">
        <v>226360</v>
      </c>
      <c r="K22" s="34">
        <v>218093</v>
      </c>
      <c r="L22" s="34">
        <v>244769</v>
      </c>
      <c r="M22" s="34">
        <v>255357</v>
      </c>
      <c r="N22" s="34">
        <v>273606</v>
      </c>
      <c r="O22" s="34">
        <v>261732</v>
      </c>
      <c r="P22" s="34">
        <v>247532</v>
      </c>
      <c r="Q22" s="34">
        <v>266278</v>
      </c>
      <c r="R22" s="34">
        <v>279253</v>
      </c>
      <c r="S22" s="34">
        <v>302888</v>
      </c>
      <c r="T22" s="34">
        <v>319524</v>
      </c>
      <c r="U22" s="1172">
        <v>315553</v>
      </c>
    </row>
    <row r="23" spans="1:28">
      <c r="A23" s="1276"/>
      <c r="B23" s="29" t="s">
        <v>156</v>
      </c>
      <c r="C23" s="31">
        <v>9350</v>
      </c>
      <c r="D23" s="26">
        <v>9584</v>
      </c>
      <c r="E23" s="26">
        <v>10542</v>
      </c>
      <c r="F23" s="26">
        <v>10232</v>
      </c>
      <c r="G23" s="26">
        <v>10757</v>
      </c>
      <c r="H23" s="26">
        <v>10683</v>
      </c>
      <c r="I23" s="26">
        <v>9673</v>
      </c>
      <c r="J23" s="26">
        <v>10466</v>
      </c>
      <c r="K23" s="26">
        <v>10155</v>
      </c>
      <c r="L23" s="26">
        <v>10465</v>
      </c>
      <c r="M23" s="26">
        <v>9756</v>
      </c>
      <c r="N23" s="26">
        <v>9366</v>
      </c>
      <c r="O23" s="26">
        <v>9721</v>
      </c>
      <c r="P23" s="26">
        <v>8358</v>
      </c>
      <c r="Q23" s="26">
        <v>15861</v>
      </c>
      <c r="R23" s="26">
        <v>11130</v>
      </c>
      <c r="S23" s="26">
        <v>12676</v>
      </c>
      <c r="T23" s="26">
        <v>10832</v>
      </c>
      <c r="U23" s="936">
        <v>10437</v>
      </c>
    </row>
    <row r="24" spans="1:28">
      <c r="A24" s="1276"/>
      <c r="B24" s="37" t="s">
        <v>157</v>
      </c>
      <c r="C24" s="39">
        <v>20828</v>
      </c>
      <c r="D24" s="34">
        <v>22736</v>
      </c>
      <c r="E24" s="34">
        <v>28356</v>
      </c>
      <c r="F24" s="34">
        <v>31255</v>
      </c>
      <c r="G24" s="34">
        <v>38007</v>
      </c>
      <c r="H24" s="34">
        <v>43214</v>
      </c>
      <c r="I24" s="34">
        <v>41296</v>
      </c>
      <c r="J24" s="34">
        <v>41033</v>
      </c>
      <c r="K24" s="34">
        <v>43352</v>
      </c>
      <c r="L24" s="34">
        <v>46830</v>
      </c>
      <c r="M24" s="34">
        <v>51248</v>
      </c>
      <c r="N24" s="34">
        <v>53994</v>
      </c>
      <c r="O24" s="26">
        <v>51673</v>
      </c>
      <c r="P24" s="26">
        <v>45620</v>
      </c>
      <c r="Q24" s="26">
        <v>45218</v>
      </c>
      <c r="R24" s="26">
        <v>49105</v>
      </c>
      <c r="S24" s="26">
        <v>51854</v>
      </c>
      <c r="T24" s="26">
        <v>56835</v>
      </c>
      <c r="U24" s="936">
        <v>61297</v>
      </c>
    </row>
    <row r="25" spans="1:28">
      <c r="A25" s="1278"/>
      <c r="B25" s="324" t="s">
        <v>65</v>
      </c>
      <c r="C25" s="107">
        <f t="shared" ref="C25:M25" si="3">SUM(C22:C24)</f>
        <v>183559</v>
      </c>
      <c r="D25" s="105">
        <f t="shared" si="3"/>
        <v>193140</v>
      </c>
      <c r="E25" s="105">
        <f t="shared" si="3"/>
        <v>230540</v>
      </c>
      <c r="F25" s="105">
        <f t="shared" si="3"/>
        <v>246138</v>
      </c>
      <c r="G25" s="105">
        <f t="shared" si="3"/>
        <v>273357</v>
      </c>
      <c r="H25" s="105">
        <f t="shared" si="3"/>
        <v>273475</v>
      </c>
      <c r="I25" s="105">
        <f t="shared" si="3"/>
        <v>268891</v>
      </c>
      <c r="J25" s="105">
        <f t="shared" si="3"/>
        <v>277859</v>
      </c>
      <c r="K25" s="105">
        <f t="shared" si="3"/>
        <v>271600</v>
      </c>
      <c r="L25" s="105">
        <f t="shared" si="3"/>
        <v>302064</v>
      </c>
      <c r="M25" s="105">
        <f t="shared" si="3"/>
        <v>316361</v>
      </c>
      <c r="N25" s="105">
        <v>336966</v>
      </c>
      <c r="O25" s="105">
        <v>323126</v>
      </c>
      <c r="P25" s="105">
        <f>SUM(P22:P24)</f>
        <v>301510</v>
      </c>
      <c r="Q25" s="105">
        <f>SUM(Q22:Q24)</f>
        <v>327357</v>
      </c>
      <c r="R25" s="105">
        <f>SUM(R22:R24)</f>
        <v>339488</v>
      </c>
      <c r="S25" s="105">
        <v>367418</v>
      </c>
      <c r="T25" s="105">
        <f>SUM(T22:T24)</f>
        <v>387191</v>
      </c>
      <c r="U25" s="1181">
        <f>SUM(U22:U24)</f>
        <v>387287</v>
      </c>
    </row>
    <row r="26" spans="1:28">
      <c r="A26" s="1275" t="s">
        <v>48</v>
      </c>
      <c r="B26" s="37" t="s">
        <v>155</v>
      </c>
      <c r="C26" s="39">
        <v>169128</v>
      </c>
      <c r="D26" s="34">
        <v>164961</v>
      </c>
      <c r="E26" s="34">
        <v>158162</v>
      </c>
      <c r="F26" s="34">
        <v>165906</v>
      </c>
      <c r="G26" s="34">
        <v>200961</v>
      </c>
      <c r="H26" s="34">
        <v>228152</v>
      </c>
      <c r="I26" s="34">
        <v>229745</v>
      </c>
      <c r="J26" s="34">
        <v>160715</v>
      </c>
      <c r="K26" s="34">
        <v>171205</v>
      </c>
      <c r="L26" s="34">
        <v>198335</v>
      </c>
      <c r="M26" s="34">
        <v>114473</v>
      </c>
      <c r="N26" s="34">
        <v>102009</v>
      </c>
      <c r="O26" s="34">
        <v>155827</v>
      </c>
      <c r="P26" s="34">
        <v>136717</v>
      </c>
      <c r="Q26" s="34">
        <v>126034</v>
      </c>
      <c r="R26" s="34">
        <v>123044</v>
      </c>
      <c r="S26" s="34">
        <v>135972</v>
      </c>
      <c r="T26" s="34">
        <v>146925</v>
      </c>
      <c r="U26" s="1172">
        <v>142661</v>
      </c>
    </row>
    <row r="27" spans="1:28">
      <c r="A27" s="1276"/>
      <c r="B27" s="29" t="s">
        <v>156</v>
      </c>
      <c r="C27" s="31">
        <v>1058</v>
      </c>
      <c r="D27" s="26">
        <v>1388</v>
      </c>
      <c r="E27" s="26">
        <v>1651</v>
      </c>
      <c r="F27" s="26">
        <v>1753</v>
      </c>
      <c r="G27" s="26">
        <v>2094</v>
      </c>
      <c r="H27" s="26">
        <v>2268</v>
      </c>
      <c r="I27" s="26">
        <v>1962</v>
      </c>
      <c r="J27" s="26">
        <v>2557</v>
      </c>
      <c r="K27" s="26">
        <v>2213</v>
      </c>
      <c r="L27" s="26">
        <v>2519</v>
      </c>
      <c r="M27" s="26">
        <v>2631</v>
      </c>
      <c r="N27" s="26">
        <v>2887</v>
      </c>
      <c r="O27" s="26">
        <v>2954</v>
      </c>
      <c r="P27" s="26">
        <v>2987</v>
      </c>
      <c r="Q27" s="26">
        <v>4285</v>
      </c>
      <c r="R27" s="26">
        <v>3801</v>
      </c>
      <c r="S27" s="26">
        <v>5624</v>
      </c>
      <c r="T27" s="26">
        <v>3812</v>
      </c>
      <c r="U27" s="936">
        <v>3455</v>
      </c>
    </row>
    <row r="28" spans="1:28">
      <c r="A28" s="1276"/>
      <c r="B28" s="69" t="s">
        <v>157</v>
      </c>
      <c r="C28" s="48">
        <v>3608</v>
      </c>
      <c r="D28" s="49">
        <v>4360</v>
      </c>
      <c r="E28" s="49">
        <v>5374</v>
      </c>
      <c r="F28" s="49">
        <v>7073</v>
      </c>
      <c r="G28" s="49">
        <v>9660</v>
      </c>
      <c r="H28" s="49">
        <v>14196</v>
      </c>
      <c r="I28" s="49">
        <v>12521</v>
      </c>
      <c r="J28" s="49">
        <v>9921</v>
      </c>
      <c r="K28" s="49">
        <v>10828</v>
      </c>
      <c r="L28" s="49">
        <v>12330</v>
      </c>
      <c r="M28" s="49">
        <v>10670</v>
      </c>
      <c r="N28" s="49">
        <v>11750</v>
      </c>
      <c r="O28" s="49">
        <v>11919</v>
      </c>
      <c r="P28" s="26">
        <v>10528</v>
      </c>
      <c r="Q28" s="26">
        <v>36137</v>
      </c>
      <c r="R28" s="26">
        <v>11940</v>
      </c>
      <c r="S28" s="26">
        <v>12047</v>
      </c>
      <c r="T28" s="26">
        <v>12461</v>
      </c>
      <c r="U28" s="936">
        <v>13315</v>
      </c>
    </row>
    <row r="29" spans="1:28" ht="13.5" thickBot="1">
      <c r="A29" s="1277"/>
      <c r="B29" s="76" t="s">
        <v>65</v>
      </c>
      <c r="C29" s="78">
        <f t="shared" ref="C29:M29" si="4">SUM(C26:C28)</f>
        <v>173794</v>
      </c>
      <c r="D29" s="73">
        <f t="shared" si="4"/>
        <v>170709</v>
      </c>
      <c r="E29" s="73">
        <f t="shared" si="4"/>
        <v>165187</v>
      </c>
      <c r="F29" s="73">
        <f t="shared" si="4"/>
        <v>174732</v>
      </c>
      <c r="G29" s="73">
        <f t="shared" si="4"/>
        <v>212715</v>
      </c>
      <c r="H29" s="73">
        <f t="shared" si="4"/>
        <v>244616</v>
      </c>
      <c r="I29" s="73">
        <f t="shared" si="4"/>
        <v>244228</v>
      </c>
      <c r="J29" s="73">
        <f t="shared" si="4"/>
        <v>173193</v>
      </c>
      <c r="K29" s="73">
        <f t="shared" si="4"/>
        <v>184246</v>
      </c>
      <c r="L29" s="73">
        <f t="shared" si="4"/>
        <v>213184</v>
      </c>
      <c r="M29" s="73">
        <f t="shared" si="4"/>
        <v>127774</v>
      </c>
      <c r="N29" s="73">
        <f>SUM(N26:N28)</f>
        <v>116646</v>
      </c>
      <c r="O29" s="73">
        <f>SUM(O26:O28)</f>
        <v>170700</v>
      </c>
      <c r="P29" s="73">
        <f>SUM(P26:P28)</f>
        <v>150232</v>
      </c>
      <c r="Q29" s="73">
        <f>SUM(Q26:Q28)</f>
        <v>166456</v>
      </c>
      <c r="R29" s="73">
        <f>SUM(R26:R28)</f>
        <v>138785</v>
      </c>
      <c r="S29" s="1113">
        <v>153643</v>
      </c>
      <c r="T29" s="1113">
        <f>SUM(T26:T28)</f>
        <v>163198</v>
      </c>
      <c r="U29" s="1182">
        <f>SUM(U26:U28)</f>
        <v>159431</v>
      </c>
    </row>
    <row r="30" spans="1:28">
      <c r="I30" s="325"/>
      <c r="J30" s="325"/>
      <c r="K30" s="325"/>
      <c r="L30" s="325"/>
      <c r="M30" s="325"/>
      <c r="N30" s="325"/>
      <c r="O30" s="325"/>
      <c r="P30" s="255"/>
    </row>
    <row r="31" spans="1:28">
      <c r="A31" s="80"/>
      <c r="B31" s="326"/>
    </row>
  </sheetData>
  <mergeCells count="6">
    <mergeCell ref="A26:A29"/>
    <mergeCell ref="A6:A9"/>
    <mergeCell ref="A10:A13"/>
    <mergeCell ref="A14:A17"/>
    <mergeCell ref="A18:A21"/>
    <mergeCell ref="A22:A25"/>
  </mergeCells>
  <phoneticPr fontId="0" type="noConversion"/>
  <pageMargins left="0.75" right="0.75" top="1" bottom="1" header="0.51200000000000001" footer="0.51200000000000001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115" workbookViewId="0"/>
  </sheetViews>
  <sheetFormatPr defaultColWidth="8.875" defaultRowHeight="14.25"/>
  <cols>
    <col min="1" max="1" width="12.375" style="328" customWidth="1"/>
    <col min="2" max="7" width="8.875" style="328"/>
    <col min="8" max="9" width="8.875" style="329"/>
    <col min="10" max="10" width="9.5" style="328" bestFit="1" customWidth="1"/>
    <col min="11" max="16384" width="8.875" style="328"/>
  </cols>
  <sheetData>
    <row r="1" spans="1:13" ht="15.75">
      <c r="A1" s="327" t="s">
        <v>0</v>
      </c>
    </row>
    <row r="2" spans="1:13">
      <c r="A2" s="328" t="s">
        <v>161</v>
      </c>
    </row>
    <row r="3" spans="1:13" ht="15">
      <c r="A3" s="330" t="s">
        <v>162</v>
      </c>
    </row>
    <row r="4" spans="1:13" ht="15" thickBot="1"/>
    <row r="5" spans="1:13">
      <c r="A5" s="331" t="s">
        <v>163</v>
      </c>
      <c r="B5" s="332">
        <v>2003</v>
      </c>
      <c r="C5" s="332">
        <v>2004</v>
      </c>
      <c r="D5" s="332">
        <v>2005</v>
      </c>
      <c r="E5" s="333">
        <v>2006</v>
      </c>
      <c r="F5" s="333">
        <v>2007</v>
      </c>
      <c r="G5" s="333">
        <v>2008</v>
      </c>
      <c r="H5" s="333">
        <v>2009</v>
      </c>
      <c r="I5" s="332">
        <v>2010</v>
      </c>
      <c r="J5" s="332">
        <v>2011</v>
      </c>
      <c r="K5" s="1183">
        <v>2012</v>
      </c>
      <c r="L5" s="1183">
        <v>2013</v>
      </c>
      <c r="M5" s="1184">
        <v>2014</v>
      </c>
    </row>
    <row r="6" spans="1:13">
      <c r="A6" s="334" t="s">
        <v>154</v>
      </c>
      <c r="B6" s="744">
        <v>125129</v>
      </c>
      <c r="C6" s="744">
        <v>127112</v>
      </c>
      <c r="D6" s="744">
        <v>126652</v>
      </c>
      <c r="E6" s="745">
        <v>129229</v>
      </c>
      <c r="F6" s="745">
        <v>131364</v>
      </c>
      <c r="G6" s="745">
        <v>132401</v>
      </c>
      <c r="H6" s="745">
        <v>132568</v>
      </c>
      <c r="I6" s="744">
        <v>117916</v>
      </c>
      <c r="J6" s="744">
        <v>124435</v>
      </c>
      <c r="K6" s="1185">
        <v>126222</v>
      </c>
      <c r="L6" s="1185">
        <v>127188</v>
      </c>
      <c r="M6" s="1186">
        <v>128438</v>
      </c>
    </row>
    <row r="7" spans="1:13">
      <c r="A7" s="335" t="s">
        <v>164</v>
      </c>
      <c r="B7" s="651">
        <v>358184</v>
      </c>
      <c r="C7" s="651">
        <v>362342</v>
      </c>
      <c r="D7" s="651">
        <v>359382</v>
      </c>
      <c r="E7" s="487">
        <v>336013</v>
      </c>
      <c r="F7" s="487">
        <v>321375</v>
      </c>
      <c r="G7" s="487">
        <v>317528</v>
      </c>
      <c r="H7" s="487">
        <v>282359</v>
      </c>
      <c r="I7" s="651">
        <v>276156</v>
      </c>
      <c r="J7" s="651">
        <v>271683</v>
      </c>
      <c r="K7" s="1185">
        <v>269132</v>
      </c>
      <c r="L7" s="1185">
        <v>252391</v>
      </c>
      <c r="M7" s="1186">
        <v>245343</v>
      </c>
    </row>
    <row r="8" spans="1:13" s="329" customFormat="1">
      <c r="A8" s="335" t="s">
        <v>165</v>
      </c>
      <c r="B8" s="651">
        <v>90165</v>
      </c>
      <c r="C8" s="651">
        <v>105027</v>
      </c>
      <c r="D8" s="651">
        <v>121942</v>
      </c>
      <c r="E8" s="487">
        <v>125249</v>
      </c>
      <c r="F8" s="487">
        <v>128438</v>
      </c>
      <c r="G8" s="487">
        <v>126691</v>
      </c>
      <c r="H8" s="487">
        <v>126988</v>
      </c>
      <c r="I8" s="651">
        <v>131461</v>
      </c>
      <c r="J8" s="651">
        <v>137671</v>
      </c>
      <c r="K8" s="1185">
        <v>147694</v>
      </c>
      <c r="L8" s="1185">
        <v>159248</v>
      </c>
      <c r="M8" s="1186">
        <v>163185</v>
      </c>
    </row>
    <row r="9" spans="1:13" s="329" customFormat="1">
      <c r="A9" s="335" t="s">
        <v>166</v>
      </c>
      <c r="B9" s="651">
        <v>56637</v>
      </c>
      <c r="C9" s="651">
        <v>65586</v>
      </c>
      <c r="D9" s="651">
        <v>93172</v>
      </c>
      <c r="E9" s="487">
        <v>121968</v>
      </c>
      <c r="F9" s="487">
        <v>152299</v>
      </c>
      <c r="G9" s="487">
        <v>194005</v>
      </c>
      <c r="H9" s="487">
        <v>228456</v>
      </c>
      <c r="I9" s="651">
        <v>291960</v>
      </c>
      <c r="J9" s="651">
        <v>413540</v>
      </c>
      <c r="K9" s="1185">
        <v>533245</v>
      </c>
      <c r="L9" s="1185">
        <v>702013</v>
      </c>
      <c r="M9" s="1186">
        <v>798074</v>
      </c>
    </row>
    <row r="10" spans="1:13">
      <c r="A10" s="335" t="s">
        <v>167</v>
      </c>
      <c r="B10" s="651">
        <v>184758</v>
      </c>
      <c r="C10" s="651">
        <v>185008</v>
      </c>
      <c r="D10" s="651">
        <v>202776</v>
      </c>
      <c r="E10" s="487">
        <v>215904</v>
      </c>
      <c r="F10" s="487">
        <v>234043</v>
      </c>
      <c r="G10" s="487">
        <v>223045</v>
      </c>
      <c r="H10" s="487">
        <v>213093</v>
      </c>
      <c r="I10" s="651">
        <v>227907</v>
      </c>
      <c r="J10" s="651">
        <v>231630</v>
      </c>
      <c r="K10" s="1185">
        <v>250617</v>
      </c>
      <c r="L10" s="1185">
        <v>264923</v>
      </c>
      <c r="M10" s="1186">
        <v>260984</v>
      </c>
    </row>
    <row r="11" spans="1:13" ht="15" thickBot="1">
      <c r="A11" s="336" t="s">
        <v>48</v>
      </c>
      <c r="B11" s="746">
        <v>58298</v>
      </c>
      <c r="C11" s="746">
        <v>53106</v>
      </c>
      <c r="D11" s="746">
        <v>50285</v>
      </c>
      <c r="E11" s="747">
        <v>67018</v>
      </c>
      <c r="F11" s="747">
        <v>54347</v>
      </c>
      <c r="G11" s="747">
        <v>108544</v>
      </c>
      <c r="H11" s="747">
        <v>90607</v>
      </c>
      <c r="I11" s="746">
        <v>75585</v>
      </c>
      <c r="J11" s="746">
        <v>71808</v>
      </c>
      <c r="K11" s="673">
        <v>81925</v>
      </c>
      <c r="L11" s="673">
        <v>88645</v>
      </c>
      <c r="M11" s="1187">
        <v>84315</v>
      </c>
    </row>
    <row r="12" spans="1:13">
      <c r="B12" s="633">
        <f>SUM(B6:B11)</f>
        <v>873171</v>
      </c>
      <c r="C12" s="633">
        <f t="shared" ref="C12:K12" si="0">SUM(C6:C11)</f>
        <v>898181</v>
      </c>
      <c r="D12" s="633">
        <f t="shared" si="0"/>
        <v>954209</v>
      </c>
      <c r="E12" s="633">
        <f t="shared" si="0"/>
        <v>995381</v>
      </c>
      <c r="F12" s="633">
        <f t="shared" si="0"/>
        <v>1021866</v>
      </c>
      <c r="G12" s="633">
        <f t="shared" si="0"/>
        <v>1102214</v>
      </c>
      <c r="H12" s="633">
        <f t="shared" si="0"/>
        <v>1074071</v>
      </c>
      <c r="I12" s="633">
        <f t="shared" si="0"/>
        <v>1120985</v>
      </c>
      <c r="J12" s="870">
        <f>SUM(J6:J11)</f>
        <v>1250767</v>
      </c>
      <c r="K12" s="633">
        <f t="shared" si="0"/>
        <v>1408835</v>
      </c>
    </row>
    <row r="13" spans="1:13">
      <c r="A13" s="33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B1" zoomScaleNormal="85" workbookViewId="0">
      <selection activeCell="N23" sqref="N23"/>
    </sheetView>
  </sheetViews>
  <sheetFormatPr defaultColWidth="8.875" defaultRowHeight="12.75"/>
  <cols>
    <col min="1" max="1" width="12.25" style="338" customWidth="1"/>
    <col min="2" max="2" width="23.875" style="338" customWidth="1"/>
    <col min="3" max="3" width="11.625" style="338" customWidth="1"/>
    <col min="4" max="11" width="9.75" style="64" customWidth="1"/>
    <col min="12" max="12" width="8.875" style="339"/>
    <col min="13" max="13" width="8.875" style="2"/>
    <col min="14" max="15" width="9.75" style="338" customWidth="1"/>
    <col min="16" max="16384" width="8.875" style="338"/>
  </cols>
  <sheetData>
    <row r="1" spans="1:15">
      <c r="A1" s="1" t="s">
        <v>0</v>
      </c>
      <c r="B1" s="2"/>
    </row>
    <row r="2" spans="1:15">
      <c r="A2" s="338" t="s">
        <v>161</v>
      </c>
    </row>
    <row r="3" spans="1:15">
      <c r="A3" s="340" t="s">
        <v>168</v>
      </c>
    </row>
    <row r="4" spans="1:15" ht="13.5" thickBot="1"/>
    <row r="5" spans="1:15">
      <c r="A5" s="341" t="s">
        <v>163</v>
      </c>
      <c r="B5" s="342" t="s">
        <v>62</v>
      </c>
      <c r="C5" s="342" t="s">
        <v>169</v>
      </c>
      <c r="D5" s="343">
        <v>2003</v>
      </c>
      <c r="E5" s="343">
        <v>2004</v>
      </c>
      <c r="F5" s="343">
        <v>2005</v>
      </c>
      <c r="G5" s="344">
        <v>2006</v>
      </c>
      <c r="H5" s="344">
        <v>2007</v>
      </c>
      <c r="I5" s="344">
        <v>2008</v>
      </c>
      <c r="J5" s="344">
        <v>2009</v>
      </c>
      <c r="K5" s="344">
        <v>2010</v>
      </c>
      <c r="L5" s="343">
        <v>2011</v>
      </c>
      <c r="M5" s="1188">
        <v>2012</v>
      </c>
      <c r="N5" s="1188">
        <v>2013</v>
      </c>
      <c r="O5" s="1189">
        <v>2014</v>
      </c>
    </row>
    <row r="6" spans="1:15">
      <c r="A6" s="345" t="s">
        <v>170</v>
      </c>
      <c r="B6" s="346" t="s">
        <v>155</v>
      </c>
      <c r="C6" s="347" t="s">
        <v>170</v>
      </c>
      <c r="D6" s="722">
        <v>124470</v>
      </c>
      <c r="E6" s="722">
        <v>124556</v>
      </c>
      <c r="F6" s="722">
        <v>121435</v>
      </c>
      <c r="G6" s="723">
        <v>122736</v>
      </c>
      <c r="H6" s="723">
        <v>123780</v>
      </c>
      <c r="I6" s="723">
        <v>122431</v>
      </c>
      <c r="J6" s="723">
        <v>121982</v>
      </c>
      <c r="K6" s="723">
        <v>107632</v>
      </c>
      <c r="L6" s="722">
        <v>122642</v>
      </c>
      <c r="M6" s="722">
        <v>123570</v>
      </c>
      <c r="N6" s="722">
        <v>122572</v>
      </c>
      <c r="O6" s="884">
        <v>123283</v>
      </c>
    </row>
    <row r="7" spans="1:15">
      <c r="A7" s="348"/>
      <c r="B7" s="347"/>
      <c r="C7" s="349" t="s">
        <v>164</v>
      </c>
      <c r="D7" s="724">
        <v>5346</v>
      </c>
      <c r="E7" s="724">
        <v>5694</v>
      </c>
      <c r="F7" s="724">
        <v>5903</v>
      </c>
      <c r="G7" s="725">
        <v>5623</v>
      </c>
      <c r="H7" s="725">
        <v>5912</v>
      </c>
      <c r="I7" s="725">
        <v>5464</v>
      </c>
      <c r="J7" s="725">
        <v>5033</v>
      </c>
      <c r="K7" s="725">
        <v>5224</v>
      </c>
      <c r="L7" s="724">
        <v>5083</v>
      </c>
      <c r="M7" s="724">
        <v>5477</v>
      </c>
      <c r="N7" s="724">
        <v>5528</v>
      </c>
      <c r="O7" s="885">
        <v>5557</v>
      </c>
    </row>
    <row r="8" spans="1:15">
      <c r="A8" s="348"/>
      <c r="B8" s="347"/>
      <c r="C8" s="349" t="s">
        <v>171</v>
      </c>
      <c r="D8" s="724">
        <v>1391</v>
      </c>
      <c r="E8" s="724">
        <v>1523</v>
      </c>
      <c r="F8" s="724">
        <v>1566</v>
      </c>
      <c r="G8" s="725">
        <v>1654</v>
      </c>
      <c r="H8" s="725">
        <v>1754</v>
      </c>
      <c r="I8" s="725">
        <v>1398</v>
      </c>
      <c r="J8" s="725">
        <v>1274</v>
      </c>
      <c r="K8" s="725">
        <v>1200</v>
      </c>
      <c r="L8" s="724">
        <v>1292</v>
      </c>
      <c r="M8" s="724">
        <v>1380</v>
      </c>
      <c r="N8" s="724">
        <v>1626</v>
      </c>
      <c r="O8" s="885">
        <v>1602</v>
      </c>
    </row>
    <row r="9" spans="1:15">
      <c r="A9" s="348"/>
      <c r="B9" s="347"/>
      <c r="C9" s="349" t="s">
        <v>172</v>
      </c>
      <c r="D9" s="724">
        <v>3236</v>
      </c>
      <c r="E9" s="724">
        <v>4107</v>
      </c>
      <c r="F9" s="724">
        <v>5431</v>
      </c>
      <c r="G9" s="725">
        <v>5421</v>
      </c>
      <c r="H9" s="725">
        <v>6203</v>
      </c>
      <c r="I9" s="725">
        <v>5217</v>
      </c>
      <c r="J9" s="725">
        <v>5205</v>
      </c>
      <c r="K9" s="725">
        <v>6042</v>
      </c>
      <c r="L9" s="724">
        <v>8067</v>
      </c>
      <c r="M9" s="724">
        <v>8683</v>
      </c>
      <c r="N9" s="724">
        <v>9379</v>
      </c>
      <c r="O9" s="885">
        <v>9709</v>
      </c>
    </row>
    <row r="10" spans="1:15">
      <c r="A10" s="348"/>
      <c r="B10" s="347"/>
      <c r="C10" s="349" t="s">
        <v>167</v>
      </c>
      <c r="D10" s="724">
        <v>34014</v>
      </c>
      <c r="E10" s="724">
        <v>34203</v>
      </c>
      <c r="F10" s="724">
        <v>36020</v>
      </c>
      <c r="G10" s="725">
        <v>38352</v>
      </c>
      <c r="H10" s="725">
        <v>41054</v>
      </c>
      <c r="I10" s="725">
        <v>40739</v>
      </c>
      <c r="J10" s="725">
        <v>38176</v>
      </c>
      <c r="K10" s="725">
        <v>40266</v>
      </c>
      <c r="L10" s="724">
        <v>40491</v>
      </c>
      <c r="M10" s="724">
        <v>42727</v>
      </c>
      <c r="N10" s="724">
        <v>43669</v>
      </c>
      <c r="O10" s="885">
        <v>43554</v>
      </c>
    </row>
    <row r="11" spans="1:15">
      <c r="A11" s="348"/>
      <c r="B11" s="347"/>
      <c r="C11" s="349" t="s">
        <v>48</v>
      </c>
      <c r="D11" s="724">
        <v>16827</v>
      </c>
      <c r="E11" s="724">
        <v>8137</v>
      </c>
      <c r="F11" s="724">
        <v>11205</v>
      </c>
      <c r="G11" s="725">
        <v>12813</v>
      </c>
      <c r="H11" s="725">
        <v>10623</v>
      </c>
      <c r="I11" s="725">
        <v>13265</v>
      </c>
      <c r="J11" s="725">
        <v>10691</v>
      </c>
      <c r="K11" s="725">
        <v>10129</v>
      </c>
      <c r="L11" s="724">
        <v>13802</v>
      </c>
      <c r="M11" s="724">
        <v>14999</v>
      </c>
      <c r="N11" s="724">
        <v>14979</v>
      </c>
      <c r="O11" s="885">
        <v>14791</v>
      </c>
    </row>
    <row r="12" spans="1:15">
      <c r="A12" s="348"/>
      <c r="B12" s="347"/>
      <c r="C12" s="347" t="s">
        <v>121</v>
      </c>
      <c r="D12" s="726">
        <f t="shared" ref="D12:K12" si="0">SUM(D6:D11)</f>
        <v>185284</v>
      </c>
      <c r="E12" s="726">
        <f t="shared" si="0"/>
        <v>178220</v>
      </c>
      <c r="F12" s="726">
        <f t="shared" si="0"/>
        <v>181560</v>
      </c>
      <c r="G12" s="727">
        <f t="shared" si="0"/>
        <v>186599</v>
      </c>
      <c r="H12" s="727">
        <f t="shared" si="0"/>
        <v>189326</v>
      </c>
      <c r="I12" s="727">
        <f t="shared" si="0"/>
        <v>188514</v>
      </c>
      <c r="J12" s="727">
        <f t="shared" si="0"/>
        <v>182361</v>
      </c>
      <c r="K12" s="727">
        <f t="shared" si="0"/>
        <v>170493</v>
      </c>
      <c r="L12" s="726">
        <f>SUM(L6:L11)</f>
        <v>191377</v>
      </c>
      <c r="M12" s="726">
        <f>SUM(M6:M11)</f>
        <v>196836</v>
      </c>
      <c r="N12" s="726">
        <f>SUM(N6:N11)</f>
        <v>197753</v>
      </c>
      <c r="O12" s="886">
        <f>SUM(O6:O11)</f>
        <v>198496</v>
      </c>
    </row>
    <row r="13" spans="1:15">
      <c r="A13" s="348"/>
      <c r="B13" s="350" t="s">
        <v>156</v>
      </c>
      <c r="C13" s="346" t="s">
        <v>170</v>
      </c>
      <c r="D13" s="734">
        <v>30398</v>
      </c>
      <c r="E13" s="734">
        <v>32184</v>
      </c>
      <c r="F13" s="734">
        <v>33485</v>
      </c>
      <c r="G13" s="735">
        <v>34339</v>
      </c>
      <c r="H13" s="735">
        <v>35698</v>
      </c>
      <c r="I13" s="735">
        <v>36535</v>
      </c>
      <c r="J13" s="735">
        <v>33923</v>
      </c>
      <c r="K13" s="735">
        <v>38783</v>
      </c>
      <c r="L13" s="734">
        <v>36255</v>
      </c>
      <c r="M13" s="734">
        <v>36464</v>
      </c>
      <c r="N13" s="734">
        <v>36468</v>
      </c>
      <c r="O13" s="890">
        <v>37484</v>
      </c>
    </row>
    <row r="14" spans="1:15">
      <c r="A14" s="348"/>
      <c r="B14" s="352"/>
      <c r="C14" s="353" t="s">
        <v>48</v>
      </c>
      <c r="D14" s="740">
        <v>30</v>
      </c>
      <c r="E14" s="740">
        <v>54</v>
      </c>
      <c r="F14" s="740">
        <v>72</v>
      </c>
      <c r="G14" s="741">
        <v>99</v>
      </c>
      <c r="H14" s="741">
        <v>91</v>
      </c>
      <c r="I14" s="741">
        <v>117</v>
      </c>
      <c r="J14" s="741">
        <v>109</v>
      </c>
      <c r="K14" s="741">
        <v>130</v>
      </c>
      <c r="L14" s="740">
        <v>123</v>
      </c>
      <c r="M14" s="740">
        <v>1265</v>
      </c>
      <c r="N14" s="740">
        <v>1362</v>
      </c>
      <c r="O14" s="1190">
        <v>1195</v>
      </c>
    </row>
    <row r="15" spans="1:15">
      <c r="A15" s="348"/>
      <c r="B15" s="355"/>
      <c r="C15" s="356" t="s">
        <v>121</v>
      </c>
      <c r="D15" s="730">
        <f t="shared" ref="D15:L15" si="1">SUM(D13:D14)</f>
        <v>30428</v>
      </c>
      <c r="E15" s="730">
        <f t="shared" si="1"/>
        <v>32238</v>
      </c>
      <c r="F15" s="730">
        <f t="shared" si="1"/>
        <v>33557</v>
      </c>
      <c r="G15" s="731">
        <f t="shared" si="1"/>
        <v>34438</v>
      </c>
      <c r="H15" s="731">
        <f t="shared" si="1"/>
        <v>35789</v>
      </c>
      <c r="I15" s="731">
        <f t="shared" si="1"/>
        <v>36652</v>
      </c>
      <c r="J15" s="731">
        <f t="shared" si="1"/>
        <v>34032</v>
      </c>
      <c r="K15" s="731">
        <f t="shared" si="1"/>
        <v>38913</v>
      </c>
      <c r="L15" s="730">
        <f t="shared" si="1"/>
        <v>36378</v>
      </c>
      <c r="M15" s="730">
        <v>36583</v>
      </c>
      <c r="N15" s="730">
        <f>SUM(N13:N14)</f>
        <v>37830</v>
      </c>
      <c r="O15" s="888">
        <f>SUM(O13:O14)</f>
        <v>38679</v>
      </c>
    </row>
    <row r="16" spans="1:15">
      <c r="A16" s="358"/>
      <c r="B16" s="359" t="s">
        <v>173</v>
      </c>
      <c r="C16" s="360" t="s">
        <v>170</v>
      </c>
      <c r="D16" s="722">
        <v>29653</v>
      </c>
      <c r="E16" s="722">
        <v>37701</v>
      </c>
      <c r="F16" s="722">
        <v>37467</v>
      </c>
      <c r="G16" s="723">
        <v>35767</v>
      </c>
      <c r="H16" s="723">
        <v>41799</v>
      </c>
      <c r="I16" s="723">
        <v>39307</v>
      </c>
      <c r="J16" s="723">
        <v>39699</v>
      </c>
      <c r="K16" s="723">
        <v>38429</v>
      </c>
      <c r="L16" s="722">
        <v>37790</v>
      </c>
      <c r="M16" s="722">
        <v>39377</v>
      </c>
      <c r="N16" s="722">
        <v>40126</v>
      </c>
      <c r="O16" s="884">
        <v>40894</v>
      </c>
    </row>
    <row r="17" spans="1:15">
      <c r="A17" s="348"/>
      <c r="B17" s="361"/>
      <c r="C17" s="349" t="s">
        <v>164</v>
      </c>
      <c r="D17" s="724">
        <v>0</v>
      </c>
      <c r="E17" s="724">
        <v>15944</v>
      </c>
      <c r="F17" s="724">
        <v>17798</v>
      </c>
      <c r="G17" s="725">
        <v>18332</v>
      </c>
      <c r="H17" s="725">
        <v>18903</v>
      </c>
      <c r="I17" s="725">
        <v>19323</v>
      </c>
      <c r="J17" s="725">
        <v>16218</v>
      </c>
      <c r="K17" s="725">
        <v>15898</v>
      </c>
      <c r="L17" s="724">
        <v>15940</v>
      </c>
      <c r="M17" s="724">
        <v>15422</v>
      </c>
      <c r="N17" s="724">
        <v>15076</v>
      </c>
      <c r="O17" s="885">
        <v>15593</v>
      </c>
    </row>
    <row r="18" spans="1:15">
      <c r="A18" s="358"/>
      <c r="B18" s="360"/>
      <c r="C18" s="362" t="s">
        <v>171</v>
      </c>
      <c r="D18" s="724">
        <v>5546</v>
      </c>
      <c r="E18" s="724">
        <v>7580</v>
      </c>
      <c r="F18" s="724">
        <v>8511</v>
      </c>
      <c r="G18" s="725">
        <v>9030</v>
      </c>
      <c r="H18" s="725">
        <v>9412</v>
      </c>
      <c r="I18" s="725">
        <v>9634</v>
      </c>
      <c r="J18" s="725">
        <v>7998</v>
      </c>
      <c r="K18" s="725">
        <v>8651</v>
      </c>
      <c r="L18" s="724">
        <v>9277</v>
      </c>
      <c r="M18" s="724">
        <v>8814</v>
      </c>
      <c r="N18" s="724">
        <v>10112</v>
      </c>
      <c r="O18" s="885">
        <v>10697</v>
      </c>
    </row>
    <row r="19" spans="1:15">
      <c r="A19" s="358"/>
      <c r="B19" s="360"/>
      <c r="C19" s="362" t="s">
        <v>172</v>
      </c>
      <c r="D19" s="724">
        <v>8704</v>
      </c>
      <c r="E19" s="724">
        <v>12222</v>
      </c>
      <c r="F19" s="724">
        <v>14847</v>
      </c>
      <c r="G19" s="725">
        <v>17200</v>
      </c>
      <c r="H19" s="725">
        <v>18452</v>
      </c>
      <c r="I19" s="725">
        <v>20634</v>
      </c>
      <c r="J19" s="725">
        <v>19042</v>
      </c>
      <c r="K19" s="725">
        <v>21697</v>
      </c>
      <c r="L19" s="724">
        <v>22132</v>
      </c>
      <c r="M19" s="724">
        <v>23137</v>
      </c>
      <c r="N19" s="724">
        <v>23908</v>
      </c>
      <c r="O19" s="885">
        <v>25285</v>
      </c>
    </row>
    <row r="20" spans="1:15">
      <c r="A20" s="358"/>
      <c r="B20" s="363"/>
      <c r="C20" s="362" t="s">
        <v>167</v>
      </c>
      <c r="D20" s="724">
        <v>16352</v>
      </c>
      <c r="E20" s="724">
        <v>18721</v>
      </c>
      <c r="F20" s="724">
        <v>18554</v>
      </c>
      <c r="G20" s="725">
        <v>21211</v>
      </c>
      <c r="H20" s="725">
        <v>23679</v>
      </c>
      <c r="I20" s="725">
        <v>28255</v>
      </c>
      <c r="J20" s="725">
        <v>34041</v>
      </c>
      <c r="K20" s="725">
        <v>38558</v>
      </c>
      <c r="L20" s="724">
        <v>39823</v>
      </c>
      <c r="M20" s="724">
        <v>42468</v>
      </c>
      <c r="N20" s="724">
        <v>45235</v>
      </c>
      <c r="O20" s="885">
        <v>48125</v>
      </c>
    </row>
    <row r="21" spans="1:15">
      <c r="A21" s="358"/>
      <c r="B21" s="363"/>
      <c r="C21" s="354" t="s">
        <v>48</v>
      </c>
      <c r="D21" s="740">
        <v>7517</v>
      </c>
      <c r="E21" s="740">
        <v>23407</v>
      </c>
      <c r="F21" s="740">
        <v>29995</v>
      </c>
      <c r="G21" s="741">
        <v>39646</v>
      </c>
      <c r="H21" s="741">
        <v>33210</v>
      </c>
      <c r="I21" s="741">
        <v>38054</v>
      </c>
      <c r="J21" s="725">
        <v>26814</v>
      </c>
      <c r="K21" s="725">
        <v>49916</v>
      </c>
      <c r="L21" s="724">
        <v>66301</v>
      </c>
      <c r="M21" s="740">
        <v>66744</v>
      </c>
      <c r="N21" s="740">
        <v>68320</v>
      </c>
      <c r="O21" s="1190">
        <v>67380</v>
      </c>
    </row>
    <row r="22" spans="1:15">
      <c r="A22" s="348"/>
      <c r="B22" s="364"/>
      <c r="C22" s="356" t="s">
        <v>121</v>
      </c>
      <c r="D22" s="730">
        <f>SUM(D16:D21)</f>
        <v>67772</v>
      </c>
      <c r="E22" s="730">
        <f t="shared" ref="E22:J22" si="2">SUM(E16:E21)</f>
        <v>115575</v>
      </c>
      <c r="F22" s="730">
        <f t="shared" si="2"/>
        <v>127172</v>
      </c>
      <c r="G22" s="730">
        <f t="shared" si="2"/>
        <v>141186</v>
      </c>
      <c r="H22" s="730">
        <f t="shared" si="2"/>
        <v>145455</v>
      </c>
      <c r="I22" s="730">
        <f t="shared" si="2"/>
        <v>155207</v>
      </c>
      <c r="J22" s="730">
        <f t="shared" si="2"/>
        <v>143812</v>
      </c>
      <c r="K22" s="730">
        <f>SUM(K16:K21)</f>
        <v>173149</v>
      </c>
      <c r="L22" s="730">
        <f>SUM(L16:L21)</f>
        <v>191263</v>
      </c>
      <c r="M22" s="730">
        <f>SUM(M16:M21)</f>
        <v>195962</v>
      </c>
      <c r="N22" s="730">
        <f>SUM(N16:N21)</f>
        <v>202777</v>
      </c>
      <c r="O22" s="888">
        <f>SUM(O16:O21)</f>
        <v>207974</v>
      </c>
    </row>
    <row r="23" spans="1:15" ht="19.899999999999999" customHeight="1">
      <c r="A23" s="365"/>
      <c r="B23" s="364" t="s">
        <v>121</v>
      </c>
      <c r="C23" s="364"/>
      <c r="D23" s="730">
        <f>D12+D15+D22</f>
        <v>283484</v>
      </c>
      <c r="E23" s="730">
        <f t="shared" ref="E23:J23" si="3">E12+E15+E22</f>
        <v>326033</v>
      </c>
      <c r="F23" s="730">
        <f t="shared" si="3"/>
        <v>342289</v>
      </c>
      <c r="G23" s="730">
        <f t="shared" si="3"/>
        <v>362223</v>
      </c>
      <c r="H23" s="730">
        <f t="shared" si="3"/>
        <v>370570</v>
      </c>
      <c r="I23" s="730">
        <f t="shared" si="3"/>
        <v>380373</v>
      </c>
      <c r="J23" s="730">
        <f t="shared" si="3"/>
        <v>360205</v>
      </c>
      <c r="K23" s="730">
        <f>K12+K15+K22</f>
        <v>382555</v>
      </c>
      <c r="L23" s="730">
        <f>L12+L15+L22</f>
        <v>419018</v>
      </c>
      <c r="M23" s="730">
        <f>M12+M15+M22</f>
        <v>429381</v>
      </c>
      <c r="N23" s="730">
        <f>N12+N15+N22</f>
        <v>438360</v>
      </c>
      <c r="O23" s="888">
        <f>O12+O15+O22</f>
        <v>445149</v>
      </c>
    </row>
    <row r="24" spans="1:15">
      <c r="A24" s="345" t="s">
        <v>164</v>
      </c>
      <c r="B24" s="346" t="s">
        <v>155</v>
      </c>
      <c r="C24" s="347" t="s">
        <v>170</v>
      </c>
      <c r="D24" s="722">
        <v>5077</v>
      </c>
      <c r="E24" s="722">
        <v>4757</v>
      </c>
      <c r="F24" s="722">
        <v>4612</v>
      </c>
      <c r="G24" s="723">
        <v>4141</v>
      </c>
      <c r="H24" s="723">
        <v>4021</v>
      </c>
      <c r="I24" s="723">
        <v>3438</v>
      </c>
      <c r="J24" s="723">
        <v>2661</v>
      </c>
      <c r="K24" s="723">
        <v>2282</v>
      </c>
      <c r="L24" s="722">
        <v>2811</v>
      </c>
      <c r="M24" s="722">
        <v>3057</v>
      </c>
      <c r="N24" s="722">
        <v>3288</v>
      </c>
      <c r="O24" s="884">
        <v>3542</v>
      </c>
    </row>
    <row r="25" spans="1:15">
      <c r="A25" s="348"/>
      <c r="B25" s="347"/>
      <c r="C25" s="349" t="s">
        <v>164</v>
      </c>
      <c r="D25" s="724">
        <v>358184</v>
      </c>
      <c r="E25" s="724">
        <v>362342</v>
      </c>
      <c r="F25" s="724">
        <v>359382</v>
      </c>
      <c r="G25" s="725">
        <v>336013</v>
      </c>
      <c r="H25" s="725">
        <v>321375</v>
      </c>
      <c r="I25" s="725">
        <v>317528</v>
      </c>
      <c r="J25" s="725">
        <v>282359</v>
      </c>
      <c r="K25" s="725">
        <v>276156</v>
      </c>
      <c r="L25" s="724">
        <v>271683</v>
      </c>
      <c r="M25" s="724">
        <v>269132</v>
      </c>
      <c r="N25" s="724">
        <v>252391</v>
      </c>
      <c r="O25" s="885">
        <v>245343</v>
      </c>
    </row>
    <row r="26" spans="1:15">
      <c r="A26" s="348"/>
      <c r="B26" s="347"/>
      <c r="C26" s="349" t="s">
        <v>171</v>
      </c>
      <c r="D26" s="724">
        <v>8085</v>
      </c>
      <c r="E26" s="724">
        <v>9017</v>
      </c>
      <c r="F26" s="724">
        <v>9201</v>
      </c>
      <c r="G26" s="725">
        <v>9222</v>
      </c>
      <c r="H26" s="725">
        <v>8853</v>
      </c>
      <c r="I26" s="725">
        <v>8039</v>
      </c>
      <c r="J26" s="725">
        <v>5857</v>
      </c>
      <c r="K26" s="725">
        <v>5471</v>
      </c>
      <c r="L26" s="724">
        <v>6242</v>
      </c>
      <c r="M26" s="724">
        <v>6203</v>
      </c>
      <c r="N26" s="724">
        <v>5502</v>
      </c>
      <c r="O26" s="885">
        <v>5101</v>
      </c>
    </row>
    <row r="27" spans="1:15">
      <c r="A27" s="348"/>
      <c r="B27" s="347"/>
      <c r="C27" s="349" t="s">
        <v>172</v>
      </c>
      <c r="D27" s="724">
        <v>14853</v>
      </c>
      <c r="E27" s="724">
        <v>18026</v>
      </c>
      <c r="F27" s="724">
        <v>20663</v>
      </c>
      <c r="G27" s="725">
        <v>20471</v>
      </c>
      <c r="H27" s="725">
        <v>20183</v>
      </c>
      <c r="I27" s="725">
        <v>19498</v>
      </c>
      <c r="J27" s="725">
        <v>16783</v>
      </c>
      <c r="K27" s="725">
        <v>17691</v>
      </c>
      <c r="L27" s="724">
        <v>22640</v>
      </c>
      <c r="M27" s="724">
        <v>21792</v>
      </c>
      <c r="N27" s="724">
        <v>19734</v>
      </c>
      <c r="O27" s="885">
        <v>18161</v>
      </c>
    </row>
    <row r="28" spans="1:15">
      <c r="A28" s="348"/>
      <c r="B28" s="347"/>
      <c r="C28" s="349" t="s">
        <v>167</v>
      </c>
      <c r="D28" s="724">
        <v>52761</v>
      </c>
      <c r="E28" s="724">
        <v>55281</v>
      </c>
      <c r="F28" s="724">
        <v>61587</v>
      </c>
      <c r="G28" s="725">
        <v>64140</v>
      </c>
      <c r="H28" s="725">
        <v>65057</v>
      </c>
      <c r="I28" s="725">
        <v>66408</v>
      </c>
      <c r="J28" s="725">
        <v>60409</v>
      </c>
      <c r="K28" s="725">
        <v>58948</v>
      </c>
      <c r="L28" s="724">
        <v>59246</v>
      </c>
      <c r="M28" s="724">
        <v>58833</v>
      </c>
      <c r="N28" s="724">
        <v>54996</v>
      </c>
      <c r="O28" s="885">
        <v>55350</v>
      </c>
    </row>
    <row r="29" spans="1:15">
      <c r="A29" s="348"/>
      <c r="B29" s="347"/>
      <c r="C29" s="349" t="s">
        <v>48</v>
      </c>
      <c r="D29" s="724">
        <v>6747</v>
      </c>
      <c r="E29" s="724">
        <v>3481</v>
      </c>
      <c r="F29" s="724">
        <v>4088</v>
      </c>
      <c r="G29" s="725">
        <v>4323</v>
      </c>
      <c r="H29" s="725">
        <v>3779</v>
      </c>
      <c r="I29" s="725">
        <v>4132</v>
      </c>
      <c r="J29" s="725">
        <v>6147</v>
      </c>
      <c r="K29" s="725">
        <v>3983</v>
      </c>
      <c r="L29" s="724">
        <v>6433</v>
      </c>
      <c r="M29" s="724">
        <v>6950</v>
      </c>
      <c r="N29" s="724">
        <v>6420</v>
      </c>
      <c r="O29" s="885">
        <v>6212</v>
      </c>
    </row>
    <row r="30" spans="1:15">
      <c r="A30" s="348"/>
      <c r="B30" s="347"/>
      <c r="C30" s="347" t="s">
        <v>121</v>
      </c>
      <c r="D30" s="722">
        <f t="shared" ref="D30:L30" si="4">SUM(D24:D29)</f>
        <v>445707</v>
      </c>
      <c r="E30" s="722">
        <f t="shared" si="4"/>
        <v>452904</v>
      </c>
      <c r="F30" s="722">
        <f t="shared" si="4"/>
        <v>459533</v>
      </c>
      <c r="G30" s="723">
        <f t="shared" si="4"/>
        <v>438310</v>
      </c>
      <c r="H30" s="723">
        <f t="shared" si="4"/>
        <v>423268</v>
      </c>
      <c r="I30" s="723">
        <f t="shared" si="4"/>
        <v>419043</v>
      </c>
      <c r="J30" s="723">
        <f t="shared" si="4"/>
        <v>374216</v>
      </c>
      <c r="K30" s="723">
        <f t="shared" si="4"/>
        <v>364531</v>
      </c>
      <c r="L30" s="722">
        <f t="shared" si="4"/>
        <v>369055</v>
      </c>
      <c r="M30" s="726">
        <f>SUM(M24:M29)</f>
        <v>365967</v>
      </c>
      <c r="N30" s="726">
        <f>SUM(N24:N29)</f>
        <v>342331</v>
      </c>
      <c r="O30" s="886">
        <f>SUM(O24:O29)</f>
        <v>333709</v>
      </c>
    </row>
    <row r="31" spans="1:15">
      <c r="A31" s="348"/>
      <c r="B31" s="350" t="s">
        <v>156</v>
      </c>
      <c r="C31" s="346" t="s">
        <v>170</v>
      </c>
      <c r="D31" s="734">
        <v>11123</v>
      </c>
      <c r="E31" s="734">
        <v>11992</v>
      </c>
      <c r="F31" s="734">
        <v>11597</v>
      </c>
      <c r="G31" s="735">
        <v>10903</v>
      </c>
      <c r="H31" s="735">
        <v>10888</v>
      </c>
      <c r="I31" s="735">
        <v>11001</v>
      </c>
      <c r="J31" s="735">
        <v>8483</v>
      </c>
      <c r="K31" s="735">
        <v>9737</v>
      </c>
      <c r="L31" s="734">
        <v>8516</v>
      </c>
      <c r="M31" s="734">
        <v>8171</v>
      </c>
      <c r="N31" s="734">
        <v>7144</v>
      </c>
      <c r="O31" s="890">
        <v>6611</v>
      </c>
    </row>
    <row r="32" spans="1:15">
      <c r="A32" s="348"/>
      <c r="B32" s="352"/>
      <c r="C32" s="353" t="s">
        <v>48</v>
      </c>
      <c r="D32" s="740">
        <v>2</v>
      </c>
      <c r="E32" s="740">
        <v>10</v>
      </c>
      <c r="F32" s="740">
        <v>81</v>
      </c>
      <c r="G32" s="741">
        <v>48</v>
      </c>
      <c r="H32" s="741">
        <v>17</v>
      </c>
      <c r="I32" s="741">
        <v>16</v>
      </c>
      <c r="J32" s="741">
        <v>19</v>
      </c>
      <c r="K32" s="741">
        <v>6</v>
      </c>
      <c r="L32" s="740">
        <v>8</v>
      </c>
      <c r="M32" s="740">
        <v>360</v>
      </c>
      <c r="N32" s="740">
        <v>301</v>
      </c>
      <c r="O32" s="1190">
        <v>167</v>
      </c>
    </row>
    <row r="33" spans="1:15">
      <c r="A33" s="348"/>
      <c r="B33" s="355"/>
      <c r="C33" s="356" t="s">
        <v>121</v>
      </c>
      <c r="D33" s="730">
        <f>SUM(D31:D32)</f>
        <v>11125</v>
      </c>
      <c r="E33" s="730">
        <f t="shared" ref="E33:J33" si="5">SUM(E31:E32)</f>
        <v>12002</v>
      </c>
      <c r="F33" s="730">
        <f t="shared" si="5"/>
        <v>11678</v>
      </c>
      <c r="G33" s="730">
        <f t="shared" si="5"/>
        <v>10951</v>
      </c>
      <c r="H33" s="730">
        <f t="shared" si="5"/>
        <v>10905</v>
      </c>
      <c r="I33" s="730">
        <f t="shared" si="5"/>
        <v>11017</v>
      </c>
      <c r="J33" s="730">
        <f t="shared" si="5"/>
        <v>8502</v>
      </c>
      <c r="K33" s="730">
        <f>SUM(K31:K32)</f>
        <v>9743</v>
      </c>
      <c r="L33" s="730">
        <f>SUM(L31:L32)</f>
        <v>8524</v>
      </c>
      <c r="M33" s="730">
        <v>8191</v>
      </c>
      <c r="N33" s="730">
        <f>SUM(N31:N32)</f>
        <v>7445</v>
      </c>
      <c r="O33" s="888">
        <f>SUM(O31:O32)</f>
        <v>6778</v>
      </c>
    </row>
    <row r="34" spans="1:15">
      <c r="A34" s="348"/>
      <c r="B34" s="366" t="s">
        <v>173</v>
      </c>
      <c r="C34" s="347" t="s">
        <v>170</v>
      </c>
      <c r="D34" s="722">
        <v>7740</v>
      </c>
      <c r="E34" s="722">
        <v>9462</v>
      </c>
      <c r="F34" s="722">
        <v>10832</v>
      </c>
      <c r="G34" s="723">
        <v>12348</v>
      </c>
      <c r="H34" s="723">
        <v>13706</v>
      </c>
      <c r="I34" s="723">
        <v>13472</v>
      </c>
      <c r="J34" s="723">
        <v>13004</v>
      </c>
      <c r="K34" s="723">
        <v>13487</v>
      </c>
      <c r="L34" s="722">
        <v>13250</v>
      </c>
      <c r="M34" s="722">
        <v>16294</v>
      </c>
      <c r="N34" s="722">
        <v>17673</v>
      </c>
      <c r="O34" s="884">
        <v>18302</v>
      </c>
    </row>
    <row r="35" spans="1:15" s="2" customFormat="1">
      <c r="A35" s="358"/>
      <c r="B35" s="363"/>
      <c r="C35" s="362" t="s">
        <v>164</v>
      </c>
      <c r="D35" s="724">
        <v>0</v>
      </c>
      <c r="E35" s="724">
        <v>6074</v>
      </c>
      <c r="F35" s="724">
        <v>8578</v>
      </c>
      <c r="G35" s="725">
        <v>11047</v>
      </c>
      <c r="H35" s="725">
        <v>12123</v>
      </c>
      <c r="I35" s="725">
        <v>12582</v>
      </c>
      <c r="J35" s="725">
        <v>12956</v>
      </c>
      <c r="K35" s="725">
        <v>13925</v>
      </c>
      <c r="L35" s="724">
        <v>15897</v>
      </c>
      <c r="M35" s="724">
        <v>17881</v>
      </c>
      <c r="N35" s="724">
        <v>19340</v>
      </c>
      <c r="O35" s="885">
        <v>20616</v>
      </c>
    </row>
    <row r="36" spans="1:15" s="2" customFormat="1">
      <c r="A36" s="358"/>
      <c r="B36" s="363"/>
      <c r="C36" s="362" t="s">
        <v>171</v>
      </c>
      <c r="D36" s="724">
        <v>4547</v>
      </c>
      <c r="E36" s="724">
        <v>5777</v>
      </c>
      <c r="F36" s="724">
        <v>7267</v>
      </c>
      <c r="G36" s="725">
        <v>8382</v>
      </c>
      <c r="H36" s="725">
        <v>9247</v>
      </c>
      <c r="I36" s="725">
        <v>9513</v>
      </c>
      <c r="J36" s="725">
        <v>8311</v>
      </c>
      <c r="K36" s="725">
        <v>8875</v>
      </c>
      <c r="L36" s="724">
        <v>8992</v>
      </c>
      <c r="M36" s="724">
        <v>9801</v>
      </c>
      <c r="N36" s="724">
        <v>10797</v>
      </c>
      <c r="O36" s="885">
        <v>10552</v>
      </c>
    </row>
    <row r="37" spans="1:15" s="2" customFormat="1">
      <c r="A37" s="358"/>
      <c r="B37" s="363"/>
      <c r="C37" s="362" t="s">
        <v>172</v>
      </c>
      <c r="D37" s="724">
        <v>5167</v>
      </c>
      <c r="E37" s="724">
        <v>7516</v>
      </c>
      <c r="F37" s="724">
        <v>10313</v>
      </c>
      <c r="G37" s="725">
        <v>12330</v>
      </c>
      <c r="H37" s="725">
        <v>12687</v>
      </c>
      <c r="I37" s="725">
        <v>13766</v>
      </c>
      <c r="J37" s="725">
        <v>13519</v>
      </c>
      <c r="K37" s="725">
        <v>16191</v>
      </c>
      <c r="L37" s="724">
        <v>16591</v>
      </c>
      <c r="M37" s="724">
        <v>20486</v>
      </c>
      <c r="N37" s="724">
        <v>21459</v>
      </c>
      <c r="O37" s="885">
        <v>22299</v>
      </c>
    </row>
    <row r="38" spans="1:15" s="2" customFormat="1">
      <c r="A38" s="358"/>
      <c r="B38" s="363"/>
      <c r="C38" s="362" t="s">
        <v>167</v>
      </c>
      <c r="D38" s="724">
        <v>7589</v>
      </c>
      <c r="E38" s="724">
        <v>9531</v>
      </c>
      <c r="F38" s="724">
        <v>10407</v>
      </c>
      <c r="G38" s="725">
        <v>12699</v>
      </c>
      <c r="H38" s="725">
        <v>13737</v>
      </c>
      <c r="I38" s="725">
        <v>15988</v>
      </c>
      <c r="J38" s="725">
        <v>21573</v>
      </c>
      <c r="K38" s="725">
        <v>25069</v>
      </c>
      <c r="L38" s="724">
        <v>25938</v>
      </c>
      <c r="M38" s="724">
        <v>29853</v>
      </c>
      <c r="N38" s="724">
        <v>29971</v>
      </c>
      <c r="O38" s="885">
        <v>31341</v>
      </c>
    </row>
    <row r="39" spans="1:15" s="2" customFormat="1">
      <c r="A39" s="358"/>
      <c r="B39" s="363"/>
      <c r="C39" s="354" t="s">
        <v>48</v>
      </c>
      <c r="D39" s="740">
        <v>759</v>
      </c>
      <c r="E39" s="740">
        <v>3301</v>
      </c>
      <c r="F39" s="740">
        <v>5263</v>
      </c>
      <c r="G39" s="741">
        <v>6557</v>
      </c>
      <c r="H39" s="741">
        <v>5609</v>
      </c>
      <c r="I39" s="741">
        <v>6700</v>
      </c>
      <c r="J39" s="741">
        <v>4909</v>
      </c>
      <c r="K39" s="725">
        <v>10067</v>
      </c>
      <c r="L39" s="724">
        <v>15401</v>
      </c>
      <c r="M39" s="740">
        <v>18547</v>
      </c>
      <c r="N39" s="740">
        <v>21599</v>
      </c>
      <c r="O39" s="1190">
        <v>20677</v>
      </c>
    </row>
    <row r="40" spans="1:15">
      <c r="A40" s="348"/>
      <c r="B40" s="364"/>
      <c r="C40" s="356" t="s">
        <v>121</v>
      </c>
      <c r="D40" s="730">
        <f t="shared" ref="D40:J40" si="6">SUM(D34:D39)</f>
        <v>25802</v>
      </c>
      <c r="E40" s="730">
        <f t="shared" si="6"/>
        <v>41661</v>
      </c>
      <c r="F40" s="730">
        <f t="shared" si="6"/>
        <v>52660</v>
      </c>
      <c r="G40" s="730">
        <f t="shared" si="6"/>
        <v>63363</v>
      </c>
      <c r="H40" s="730">
        <f t="shared" si="6"/>
        <v>67109</v>
      </c>
      <c r="I40" s="730">
        <f t="shared" si="6"/>
        <v>72021</v>
      </c>
      <c r="J40" s="730">
        <f t="shared" si="6"/>
        <v>74272</v>
      </c>
      <c r="K40" s="730">
        <f>SUM(K34:K39)</f>
        <v>87614</v>
      </c>
      <c r="L40" s="730">
        <f>SUM(L34:L39)</f>
        <v>96069</v>
      </c>
      <c r="M40" s="730">
        <f>SUM(M34:M39)</f>
        <v>112862</v>
      </c>
      <c r="N40" s="730">
        <f>SUM(N34:N39)</f>
        <v>120839</v>
      </c>
      <c r="O40" s="888">
        <f>SUM(O34:O39)</f>
        <v>123787</v>
      </c>
    </row>
    <row r="41" spans="1:15" ht="19.899999999999999" customHeight="1">
      <c r="A41" s="365"/>
      <c r="B41" s="364" t="s">
        <v>121</v>
      </c>
      <c r="C41" s="364"/>
      <c r="D41" s="730">
        <f>D30+D33+D40</f>
        <v>482634</v>
      </c>
      <c r="E41" s="730">
        <f t="shared" ref="E41:J41" si="7">E30+E33+E40</f>
        <v>506567</v>
      </c>
      <c r="F41" s="730">
        <f t="shared" si="7"/>
        <v>523871</v>
      </c>
      <c r="G41" s="730">
        <f t="shared" si="7"/>
        <v>512624</v>
      </c>
      <c r="H41" s="730">
        <f t="shared" si="7"/>
        <v>501282</v>
      </c>
      <c r="I41" s="730">
        <f t="shared" si="7"/>
        <v>502081</v>
      </c>
      <c r="J41" s="730">
        <f t="shared" si="7"/>
        <v>456990</v>
      </c>
      <c r="K41" s="730">
        <f>K30+K33+K40</f>
        <v>461888</v>
      </c>
      <c r="L41" s="730">
        <f>L30+L33+L40</f>
        <v>473648</v>
      </c>
      <c r="M41" s="730">
        <f>M30+M33+M40</f>
        <v>487020</v>
      </c>
      <c r="N41" s="730">
        <f>N30+N33+N40</f>
        <v>470615</v>
      </c>
      <c r="O41" s="888">
        <f>O30+O33+O40</f>
        <v>464274</v>
      </c>
    </row>
    <row r="42" spans="1:15" s="367" customFormat="1">
      <c r="A42" s="345" t="s">
        <v>165</v>
      </c>
      <c r="B42" s="346" t="s">
        <v>155</v>
      </c>
      <c r="C42" s="347" t="s">
        <v>170</v>
      </c>
      <c r="D42" s="722">
        <v>1149</v>
      </c>
      <c r="E42" s="722">
        <v>1233</v>
      </c>
      <c r="F42" s="722">
        <v>1166</v>
      </c>
      <c r="G42" s="723">
        <v>1291</v>
      </c>
      <c r="H42" s="723">
        <v>916</v>
      </c>
      <c r="I42" s="723">
        <v>1098</v>
      </c>
      <c r="J42" s="723">
        <v>703</v>
      </c>
      <c r="K42" s="723">
        <v>759</v>
      </c>
      <c r="L42" s="722">
        <v>1091</v>
      </c>
      <c r="M42" s="722">
        <v>1556</v>
      </c>
      <c r="N42" s="722">
        <v>1450</v>
      </c>
      <c r="O42" s="884">
        <v>1388</v>
      </c>
    </row>
    <row r="43" spans="1:15" s="367" customFormat="1">
      <c r="A43" s="348"/>
      <c r="B43" s="347"/>
      <c r="C43" s="349" t="s">
        <v>164</v>
      </c>
      <c r="D43" s="724">
        <v>3745</v>
      </c>
      <c r="E43" s="724">
        <v>4910</v>
      </c>
      <c r="F43" s="724">
        <v>5668</v>
      </c>
      <c r="G43" s="725">
        <v>5706</v>
      </c>
      <c r="H43" s="725">
        <v>4476</v>
      </c>
      <c r="I43" s="725">
        <v>3478</v>
      </c>
      <c r="J43" s="725">
        <v>2747</v>
      </c>
      <c r="K43" s="725">
        <v>2988</v>
      </c>
      <c r="L43" s="724">
        <v>3035</v>
      </c>
      <c r="M43" s="724">
        <v>3422</v>
      </c>
      <c r="N43" s="724">
        <v>3770</v>
      </c>
      <c r="O43" s="885">
        <v>3096</v>
      </c>
    </row>
    <row r="44" spans="1:15" s="367" customFormat="1">
      <c r="A44" s="348"/>
      <c r="B44" s="347"/>
      <c r="C44" s="349" t="s">
        <v>171</v>
      </c>
      <c r="D44" s="724">
        <v>90165</v>
      </c>
      <c r="E44" s="724">
        <v>105027</v>
      </c>
      <c r="F44" s="724">
        <v>121942</v>
      </c>
      <c r="G44" s="725">
        <v>125249</v>
      </c>
      <c r="H44" s="725">
        <v>128438</v>
      </c>
      <c r="I44" s="725">
        <v>126691</v>
      </c>
      <c r="J44" s="725">
        <v>126988</v>
      </c>
      <c r="K44" s="725">
        <v>131461</v>
      </c>
      <c r="L44" s="724">
        <v>137671</v>
      </c>
      <c r="M44" s="724">
        <v>147694</v>
      </c>
      <c r="N44" s="724">
        <v>159248</v>
      </c>
      <c r="O44" s="885">
        <v>163185</v>
      </c>
    </row>
    <row r="45" spans="1:15" s="367" customFormat="1">
      <c r="A45" s="348"/>
      <c r="B45" s="347"/>
      <c r="C45" s="349" t="s">
        <v>172</v>
      </c>
      <c r="D45" s="724">
        <v>3621</v>
      </c>
      <c r="E45" s="724">
        <v>4933</v>
      </c>
      <c r="F45" s="724">
        <v>6824</v>
      </c>
      <c r="G45" s="725">
        <v>7538</v>
      </c>
      <c r="H45" s="725">
        <v>6471</v>
      </c>
      <c r="I45" s="725">
        <v>5500</v>
      </c>
      <c r="J45" s="725">
        <v>3478</v>
      </c>
      <c r="K45" s="725">
        <v>4340</v>
      </c>
      <c r="L45" s="724">
        <v>5279</v>
      </c>
      <c r="M45" s="724">
        <v>5813</v>
      </c>
      <c r="N45" s="724">
        <v>7418</v>
      </c>
      <c r="O45" s="885">
        <v>7525</v>
      </c>
    </row>
    <row r="46" spans="1:15" s="367" customFormat="1">
      <c r="A46" s="348"/>
      <c r="B46" s="347"/>
      <c r="C46" s="349" t="s">
        <v>167</v>
      </c>
      <c r="D46" s="724">
        <v>9740</v>
      </c>
      <c r="E46" s="724">
        <v>12892</v>
      </c>
      <c r="F46" s="724">
        <v>16310</v>
      </c>
      <c r="G46" s="725">
        <v>20627</v>
      </c>
      <c r="H46" s="725">
        <v>21408</v>
      </c>
      <c r="I46" s="725">
        <v>21174</v>
      </c>
      <c r="J46" s="725">
        <v>20602</v>
      </c>
      <c r="K46" s="725">
        <v>22134</v>
      </c>
      <c r="L46" s="724">
        <v>22985</v>
      </c>
      <c r="M46" s="724">
        <v>24189</v>
      </c>
      <c r="N46" s="724">
        <v>27387</v>
      </c>
      <c r="O46" s="885">
        <v>29379</v>
      </c>
    </row>
    <row r="47" spans="1:15" s="367" customFormat="1">
      <c r="A47" s="348"/>
      <c r="B47" s="347"/>
      <c r="C47" s="349" t="s">
        <v>48</v>
      </c>
      <c r="D47" s="724">
        <v>752</v>
      </c>
      <c r="E47" s="724">
        <v>564</v>
      </c>
      <c r="F47" s="724">
        <v>921</v>
      </c>
      <c r="G47" s="725">
        <v>991</v>
      </c>
      <c r="H47" s="725">
        <v>720</v>
      </c>
      <c r="I47" s="725">
        <v>836</v>
      </c>
      <c r="J47" s="725">
        <v>725</v>
      </c>
      <c r="K47" s="725">
        <v>471</v>
      </c>
      <c r="L47" s="724">
        <v>573</v>
      </c>
      <c r="M47" s="724">
        <v>777</v>
      </c>
      <c r="N47" s="724">
        <v>1326</v>
      </c>
      <c r="O47" s="885">
        <v>1327</v>
      </c>
    </row>
    <row r="48" spans="1:15" s="367" customFormat="1">
      <c r="A48" s="348"/>
      <c r="B48" s="347"/>
      <c r="C48" s="347" t="s">
        <v>121</v>
      </c>
      <c r="D48" s="722">
        <f t="shared" ref="D48:L48" si="8">SUM(D42:D47)</f>
        <v>109172</v>
      </c>
      <c r="E48" s="722">
        <f t="shared" si="8"/>
        <v>129559</v>
      </c>
      <c r="F48" s="722">
        <f t="shared" si="8"/>
        <v>152831</v>
      </c>
      <c r="G48" s="723">
        <f t="shared" si="8"/>
        <v>161402</v>
      </c>
      <c r="H48" s="723">
        <f t="shared" si="8"/>
        <v>162429</v>
      </c>
      <c r="I48" s="723">
        <f t="shared" si="8"/>
        <v>158777</v>
      </c>
      <c r="J48" s="723">
        <f t="shared" si="8"/>
        <v>155243</v>
      </c>
      <c r="K48" s="723">
        <f t="shared" si="8"/>
        <v>162153</v>
      </c>
      <c r="L48" s="722">
        <f t="shared" si="8"/>
        <v>170634</v>
      </c>
      <c r="M48" s="726">
        <f>SUM(M42:M47)</f>
        <v>183451</v>
      </c>
      <c r="N48" s="726">
        <f>SUM(N42:N47)</f>
        <v>200599</v>
      </c>
      <c r="O48" s="886">
        <f>SUM(O42:O47)</f>
        <v>205900</v>
      </c>
    </row>
    <row r="49" spans="1:15" s="64" customFormat="1">
      <c r="A49" s="358"/>
      <c r="B49" s="368" t="s">
        <v>156</v>
      </c>
      <c r="C49" s="351" t="s">
        <v>170</v>
      </c>
      <c r="D49" s="734">
        <v>1473</v>
      </c>
      <c r="E49" s="734">
        <v>2176</v>
      </c>
      <c r="F49" s="734">
        <v>2984</v>
      </c>
      <c r="G49" s="735">
        <v>3374</v>
      </c>
      <c r="H49" s="735">
        <v>3262</v>
      </c>
      <c r="I49" s="735">
        <v>2368</v>
      </c>
      <c r="J49" s="735">
        <v>2182</v>
      </c>
      <c r="K49" s="735">
        <v>2674</v>
      </c>
      <c r="L49" s="734">
        <v>2807</v>
      </c>
      <c r="M49" s="734">
        <v>2942</v>
      </c>
      <c r="N49" s="734">
        <v>3615</v>
      </c>
      <c r="O49" s="890">
        <v>3405</v>
      </c>
    </row>
    <row r="50" spans="1:15" s="64" customFormat="1">
      <c r="A50" s="358"/>
      <c r="B50" s="369"/>
      <c r="C50" s="354" t="s">
        <v>48</v>
      </c>
      <c r="D50" s="740">
        <v>0</v>
      </c>
      <c r="E50" s="740">
        <v>0</v>
      </c>
      <c r="F50" s="740">
        <v>0</v>
      </c>
      <c r="G50" s="741">
        <v>0</v>
      </c>
      <c r="H50" s="741">
        <v>0</v>
      </c>
      <c r="I50" s="741">
        <v>0</v>
      </c>
      <c r="J50" s="741">
        <v>2</v>
      </c>
      <c r="K50" s="741">
        <v>1</v>
      </c>
      <c r="L50" s="740">
        <v>0</v>
      </c>
      <c r="M50" s="740">
        <v>12</v>
      </c>
      <c r="N50" s="740">
        <v>11</v>
      </c>
      <c r="O50" s="1190">
        <v>8</v>
      </c>
    </row>
    <row r="51" spans="1:15" s="367" customFormat="1">
      <c r="A51" s="348"/>
      <c r="B51" s="355"/>
      <c r="C51" s="356" t="s">
        <v>121</v>
      </c>
      <c r="D51" s="730">
        <f>SUM(D49:D50)</f>
        <v>1473</v>
      </c>
      <c r="E51" s="730">
        <f t="shared" ref="E51:J51" si="9">SUM(E49:E50)</f>
        <v>2176</v>
      </c>
      <c r="F51" s="730">
        <f t="shared" si="9"/>
        <v>2984</v>
      </c>
      <c r="G51" s="730">
        <f t="shared" si="9"/>
        <v>3374</v>
      </c>
      <c r="H51" s="730">
        <f t="shared" si="9"/>
        <v>3262</v>
      </c>
      <c r="I51" s="730">
        <f t="shared" si="9"/>
        <v>2368</v>
      </c>
      <c r="J51" s="730">
        <f t="shared" si="9"/>
        <v>2184</v>
      </c>
      <c r="K51" s="730">
        <f>SUM(K49:K50)</f>
        <v>2675</v>
      </c>
      <c r="L51" s="730">
        <f>SUM(L49:L50)</f>
        <v>2807</v>
      </c>
      <c r="M51" s="730">
        <v>2942</v>
      </c>
      <c r="N51" s="730">
        <f>SUM(N49:N50)</f>
        <v>3626</v>
      </c>
      <c r="O51" s="888">
        <f>SUM(O49:O50)</f>
        <v>3413</v>
      </c>
    </row>
    <row r="52" spans="1:15" s="367" customFormat="1">
      <c r="A52" s="348"/>
      <c r="B52" s="370" t="s">
        <v>173</v>
      </c>
      <c r="C52" s="347" t="s">
        <v>170</v>
      </c>
      <c r="D52" s="722">
        <v>60</v>
      </c>
      <c r="E52" s="722">
        <v>800</v>
      </c>
      <c r="F52" s="722">
        <v>1044</v>
      </c>
      <c r="G52" s="723">
        <v>1392</v>
      </c>
      <c r="H52" s="723">
        <v>1891</v>
      </c>
      <c r="I52" s="723">
        <v>2193</v>
      </c>
      <c r="J52" s="723">
        <v>2225</v>
      </c>
      <c r="K52" s="723">
        <v>2198</v>
      </c>
      <c r="L52" s="722">
        <v>2212</v>
      </c>
      <c r="M52" s="722">
        <v>2977</v>
      </c>
      <c r="N52" s="722">
        <v>2930</v>
      </c>
      <c r="O52" s="884">
        <v>2963</v>
      </c>
    </row>
    <row r="53" spans="1:15" s="64" customFormat="1">
      <c r="A53" s="358"/>
      <c r="B53" s="363"/>
      <c r="C53" s="362" t="s">
        <v>164</v>
      </c>
      <c r="D53" s="724">
        <v>0</v>
      </c>
      <c r="E53" s="724">
        <v>871</v>
      </c>
      <c r="F53" s="724">
        <v>1177</v>
      </c>
      <c r="G53" s="725">
        <v>1514</v>
      </c>
      <c r="H53" s="725">
        <v>1871</v>
      </c>
      <c r="I53" s="725">
        <v>2121</v>
      </c>
      <c r="J53" s="725">
        <v>2035</v>
      </c>
      <c r="K53" s="725">
        <v>1884</v>
      </c>
      <c r="L53" s="724">
        <v>1972</v>
      </c>
      <c r="M53" s="724">
        <v>2286</v>
      </c>
      <c r="N53" s="724">
        <v>2364</v>
      </c>
      <c r="O53" s="885">
        <v>2586</v>
      </c>
    </row>
    <row r="54" spans="1:15" s="64" customFormat="1">
      <c r="A54" s="358"/>
      <c r="B54" s="363"/>
      <c r="C54" s="362" t="s">
        <v>171</v>
      </c>
      <c r="D54" s="724">
        <v>148</v>
      </c>
      <c r="E54" s="724">
        <v>223</v>
      </c>
      <c r="F54" s="724">
        <v>246</v>
      </c>
      <c r="G54" s="725">
        <v>227</v>
      </c>
      <c r="H54" s="725">
        <v>263</v>
      </c>
      <c r="I54" s="725">
        <v>423</v>
      </c>
      <c r="J54" s="725">
        <v>328</v>
      </c>
      <c r="K54" s="725">
        <v>344</v>
      </c>
      <c r="L54" s="724">
        <v>363</v>
      </c>
      <c r="M54" s="724">
        <v>442</v>
      </c>
      <c r="N54" s="724">
        <v>730</v>
      </c>
      <c r="O54" s="885">
        <v>888</v>
      </c>
    </row>
    <row r="55" spans="1:15" s="64" customFormat="1">
      <c r="A55" s="358"/>
      <c r="B55" s="363"/>
      <c r="C55" s="362" t="s">
        <v>172</v>
      </c>
      <c r="D55" s="724">
        <v>707</v>
      </c>
      <c r="E55" s="724">
        <v>925</v>
      </c>
      <c r="F55" s="724">
        <v>1307</v>
      </c>
      <c r="G55" s="725">
        <v>1649</v>
      </c>
      <c r="H55" s="725">
        <v>1996</v>
      </c>
      <c r="I55" s="725">
        <v>2522</v>
      </c>
      <c r="J55" s="725">
        <v>2431</v>
      </c>
      <c r="K55" s="725">
        <v>2838</v>
      </c>
      <c r="L55" s="724">
        <v>2850</v>
      </c>
      <c r="M55" s="724">
        <v>3172</v>
      </c>
      <c r="N55" s="724">
        <v>3448</v>
      </c>
      <c r="O55" s="885">
        <v>4003</v>
      </c>
    </row>
    <row r="56" spans="1:15" s="64" customFormat="1">
      <c r="A56" s="358"/>
      <c r="B56" s="363"/>
      <c r="C56" s="362" t="s">
        <v>167</v>
      </c>
      <c r="D56" s="724">
        <v>671</v>
      </c>
      <c r="E56" s="724">
        <v>754</v>
      </c>
      <c r="F56" s="724">
        <v>907</v>
      </c>
      <c r="G56" s="725">
        <v>1058</v>
      </c>
      <c r="H56" s="725">
        <v>1568</v>
      </c>
      <c r="I56" s="725">
        <v>2410</v>
      </c>
      <c r="J56" s="725">
        <v>3348</v>
      </c>
      <c r="K56" s="725">
        <v>3906</v>
      </c>
      <c r="L56" s="724">
        <v>4304</v>
      </c>
      <c r="M56" s="724">
        <v>5292</v>
      </c>
      <c r="N56" s="724">
        <v>6112</v>
      </c>
      <c r="O56" s="885">
        <v>7365</v>
      </c>
    </row>
    <row r="57" spans="1:15" s="64" customFormat="1">
      <c r="A57" s="358"/>
      <c r="B57" s="363"/>
      <c r="C57" s="354" t="s">
        <v>48</v>
      </c>
      <c r="D57" s="740">
        <v>181</v>
      </c>
      <c r="E57" s="740">
        <v>868</v>
      </c>
      <c r="F57" s="740">
        <v>1059</v>
      </c>
      <c r="G57" s="741">
        <v>2034</v>
      </c>
      <c r="H57" s="741">
        <v>1616</v>
      </c>
      <c r="I57" s="741">
        <v>1538</v>
      </c>
      <c r="J57" s="741">
        <v>1011</v>
      </c>
      <c r="K57" s="725">
        <v>1697</v>
      </c>
      <c r="L57" s="724">
        <v>2509</v>
      </c>
      <c r="M57" s="740">
        <v>3069</v>
      </c>
      <c r="N57" s="740">
        <v>3502</v>
      </c>
      <c r="O57" s="1190">
        <v>3285</v>
      </c>
    </row>
    <row r="58" spans="1:15" s="64" customFormat="1">
      <c r="A58" s="358"/>
      <c r="B58" s="371"/>
      <c r="C58" s="357" t="s">
        <v>121</v>
      </c>
      <c r="D58" s="730">
        <f t="shared" ref="D58:L58" si="10">SUM(D52:D57)</f>
        <v>1767</v>
      </c>
      <c r="E58" s="730">
        <f t="shared" si="10"/>
        <v>4441</v>
      </c>
      <c r="F58" s="730">
        <f t="shared" si="10"/>
        <v>5740</v>
      </c>
      <c r="G58" s="731">
        <f t="shared" si="10"/>
        <v>7874</v>
      </c>
      <c r="H58" s="731">
        <f t="shared" si="10"/>
        <v>9205</v>
      </c>
      <c r="I58" s="731">
        <f t="shared" si="10"/>
        <v>11207</v>
      </c>
      <c r="J58" s="731">
        <f t="shared" si="10"/>
        <v>11378</v>
      </c>
      <c r="K58" s="731">
        <f t="shared" si="10"/>
        <v>12867</v>
      </c>
      <c r="L58" s="730">
        <f t="shared" si="10"/>
        <v>14210</v>
      </c>
      <c r="M58" s="730">
        <v>17238</v>
      </c>
      <c r="N58" s="730">
        <f>SUM(N52:N57)</f>
        <v>19086</v>
      </c>
      <c r="O58" s="888">
        <f>SUM(O52:O57)</f>
        <v>21090</v>
      </c>
    </row>
    <row r="59" spans="1:15" s="367" customFormat="1" ht="19.899999999999999" customHeight="1">
      <c r="A59" s="365"/>
      <c r="B59" s="364" t="s">
        <v>121</v>
      </c>
      <c r="C59" s="364"/>
      <c r="D59" s="730">
        <f>D48+D51+D58</f>
        <v>112412</v>
      </c>
      <c r="E59" s="730">
        <f t="shared" ref="E59:J59" si="11">E48+E51+E58</f>
        <v>136176</v>
      </c>
      <c r="F59" s="730">
        <f t="shared" si="11"/>
        <v>161555</v>
      </c>
      <c r="G59" s="730">
        <f t="shared" si="11"/>
        <v>172650</v>
      </c>
      <c r="H59" s="730">
        <f t="shared" si="11"/>
        <v>174896</v>
      </c>
      <c r="I59" s="730">
        <f t="shared" si="11"/>
        <v>172352</v>
      </c>
      <c r="J59" s="730">
        <f t="shared" si="11"/>
        <v>168805</v>
      </c>
      <c r="K59" s="730">
        <f>K48+K51+K58</f>
        <v>177695</v>
      </c>
      <c r="L59" s="730">
        <f>L48+L51+L58</f>
        <v>187651</v>
      </c>
      <c r="M59" s="730">
        <v>203643</v>
      </c>
      <c r="N59" s="730">
        <f>N48+N51+N58</f>
        <v>223311</v>
      </c>
      <c r="O59" s="888">
        <f>O48+O51+O58</f>
        <v>230403</v>
      </c>
    </row>
    <row r="60" spans="1:15">
      <c r="A60" s="345" t="s">
        <v>373</v>
      </c>
      <c r="B60" s="346" t="s">
        <v>155</v>
      </c>
      <c r="C60" s="347" t="s">
        <v>170</v>
      </c>
      <c r="D60" s="722">
        <v>90</v>
      </c>
      <c r="E60" s="722">
        <v>105</v>
      </c>
      <c r="F60" s="722">
        <v>93</v>
      </c>
      <c r="G60" s="723">
        <v>219</v>
      </c>
      <c r="H60" s="723">
        <v>245</v>
      </c>
      <c r="I60" s="723">
        <v>271</v>
      </c>
      <c r="J60" s="723">
        <v>237</v>
      </c>
      <c r="K60" s="723">
        <v>208</v>
      </c>
      <c r="L60" s="722">
        <v>206</v>
      </c>
      <c r="M60" s="722">
        <v>249</v>
      </c>
      <c r="N60" s="722">
        <v>400</v>
      </c>
      <c r="O60" s="884">
        <v>733</v>
      </c>
    </row>
    <row r="61" spans="1:15">
      <c r="A61" s="348"/>
      <c r="B61" s="347"/>
      <c r="C61" s="349" t="s">
        <v>164</v>
      </c>
      <c r="D61" s="724">
        <v>109</v>
      </c>
      <c r="E61" s="724">
        <v>112</v>
      </c>
      <c r="F61" s="724">
        <v>156</v>
      </c>
      <c r="G61" s="725">
        <v>221</v>
      </c>
      <c r="H61" s="725">
        <v>269</v>
      </c>
      <c r="I61" s="725">
        <v>311</v>
      </c>
      <c r="J61" s="725">
        <v>393</v>
      </c>
      <c r="K61" s="725">
        <v>424</v>
      </c>
      <c r="L61" s="724">
        <v>447</v>
      </c>
      <c r="M61" s="724">
        <v>561</v>
      </c>
      <c r="N61" s="724">
        <v>630</v>
      </c>
      <c r="O61" s="885">
        <v>752</v>
      </c>
    </row>
    <row r="62" spans="1:15">
      <c r="A62" s="348"/>
      <c r="B62" s="347"/>
      <c r="C62" s="349" t="s">
        <v>171</v>
      </c>
      <c r="D62" s="724">
        <v>23</v>
      </c>
      <c r="E62" s="724">
        <v>48</v>
      </c>
      <c r="F62" s="724">
        <v>34</v>
      </c>
      <c r="G62" s="725">
        <v>50</v>
      </c>
      <c r="H62" s="725">
        <v>82</v>
      </c>
      <c r="I62" s="725">
        <v>161</v>
      </c>
      <c r="J62" s="725">
        <v>128</v>
      </c>
      <c r="K62" s="725">
        <v>116</v>
      </c>
      <c r="L62" s="724">
        <v>167</v>
      </c>
      <c r="M62" s="724">
        <v>196</v>
      </c>
      <c r="N62" s="724">
        <v>224</v>
      </c>
      <c r="O62" s="885">
        <v>354</v>
      </c>
    </row>
    <row r="63" spans="1:15">
      <c r="A63" s="348"/>
      <c r="B63" s="347"/>
      <c r="C63" s="349" t="s">
        <v>172</v>
      </c>
      <c r="D63" s="724">
        <v>56637</v>
      </c>
      <c r="E63" s="724">
        <v>65586</v>
      </c>
      <c r="F63" s="724">
        <v>93172</v>
      </c>
      <c r="G63" s="725">
        <v>121968</v>
      </c>
      <c r="H63" s="725">
        <v>152299</v>
      </c>
      <c r="I63" s="725">
        <v>194005</v>
      </c>
      <c r="J63" s="725">
        <v>228456</v>
      </c>
      <c r="K63" s="725">
        <v>291960</v>
      </c>
      <c r="L63" s="724">
        <v>413540</v>
      </c>
      <c r="M63" s="724">
        <v>533245</v>
      </c>
      <c r="N63" s="724">
        <v>702013</v>
      </c>
      <c r="O63" s="885">
        <v>798074</v>
      </c>
    </row>
    <row r="64" spans="1:15">
      <c r="A64" s="348"/>
      <c r="B64" s="347"/>
      <c r="C64" s="349" t="s">
        <v>167</v>
      </c>
      <c r="D64" s="724">
        <v>911</v>
      </c>
      <c r="E64" s="724">
        <v>1443</v>
      </c>
      <c r="F64" s="724">
        <v>1858</v>
      </c>
      <c r="G64" s="725">
        <v>3346</v>
      </c>
      <c r="H64" s="725">
        <v>3333</v>
      </c>
      <c r="I64" s="725">
        <v>3732</v>
      </c>
      <c r="J64" s="725">
        <v>5830</v>
      </c>
      <c r="K64" s="725">
        <v>6321</v>
      </c>
      <c r="L64" s="724">
        <v>7090</v>
      </c>
      <c r="M64" s="724">
        <v>8179</v>
      </c>
      <c r="N64" s="724">
        <v>9689</v>
      </c>
      <c r="O64" s="885">
        <v>10827</v>
      </c>
    </row>
    <row r="65" spans="1:15">
      <c r="A65" s="348"/>
      <c r="B65" s="347"/>
      <c r="C65" s="349" t="s">
        <v>48</v>
      </c>
      <c r="D65" s="724">
        <v>301</v>
      </c>
      <c r="E65" s="724">
        <v>158</v>
      </c>
      <c r="F65" s="724">
        <v>226</v>
      </c>
      <c r="G65" s="725">
        <v>439</v>
      </c>
      <c r="H65" s="725">
        <v>511</v>
      </c>
      <c r="I65" s="725">
        <v>612</v>
      </c>
      <c r="J65" s="725">
        <v>664</v>
      </c>
      <c r="K65" s="725">
        <v>714</v>
      </c>
      <c r="L65" s="724">
        <v>898</v>
      </c>
      <c r="M65" s="724">
        <v>1034</v>
      </c>
      <c r="N65" s="724">
        <v>1353</v>
      </c>
      <c r="O65" s="885">
        <v>1874</v>
      </c>
    </row>
    <row r="66" spans="1:15">
      <c r="A66" s="348"/>
      <c r="B66" s="347"/>
      <c r="C66" s="347" t="s">
        <v>121</v>
      </c>
      <c r="D66" s="723">
        <f t="shared" ref="D66:L66" si="12">SUM(D60:D65)</f>
        <v>58071</v>
      </c>
      <c r="E66" s="723">
        <f t="shared" si="12"/>
        <v>67452</v>
      </c>
      <c r="F66" s="723">
        <f t="shared" si="12"/>
        <v>95539</v>
      </c>
      <c r="G66" s="723">
        <f t="shared" si="12"/>
        <v>126243</v>
      </c>
      <c r="H66" s="723">
        <f t="shared" si="12"/>
        <v>156739</v>
      </c>
      <c r="I66" s="723">
        <f t="shared" si="12"/>
        <v>199092</v>
      </c>
      <c r="J66" s="723">
        <f t="shared" si="12"/>
        <v>235708</v>
      </c>
      <c r="K66" s="723">
        <f t="shared" si="12"/>
        <v>299743</v>
      </c>
      <c r="L66" s="722">
        <f t="shared" si="12"/>
        <v>422348</v>
      </c>
      <c r="M66" s="726">
        <f>SUM(M60:M65)</f>
        <v>543464</v>
      </c>
      <c r="N66" s="726">
        <f>SUM(N60:N65)</f>
        <v>714309</v>
      </c>
      <c r="O66" s="886">
        <f>SUM(O60:O65)</f>
        <v>812614</v>
      </c>
    </row>
    <row r="67" spans="1:15" s="2" customFormat="1">
      <c r="A67" s="358"/>
      <c r="B67" s="368" t="s">
        <v>156</v>
      </c>
      <c r="C67" s="351" t="s">
        <v>170</v>
      </c>
      <c r="D67" s="734">
        <v>170</v>
      </c>
      <c r="E67" s="734">
        <v>167</v>
      </c>
      <c r="F67" s="734">
        <v>193</v>
      </c>
      <c r="G67" s="735">
        <v>284</v>
      </c>
      <c r="H67" s="735">
        <v>397</v>
      </c>
      <c r="I67" s="735">
        <v>383</v>
      </c>
      <c r="J67" s="735">
        <v>385</v>
      </c>
      <c r="K67" s="735">
        <v>466</v>
      </c>
      <c r="L67" s="734">
        <v>540</v>
      </c>
      <c r="M67" s="734">
        <v>566</v>
      </c>
      <c r="N67" s="734">
        <v>871</v>
      </c>
      <c r="O67" s="890">
        <v>880</v>
      </c>
    </row>
    <row r="68" spans="1:15" s="2" customFormat="1">
      <c r="A68" s="358"/>
      <c r="B68" s="369"/>
      <c r="C68" s="354" t="s">
        <v>48</v>
      </c>
      <c r="D68" s="740">
        <v>0</v>
      </c>
      <c r="E68" s="740">
        <v>1</v>
      </c>
      <c r="F68" s="740">
        <v>1</v>
      </c>
      <c r="G68" s="741">
        <v>0</v>
      </c>
      <c r="H68" s="741">
        <v>0</v>
      </c>
      <c r="I68" s="741">
        <v>0</v>
      </c>
      <c r="J68" s="741">
        <v>0</v>
      </c>
      <c r="K68" s="741">
        <v>2</v>
      </c>
      <c r="L68" s="740">
        <v>3</v>
      </c>
      <c r="M68" s="740">
        <v>17</v>
      </c>
      <c r="N68" s="740">
        <v>15</v>
      </c>
      <c r="O68" s="1190">
        <v>91</v>
      </c>
    </row>
    <row r="69" spans="1:15">
      <c r="A69" s="348"/>
      <c r="B69" s="355"/>
      <c r="C69" s="356" t="s">
        <v>121</v>
      </c>
      <c r="D69" s="730">
        <f>SUM(D67:D68)</f>
        <v>170</v>
      </c>
      <c r="E69" s="730">
        <f t="shared" ref="E69:J69" si="13">SUM(E67:E68)</f>
        <v>168</v>
      </c>
      <c r="F69" s="730">
        <f t="shared" si="13"/>
        <v>194</v>
      </c>
      <c r="G69" s="730">
        <f t="shared" si="13"/>
        <v>284</v>
      </c>
      <c r="H69" s="730">
        <f t="shared" si="13"/>
        <v>397</v>
      </c>
      <c r="I69" s="730">
        <f t="shared" si="13"/>
        <v>383</v>
      </c>
      <c r="J69" s="730">
        <f t="shared" si="13"/>
        <v>385</v>
      </c>
      <c r="K69" s="730">
        <f>SUM(K67:K68)</f>
        <v>468</v>
      </c>
      <c r="L69" s="730">
        <f>SUM(L67:L68)</f>
        <v>543</v>
      </c>
      <c r="M69" s="730">
        <v>568</v>
      </c>
      <c r="N69" s="730">
        <f>SUM(N67:N68)</f>
        <v>886</v>
      </c>
      <c r="O69" s="888">
        <f>SUM(O67:O68)</f>
        <v>971</v>
      </c>
    </row>
    <row r="70" spans="1:15">
      <c r="A70" s="348"/>
      <c r="B70" s="366" t="s">
        <v>173</v>
      </c>
      <c r="C70" s="347" t="s">
        <v>170</v>
      </c>
      <c r="D70" s="722">
        <v>31</v>
      </c>
      <c r="E70" s="722">
        <v>322</v>
      </c>
      <c r="F70" s="722">
        <v>396</v>
      </c>
      <c r="G70" s="723">
        <v>511</v>
      </c>
      <c r="H70" s="723">
        <v>886</v>
      </c>
      <c r="I70" s="723">
        <v>1231</v>
      </c>
      <c r="J70" s="723">
        <v>1342</v>
      </c>
      <c r="K70" s="723">
        <v>1692</v>
      </c>
      <c r="L70" s="722">
        <v>2147</v>
      </c>
      <c r="M70" s="722">
        <v>3393</v>
      </c>
      <c r="N70" s="722">
        <v>3566</v>
      </c>
      <c r="O70" s="884">
        <v>4179</v>
      </c>
    </row>
    <row r="71" spans="1:15" s="2" customFormat="1">
      <c r="A71" s="358"/>
      <c r="B71" s="363"/>
      <c r="C71" s="362" t="s">
        <v>164</v>
      </c>
      <c r="D71" s="724">
        <v>0</v>
      </c>
      <c r="E71" s="724">
        <v>143</v>
      </c>
      <c r="F71" s="724">
        <v>241</v>
      </c>
      <c r="G71" s="725">
        <v>284</v>
      </c>
      <c r="H71" s="725">
        <v>397</v>
      </c>
      <c r="I71" s="725">
        <v>461</v>
      </c>
      <c r="J71" s="725">
        <v>498</v>
      </c>
      <c r="K71" s="725">
        <v>639</v>
      </c>
      <c r="L71" s="724">
        <v>954</v>
      </c>
      <c r="M71" s="724">
        <v>1461</v>
      </c>
      <c r="N71" s="724">
        <v>1434</v>
      </c>
      <c r="O71" s="885">
        <v>1779</v>
      </c>
    </row>
    <row r="72" spans="1:15" s="2" customFormat="1">
      <c r="A72" s="358"/>
      <c r="B72" s="363"/>
      <c r="C72" s="362" t="s">
        <v>171</v>
      </c>
      <c r="D72" s="724">
        <v>58</v>
      </c>
      <c r="E72" s="724">
        <v>81</v>
      </c>
      <c r="F72" s="724">
        <v>114</v>
      </c>
      <c r="G72" s="725">
        <v>147</v>
      </c>
      <c r="H72" s="725">
        <v>214</v>
      </c>
      <c r="I72" s="725">
        <v>320</v>
      </c>
      <c r="J72" s="725">
        <v>298</v>
      </c>
      <c r="K72" s="725">
        <v>401</v>
      </c>
      <c r="L72" s="724">
        <v>585</v>
      </c>
      <c r="M72" s="724">
        <v>786</v>
      </c>
      <c r="N72" s="724">
        <v>923</v>
      </c>
      <c r="O72" s="885">
        <v>1218</v>
      </c>
    </row>
    <row r="73" spans="1:15" s="2" customFormat="1">
      <c r="A73" s="358"/>
      <c r="B73" s="363"/>
      <c r="C73" s="362" t="s">
        <v>172</v>
      </c>
      <c r="D73" s="724">
        <v>132</v>
      </c>
      <c r="E73" s="724">
        <v>200</v>
      </c>
      <c r="F73" s="724">
        <v>313</v>
      </c>
      <c r="G73" s="725">
        <v>350</v>
      </c>
      <c r="H73" s="725">
        <v>761</v>
      </c>
      <c r="I73" s="725">
        <v>574</v>
      </c>
      <c r="J73" s="725">
        <v>640</v>
      </c>
      <c r="K73" s="725">
        <v>1107</v>
      </c>
      <c r="L73" s="724">
        <v>2289</v>
      </c>
      <c r="M73" s="724">
        <v>2068</v>
      </c>
      <c r="N73" s="724">
        <v>2923</v>
      </c>
      <c r="O73" s="885">
        <v>3061</v>
      </c>
    </row>
    <row r="74" spans="1:15" s="2" customFormat="1">
      <c r="A74" s="358"/>
      <c r="B74" s="363"/>
      <c r="C74" s="362" t="s">
        <v>167</v>
      </c>
      <c r="D74" s="724">
        <v>123</v>
      </c>
      <c r="E74" s="724">
        <v>212</v>
      </c>
      <c r="F74" s="724">
        <v>269</v>
      </c>
      <c r="G74" s="725">
        <v>422</v>
      </c>
      <c r="H74" s="725">
        <v>570</v>
      </c>
      <c r="I74" s="725">
        <v>723</v>
      </c>
      <c r="J74" s="725">
        <v>1049</v>
      </c>
      <c r="K74" s="725">
        <v>1841</v>
      </c>
      <c r="L74" s="724">
        <v>3455</v>
      </c>
      <c r="M74" s="724">
        <v>5094</v>
      </c>
      <c r="N74" s="724">
        <v>5404</v>
      </c>
      <c r="O74" s="885">
        <v>7213</v>
      </c>
    </row>
    <row r="75" spans="1:15" s="2" customFormat="1">
      <c r="A75" s="358"/>
      <c r="B75" s="363"/>
      <c r="C75" s="354" t="s">
        <v>48</v>
      </c>
      <c r="D75" s="740">
        <v>88</v>
      </c>
      <c r="E75" s="740">
        <v>306</v>
      </c>
      <c r="F75" s="740">
        <v>388</v>
      </c>
      <c r="G75" s="741">
        <v>546</v>
      </c>
      <c r="H75" s="741">
        <v>559</v>
      </c>
      <c r="I75" s="741">
        <v>699</v>
      </c>
      <c r="J75" s="741">
        <v>507</v>
      </c>
      <c r="K75" s="741">
        <v>1369</v>
      </c>
      <c r="L75" s="740">
        <v>3430</v>
      </c>
      <c r="M75" s="740">
        <v>4134</v>
      </c>
      <c r="N75" s="740">
        <v>3746</v>
      </c>
      <c r="O75" s="1190">
        <v>4853</v>
      </c>
    </row>
    <row r="76" spans="1:15">
      <c r="A76" s="348"/>
      <c r="B76" s="364"/>
      <c r="C76" s="356" t="s">
        <v>121</v>
      </c>
      <c r="D76" s="730">
        <f>SUM(D70:D75)</f>
        <v>432</v>
      </c>
      <c r="E76" s="730">
        <f t="shared" ref="E76:J76" si="14">SUM(E70:E75)</f>
        <v>1264</v>
      </c>
      <c r="F76" s="730">
        <f t="shared" si="14"/>
        <v>1721</v>
      </c>
      <c r="G76" s="730">
        <f t="shared" si="14"/>
        <v>2260</v>
      </c>
      <c r="H76" s="730">
        <f t="shared" si="14"/>
        <v>3387</v>
      </c>
      <c r="I76" s="730">
        <f t="shared" si="14"/>
        <v>4008</v>
      </c>
      <c r="J76" s="730">
        <f t="shared" si="14"/>
        <v>4334</v>
      </c>
      <c r="K76" s="730">
        <f>SUM(K70:K75)</f>
        <v>7049</v>
      </c>
      <c r="L76" s="730">
        <f>SUM(L70:L75)</f>
        <v>12860</v>
      </c>
      <c r="M76" s="730">
        <f>SUM(M70:M75)</f>
        <v>16936</v>
      </c>
      <c r="N76" s="730">
        <f>SUM(N70:N75)</f>
        <v>17996</v>
      </c>
      <c r="O76" s="888">
        <f>SUM(O70:O75)</f>
        <v>22303</v>
      </c>
    </row>
    <row r="77" spans="1:15" ht="19.899999999999999" customHeight="1">
      <c r="A77" s="365"/>
      <c r="B77" s="364" t="s">
        <v>121</v>
      </c>
      <c r="C77" s="364"/>
      <c r="D77" s="730">
        <f t="shared" ref="D77:J77" si="15">D66+D69+D76</f>
        <v>58673</v>
      </c>
      <c r="E77" s="730">
        <f t="shared" si="15"/>
        <v>68884</v>
      </c>
      <c r="F77" s="730">
        <f t="shared" si="15"/>
        <v>97454</v>
      </c>
      <c r="G77" s="730">
        <f t="shared" si="15"/>
        <v>128787</v>
      </c>
      <c r="H77" s="730">
        <f t="shared" si="15"/>
        <v>160523</v>
      </c>
      <c r="I77" s="730">
        <f t="shared" si="15"/>
        <v>203483</v>
      </c>
      <c r="J77" s="730">
        <f t="shared" si="15"/>
        <v>240427</v>
      </c>
      <c r="K77" s="730">
        <f>K66+K69+K76</f>
        <v>307260</v>
      </c>
      <c r="L77" s="730">
        <f>L66+L69+L76</f>
        <v>435751</v>
      </c>
      <c r="M77" s="730">
        <f>M66+M69+M76</f>
        <v>560968</v>
      </c>
      <c r="N77" s="730">
        <f>N66+N69+N76</f>
        <v>733191</v>
      </c>
      <c r="O77" s="888">
        <f>O66+O69+O76</f>
        <v>835888</v>
      </c>
    </row>
    <row r="78" spans="1:15">
      <c r="A78" s="345" t="s">
        <v>167</v>
      </c>
      <c r="B78" s="346" t="s">
        <v>155</v>
      </c>
      <c r="C78" s="347" t="s">
        <v>170</v>
      </c>
      <c r="D78" s="722">
        <v>7918</v>
      </c>
      <c r="E78" s="722">
        <v>7043</v>
      </c>
      <c r="F78" s="722">
        <v>7087</v>
      </c>
      <c r="G78" s="723">
        <v>5663</v>
      </c>
      <c r="H78" s="723">
        <v>5495</v>
      </c>
      <c r="I78" s="723">
        <v>5623</v>
      </c>
      <c r="J78" s="723">
        <v>4919</v>
      </c>
      <c r="K78" s="723">
        <v>5323</v>
      </c>
      <c r="L78" s="722">
        <v>6422</v>
      </c>
      <c r="M78" s="722">
        <v>6956</v>
      </c>
      <c r="N78" s="722">
        <v>6897</v>
      </c>
      <c r="O78" s="884">
        <v>6783</v>
      </c>
    </row>
    <row r="79" spans="1:15">
      <c r="A79" s="348"/>
      <c r="B79" s="347"/>
      <c r="C79" s="349" t="s">
        <v>164</v>
      </c>
      <c r="D79" s="724">
        <v>7613</v>
      </c>
      <c r="E79" s="724">
        <v>8045</v>
      </c>
      <c r="F79" s="724">
        <v>8069</v>
      </c>
      <c r="G79" s="725">
        <v>7482</v>
      </c>
      <c r="H79" s="725">
        <v>7689</v>
      </c>
      <c r="I79" s="725">
        <v>7394</v>
      </c>
      <c r="J79" s="725">
        <v>7285</v>
      </c>
      <c r="K79" s="725">
        <v>8143</v>
      </c>
      <c r="L79" s="724">
        <v>8787</v>
      </c>
      <c r="M79" s="724">
        <v>9019</v>
      </c>
      <c r="N79" s="724">
        <v>9753</v>
      </c>
      <c r="O79" s="885">
        <v>10577</v>
      </c>
    </row>
    <row r="80" spans="1:15" s="367" customFormat="1">
      <c r="A80" s="348"/>
      <c r="B80" s="347"/>
      <c r="C80" s="349" t="s">
        <v>171</v>
      </c>
      <c r="D80" s="724">
        <v>1586</v>
      </c>
      <c r="E80" s="724">
        <v>2306</v>
      </c>
      <c r="F80" s="724">
        <v>2754</v>
      </c>
      <c r="G80" s="725">
        <v>1922</v>
      </c>
      <c r="H80" s="725">
        <v>1871</v>
      </c>
      <c r="I80" s="725">
        <v>1665</v>
      </c>
      <c r="J80" s="725">
        <v>1438</v>
      </c>
      <c r="K80" s="725">
        <v>1556</v>
      </c>
      <c r="L80" s="724">
        <v>1613</v>
      </c>
      <c r="M80" s="724">
        <v>1729</v>
      </c>
      <c r="N80" s="724">
        <v>1931</v>
      </c>
      <c r="O80" s="885">
        <v>1853</v>
      </c>
    </row>
    <row r="81" spans="1:15" s="367" customFormat="1">
      <c r="A81" s="348"/>
      <c r="B81" s="347"/>
      <c r="C81" s="349" t="s">
        <v>172</v>
      </c>
      <c r="D81" s="724">
        <v>3248</v>
      </c>
      <c r="E81" s="724">
        <v>4588</v>
      </c>
      <c r="F81" s="724">
        <v>6469</v>
      </c>
      <c r="G81" s="725">
        <v>6077</v>
      </c>
      <c r="H81" s="725">
        <v>8280</v>
      </c>
      <c r="I81" s="725">
        <v>6754</v>
      </c>
      <c r="J81" s="725">
        <v>6125</v>
      </c>
      <c r="K81" s="725">
        <v>7731</v>
      </c>
      <c r="L81" s="724">
        <v>11133</v>
      </c>
      <c r="M81" s="724">
        <v>11678</v>
      </c>
      <c r="N81" s="724">
        <v>11973</v>
      </c>
      <c r="O81" s="885">
        <v>12340</v>
      </c>
    </row>
    <row r="82" spans="1:15">
      <c r="A82" s="348"/>
      <c r="B82" s="347"/>
      <c r="C82" s="349" t="s">
        <v>167</v>
      </c>
      <c r="D82" s="724">
        <v>184758</v>
      </c>
      <c r="E82" s="724">
        <v>185008</v>
      </c>
      <c r="F82" s="724">
        <v>202776</v>
      </c>
      <c r="G82" s="725">
        <v>215904</v>
      </c>
      <c r="H82" s="725">
        <v>234043</v>
      </c>
      <c r="I82" s="725">
        <v>223045</v>
      </c>
      <c r="J82" s="725">
        <v>213093</v>
      </c>
      <c r="K82" s="725">
        <v>227907</v>
      </c>
      <c r="L82" s="724">
        <v>231630</v>
      </c>
      <c r="M82" s="724">
        <v>250617</v>
      </c>
      <c r="N82" s="724">
        <v>264923</v>
      </c>
      <c r="O82" s="885">
        <v>260984</v>
      </c>
    </row>
    <row r="83" spans="1:15">
      <c r="A83" s="348"/>
      <c r="B83" s="347"/>
      <c r="C83" s="349" t="s">
        <v>48</v>
      </c>
      <c r="D83" s="724">
        <v>21237</v>
      </c>
      <c r="E83" s="724">
        <v>11103</v>
      </c>
      <c r="F83" s="724">
        <v>17614</v>
      </c>
      <c r="G83" s="725">
        <v>18309</v>
      </c>
      <c r="H83" s="725">
        <v>16228</v>
      </c>
      <c r="I83" s="725">
        <v>17251</v>
      </c>
      <c r="J83" s="725">
        <v>14672</v>
      </c>
      <c r="K83" s="725">
        <v>15618</v>
      </c>
      <c r="L83" s="724">
        <v>19668</v>
      </c>
      <c r="M83" s="724">
        <v>22889</v>
      </c>
      <c r="N83" s="724">
        <v>24047</v>
      </c>
      <c r="O83" s="885">
        <v>23016</v>
      </c>
    </row>
    <row r="84" spans="1:15">
      <c r="A84" s="348"/>
      <c r="B84" s="347"/>
      <c r="C84" s="347" t="s">
        <v>121</v>
      </c>
      <c r="D84" s="722">
        <f>SUM(D78:D83)</f>
        <v>226360</v>
      </c>
      <c r="E84" s="722">
        <f t="shared" ref="E84:J84" si="16">SUM(E78:E83)</f>
        <v>218093</v>
      </c>
      <c r="F84" s="722">
        <f t="shared" si="16"/>
        <v>244769</v>
      </c>
      <c r="G84" s="722">
        <f t="shared" si="16"/>
        <v>255357</v>
      </c>
      <c r="H84" s="722">
        <f t="shared" si="16"/>
        <v>273606</v>
      </c>
      <c r="I84" s="722">
        <f t="shared" si="16"/>
        <v>261732</v>
      </c>
      <c r="J84" s="722">
        <f t="shared" si="16"/>
        <v>247532</v>
      </c>
      <c r="K84" s="722">
        <f>SUM(K78:K83)</f>
        <v>266278</v>
      </c>
      <c r="L84" s="722">
        <f>SUM(L78:L83)</f>
        <v>279253</v>
      </c>
      <c r="M84" s="726">
        <f>SUM(M78:M83)</f>
        <v>302888</v>
      </c>
      <c r="N84" s="726">
        <f>SUM(N78:N83)</f>
        <v>319524</v>
      </c>
      <c r="O84" s="886">
        <f>SUM(O78:O83)</f>
        <v>315553</v>
      </c>
    </row>
    <row r="85" spans="1:15" s="2" customFormat="1">
      <c r="A85" s="358"/>
      <c r="B85" s="368" t="s">
        <v>156</v>
      </c>
      <c r="C85" s="351" t="s">
        <v>170</v>
      </c>
      <c r="D85" s="734">
        <v>10451</v>
      </c>
      <c r="E85" s="734">
        <v>10125</v>
      </c>
      <c r="F85" s="734">
        <v>10425</v>
      </c>
      <c r="G85" s="735">
        <v>9726</v>
      </c>
      <c r="H85" s="735">
        <v>9327</v>
      </c>
      <c r="I85" s="735">
        <v>9678</v>
      </c>
      <c r="J85" s="735">
        <v>8296</v>
      </c>
      <c r="K85" s="735">
        <v>15811</v>
      </c>
      <c r="L85" s="734">
        <v>11084</v>
      </c>
      <c r="M85" s="734">
        <v>11550</v>
      </c>
      <c r="N85" s="734">
        <v>9655</v>
      </c>
      <c r="O85" s="890">
        <v>9231</v>
      </c>
    </row>
    <row r="86" spans="1:15" s="2" customFormat="1">
      <c r="A86" s="358"/>
      <c r="B86" s="369"/>
      <c r="C86" s="354" t="s">
        <v>48</v>
      </c>
      <c r="D86" s="740">
        <v>15</v>
      </c>
      <c r="E86" s="740">
        <v>30</v>
      </c>
      <c r="F86" s="740">
        <v>40</v>
      </c>
      <c r="G86" s="741">
        <v>30</v>
      </c>
      <c r="H86" s="741">
        <v>39</v>
      </c>
      <c r="I86" s="741">
        <v>43</v>
      </c>
      <c r="J86" s="741">
        <v>62</v>
      </c>
      <c r="K86" s="741">
        <v>50</v>
      </c>
      <c r="L86" s="740">
        <v>46</v>
      </c>
      <c r="M86" s="740">
        <v>1126</v>
      </c>
      <c r="N86" s="740">
        <v>1177</v>
      </c>
      <c r="O86" s="1190">
        <v>1206</v>
      </c>
    </row>
    <row r="87" spans="1:15">
      <c r="A87" s="348"/>
      <c r="B87" s="355"/>
      <c r="C87" s="356" t="s">
        <v>121</v>
      </c>
      <c r="D87" s="730">
        <f>SUM(D85:D86)</f>
        <v>10466</v>
      </c>
      <c r="E87" s="730">
        <f t="shared" ref="E87:J87" si="17">SUM(E85:E86)</f>
        <v>10155</v>
      </c>
      <c r="F87" s="730">
        <f t="shared" si="17"/>
        <v>10465</v>
      </c>
      <c r="G87" s="730">
        <f t="shared" si="17"/>
        <v>9756</v>
      </c>
      <c r="H87" s="730">
        <f t="shared" si="17"/>
        <v>9366</v>
      </c>
      <c r="I87" s="730">
        <f t="shared" si="17"/>
        <v>9721</v>
      </c>
      <c r="J87" s="730">
        <f t="shared" si="17"/>
        <v>8358</v>
      </c>
      <c r="K87" s="730">
        <f>SUM(K85:K86)</f>
        <v>15861</v>
      </c>
      <c r="L87" s="730">
        <f>SUM(L85:L86)</f>
        <v>11130</v>
      </c>
      <c r="M87" s="730">
        <v>11610</v>
      </c>
      <c r="N87" s="730">
        <f>SUM(N85:N86)</f>
        <v>10832</v>
      </c>
      <c r="O87" s="888">
        <f>SUM(O85:O86)</f>
        <v>10437</v>
      </c>
    </row>
    <row r="88" spans="1:15">
      <c r="A88" s="348"/>
      <c r="B88" s="366" t="s">
        <v>173</v>
      </c>
      <c r="C88" s="347" t="s">
        <v>170</v>
      </c>
      <c r="D88" s="722">
        <v>23032</v>
      </c>
      <c r="E88" s="722">
        <v>26371</v>
      </c>
      <c r="F88" s="722">
        <v>26168</v>
      </c>
      <c r="G88" s="723">
        <v>27859</v>
      </c>
      <c r="H88" s="723">
        <v>32009</v>
      </c>
      <c r="I88" s="723">
        <v>30427</v>
      </c>
      <c r="J88" s="723">
        <v>27851</v>
      </c>
      <c r="K88" s="723">
        <v>26093</v>
      </c>
      <c r="L88" s="722">
        <v>25975</v>
      </c>
      <c r="M88" s="722">
        <v>26358</v>
      </c>
      <c r="N88" s="722">
        <v>27161</v>
      </c>
      <c r="O88" s="884">
        <v>30773</v>
      </c>
    </row>
    <row r="89" spans="1:15" s="2" customFormat="1">
      <c r="A89" s="358"/>
      <c r="B89" s="363"/>
      <c r="C89" s="362" t="s">
        <v>164</v>
      </c>
      <c r="D89" s="724">
        <v>0</v>
      </c>
      <c r="E89" s="724">
        <v>14950</v>
      </c>
      <c r="F89" s="724">
        <v>15742</v>
      </c>
      <c r="G89" s="725">
        <v>17479</v>
      </c>
      <c r="H89" s="725">
        <v>18337</v>
      </c>
      <c r="I89" s="725">
        <v>17718</v>
      </c>
      <c r="J89" s="725">
        <v>15082</v>
      </c>
      <c r="K89" s="725">
        <v>15040</v>
      </c>
      <c r="L89" s="724">
        <v>14627</v>
      </c>
      <c r="M89" s="724">
        <v>13903</v>
      </c>
      <c r="N89" s="724">
        <v>13728</v>
      </c>
      <c r="O89" s="885">
        <v>15421</v>
      </c>
    </row>
    <row r="90" spans="1:15" s="2" customFormat="1">
      <c r="A90" s="358"/>
      <c r="B90" s="363"/>
      <c r="C90" s="362" t="s">
        <v>171</v>
      </c>
      <c r="D90" s="724">
        <v>5941</v>
      </c>
      <c r="E90" s="724">
        <v>7060</v>
      </c>
      <c r="F90" s="724">
        <v>7753</v>
      </c>
      <c r="G90" s="725">
        <v>8446</v>
      </c>
      <c r="H90" s="725">
        <v>10232</v>
      </c>
      <c r="I90" s="725">
        <v>10724</v>
      </c>
      <c r="J90" s="725">
        <v>9290</v>
      </c>
      <c r="K90" s="725">
        <v>9960</v>
      </c>
      <c r="L90" s="724">
        <v>10526</v>
      </c>
      <c r="M90" s="724">
        <v>9617</v>
      </c>
      <c r="N90" s="724">
        <v>11060</v>
      </c>
      <c r="O90" s="885">
        <v>12129</v>
      </c>
    </row>
    <row r="91" spans="1:15" s="2" customFormat="1">
      <c r="A91" s="358"/>
      <c r="B91" s="363"/>
      <c r="C91" s="362" t="s">
        <v>172</v>
      </c>
      <c r="D91" s="724">
        <v>7434</v>
      </c>
      <c r="E91" s="724">
        <v>9974</v>
      </c>
      <c r="F91" s="724">
        <v>11531</v>
      </c>
      <c r="G91" s="725">
        <v>14459</v>
      </c>
      <c r="H91" s="725">
        <v>14607</v>
      </c>
      <c r="I91" s="725">
        <v>17773</v>
      </c>
      <c r="J91" s="725">
        <v>15687</v>
      </c>
      <c r="K91" s="725">
        <v>17649</v>
      </c>
      <c r="L91" s="724">
        <v>17324</v>
      </c>
      <c r="M91" s="724">
        <v>17832</v>
      </c>
      <c r="N91" s="724">
        <v>18019</v>
      </c>
      <c r="O91" s="885">
        <v>21623</v>
      </c>
    </row>
    <row r="92" spans="1:15" s="2" customFormat="1">
      <c r="A92" s="358"/>
      <c r="B92" s="363"/>
      <c r="C92" s="362" t="s">
        <v>167</v>
      </c>
      <c r="D92" s="724">
        <v>4183</v>
      </c>
      <c r="E92" s="724">
        <v>4528</v>
      </c>
      <c r="F92" s="724">
        <v>5091</v>
      </c>
      <c r="G92" s="725">
        <v>5880</v>
      </c>
      <c r="H92" s="725">
        <v>7304</v>
      </c>
      <c r="I92" s="725">
        <v>8543</v>
      </c>
      <c r="J92" s="725">
        <v>11819</v>
      </c>
      <c r="K92" s="725">
        <v>14070</v>
      </c>
      <c r="L92" s="724">
        <v>16120</v>
      </c>
      <c r="M92" s="724">
        <v>18165</v>
      </c>
      <c r="N92" s="724">
        <v>22908</v>
      </c>
      <c r="O92" s="885">
        <v>24112</v>
      </c>
    </row>
    <row r="93" spans="1:15" s="2" customFormat="1">
      <c r="A93" s="358"/>
      <c r="B93" s="363"/>
      <c r="C93" s="354" t="s">
        <v>48</v>
      </c>
      <c r="D93" s="740">
        <v>8460</v>
      </c>
      <c r="E93" s="740">
        <v>26290</v>
      </c>
      <c r="F93" s="740">
        <v>39082</v>
      </c>
      <c r="G93" s="741">
        <v>49701</v>
      </c>
      <c r="H93" s="741">
        <v>44499</v>
      </c>
      <c r="I93" s="741">
        <v>44148</v>
      </c>
      <c r="J93" s="741">
        <v>29910</v>
      </c>
      <c r="K93" s="725">
        <v>50135</v>
      </c>
      <c r="L93" s="724">
        <v>59242</v>
      </c>
      <c r="M93" s="740">
        <v>60372</v>
      </c>
      <c r="N93" s="740">
        <v>64098</v>
      </c>
      <c r="O93" s="1190">
        <v>65908</v>
      </c>
    </row>
    <row r="94" spans="1:15" s="2" customFormat="1">
      <c r="A94" s="358"/>
      <c r="B94" s="371"/>
      <c r="C94" s="357" t="s">
        <v>121</v>
      </c>
      <c r="D94" s="730">
        <f>SUM(D88:D93)</f>
        <v>49050</v>
      </c>
      <c r="E94" s="730">
        <f t="shared" ref="E94:J94" si="18">SUM(E88:E93)</f>
        <v>89173</v>
      </c>
      <c r="F94" s="730">
        <f t="shared" si="18"/>
        <v>105367</v>
      </c>
      <c r="G94" s="730">
        <f t="shared" si="18"/>
        <v>123824</v>
      </c>
      <c r="H94" s="730">
        <f t="shared" si="18"/>
        <v>126988</v>
      </c>
      <c r="I94" s="730">
        <f t="shared" si="18"/>
        <v>129333</v>
      </c>
      <c r="J94" s="730">
        <f t="shared" si="18"/>
        <v>109639</v>
      </c>
      <c r="K94" s="730">
        <f>SUM(K88:K93)</f>
        <v>132947</v>
      </c>
      <c r="L94" s="730">
        <f>SUM(L88:L93)</f>
        <v>143814</v>
      </c>
      <c r="M94" s="730">
        <f>SUM(M88:M93)</f>
        <v>146247</v>
      </c>
      <c r="N94" s="730">
        <f>SUM(N88:N93)</f>
        <v>156974</v>
      </c>
      <c r="O94" s="888">
        <f>SUM(O88:O93)</f>
        <v>169966</v>
      </c>
    </row>
    <row r="95" spans="1:15" ht="19.899999999999999" customHeight="1">
      <c r="A95" s="365"/>
      <c r="B95" s="364" t="s">
        <v>121</v>
      </c>
      <c r="C95" s="364"/>
      <c r="D95" s="730">
        <f>D84+D87+D94</f>
        <v>285876</v>
      </c>
      <c r="E95" s="730">
        <f t="shared" ref="E95:J95" si="19">E84+E87+E94</f>
        <v>317421</v>
      </c>
      <c r="F95" s="730">
        <f t="shared" si="19"/>
        <v>360601</v>
      </c>
      <c r="G95" s="730">
        <f t="shared" si="19"/>
        <v>388937</v>
      </c>
      <c r="H95" s="730">
        <f t="shared" si="19"/>
        <v>409960</v>
      </c>
      <c r="I95" s="730">
        <f t="shared" si="19"/>
        <v>400786</v>
      </c>
      <c r="J95" s="730">
        <f t="shared" si="19"/>
        <v>365529</v>
      </c>
      <c r="K95" s="730">
        <f>K84+K87+K94</f>
        <v>415086</v>
      </c>
      <c r="L95" s="730">
        <f>L84+L87+L94</f>
        <v>434197</v>
      </c>
      <c r="M95" s="730">
        <f>M84+M87+M94</f>
        <v>460745</v>
      </c>
      <c r="N95" s="730">
        <f>N84+N87+N94</f>
        <v>487330</v>
      </c>
      <c r="O95" s="888">
        <f>O84+O87+O94</f>
        <v>495956</v>
      </c>
    </row>
    <row r="96" spans="1:15">
      <c r="A96" s="345" t="s">
        <v>48</v>
      </c>
      <c r="B96" s="346" t="s">
        <v>155</v>
      </c>
      <c r="C96" s="347" t="s">
        <v>170</v>
      </c>
      <c r="D96" s="722">
        <v>3960</v>
      </c>
      <c r="E96" s="722">
        <v>3580</v>
      </c>
      <c r="F96" s="722">
        <v>4530</v>
      </c>
      <c r="G96" s="723">
        <v>4335</v>
      </c>
      <c r="H96" s="723">
        <v>3255</v>
      </c>
      <c r="I96" s="723">
        <v>2909</v>
      </c>
      <c r="J96" s="723">
        <v>2807</v>
      </c>
      <c r="K96" s="723">
        <v>2663</v>
      </c>
      <c r="L96" s="722">
        <v>2434</v>
      </c>
      <c r="M96" s="722">
        <v>2374</v>
      </c>
      <c r="N96" s="722">
        <v>2382</v>
      </c>
      <c r="O96" s="884">
        <v>2416</v>
      </c>
    </row>
    <row r="97" spans="1:15">
      <c r="A97" s="358"/>
      <c r="B97" s="360"/>
      <c r="C97" s="349" t="s">
        <v>164</v>
      </c>
      <c r="D97" s="724">
        <v>1972</v>
      </c>
      <c r="E97" s="724">
        <v>2005</v>
      </c>
      <c r="F97" s="724">
        <v>2324</v>
      </c>
      <c r="G97" s="725">
        <v>2658</v>
      </c>
      <c r="H97" s="725">
        <v>2514</v>
      </c>
      <c r="I97" s="725">
        <v>2281</v>
      </c>
      <c r="J97" s="725">
        <v>2006</v>
      </c>
      <c r="K97" s="725">
        <v>2189</v>
      </c>
      <c r="L97" s="724">
        <v>2056</v>
      </c>
      <c r="M97" s="724">
        <v>2127</v>
      </c>
      <c r="N97" s="724">
        <v>2207</v>
      </c>
      <c r="O97" s="885">
        <v>2327</v>
      </c>
    </row>
    <row r="98" spans="1:15">
      <c r="A98" s="348"/>
      <c r="B98" s="347"/>
      <c r="C98" s="349" t="s">
        <v>171</v>
      </c>
      <c r="D98" s="724">
        <v>429</v>
      </c>
      <c r="E98" s="724">
        <v>534</v>
      </c>
      <c r="F98" s="724">
        <v>663</v>
      </c>
      <c r="G98" s="725">
        <v>880</v>
      </c>
      <c r="H98" s="725">
        <v>821</v>
      </c>
      <c r="I98" s="725">
        <v>769</v>
      </c>
      <c r="J98" s="725">
        <v>515</v>
      </c>
      <c r="K98" s="725">
        <v>781</v>
      </c>
      <c r="L98" s="724">
        <v>900</v>
      </c>
      <c r="M98" s="724">
        <v>961</v>
      </c>
      <c r="N98" s="724">
        <v>890</v>
      </c>
      <c r="O98" s="885">
        <v>1085</v>
      </c>
    </row>
    <row r="99" spans="1:15">
      <c r="A99" s="348"/>
      <c r="B99" s="347"/>
      <c r="C99" s="349" t="s">
        <v>172</v>
      </c>
      <c r="D99" s="724">
        <v>368</v>
      </c>
      <c r="E99" s="724">
        <v>455</v>
      </c>
      <c r="F99" s="724">
        <v>635</v>
      </c>
      <c r="G99" s="725">
        <v>826</v>
      </c>
      <c r="H99" s="725">
        <v>986</v>
      </c>
      <c r="I99" s="725">
        <v>1223</v>
      </c>
      <c r="J99" s="725">
        <v>946</v>
      </c>
      <c r="K99" s="725">
        <v>1097</v>
      </c>
      <c r="L99" s="724">
        <v>1267</v>
      </c>
      <c r="M99" s="724">
        <v>1873</v>
      </c>
      <c r="N99" s="724">
        <v>1752</v>
      </c>
      <c r="O99" s="885">
        <v>2756</v>
      </c>
    </row>
    <row r="100" spans="1:15">
      <c r="A100" s="358"/>
      <c r="B100" s="360"/>
      <c r="C100" s="349" t="s">
        <v>167</v>
      </c>
      <c r="D100" s="724">
        <v>28760</v>
      </c>
      <c r="E100" s="724">
        <v>31377</v>
      </c>
      <c r="F100" s="724">
        <v>33886</v>
      </c>
      <c r="G100" s="725">
        <v>38756</v>
      </c>
      <c r="H100" s="725">
        <v>40086</v>
      </c>
      <c r="I100" s="725">
        <v>40101</v>
      </c>
      <c r="J100" s="725">
        <v>39836</v>
      </c>
      <c r="K100" s="725">
        <v>43719</v>
      </c>
      <c r="L100" s="724">
        <v>44579</v>
      </c>
      <c r="M100" s="724">
        <v>48294</v>
      </c>
      <c r="N100" s="724">
        <v>51049</v>
      </c>
      <c r="O100" s="885">
        <v>49762</v>
      </c>
    </row>
    <row r="101" spans="1:15">
      <c r="A101" s="358"/>
      <c r="B101" s="360"/>
      <c r="C101" s="349" t="s">
        <v>48</v>
      </c>
      <c r="D101" s="724">
        <v>67155</v>
      </c>
      <c r="E101" s="724">
        <v>65802</v>
      </c>
      <c r="F101" s="724">
        <v>60758</v>
      </c>
      <c r="G101" s="725">
        <v>67018</v>
      </c>
      <c r="H101" s="725">
        <v>54347</v>
      </c>
      <c r="I101" s="725">
        <v>108544</v>
      </c>
      <c r="J101" s="725">
        <v>90607</v>
      </c>
      <c r="K101" s="725">
        <v>75585</v>
      </c>
      <c r="L101" s="724">
        <v>71808</v>
      </c>
      <c r="M101" s="724">
        <v>80343</v>
      </c>
      <c r="N101" s="724">
        <v>88645</v>
      </c>
      <c r="O101" s="885">
        <v>84315</v>
      </c>
    </row>
    <row r="102" spans="1:15">
      <c r="A102" s="348"/>
      <c r="B102" s="347"/>
      <c r="C102" s="347" t="s">
        <v>121</v>
      </c>
      <c r="D102" s="722">
        <f>SUM(D96:D101)</f>
        <v>102644</v>
      </c>
      <c r="E102" s="722">
        <f t="shared" ref="E102:L102" si="20">SUM(E96:E101)</f>
        <v>103753</v>
      </c>
      <c r="F102" s="722">
        <f t="shared" si="20"/>
        <v>102796</v>
      </c>
      <c r="G102" s="722">
        <f t="shared" si="20"/>
        <v>114473</v>
      </c>
      <c r="H102" s="722">
        <f t="shared" si="20"/>
        <v>102009</v>
      </c>
      <c r="I102" s="722">
        <f t="shared" si="20"/>
        <v>155827</v>
      </c>
      <c r="J102" s="722">
        <f t="shared" si="20"/>
        <v>136717</v>
      </c>
      <c r="K102" s="722">
        <f t="shared" si="20"/>
        <v>126034</v>
      </c>
      <c r="L102" s="722">
        <f t="shared" si="20"/>
        <v>123044</v>
      </c>
      <c r="M102" s="726">
        <f>SUM(M96:M101)</f>
        <v>135972</v>
      </c>
      <c r="N102" s="726">
        <f>SUM(N96:N101)</f>
        <v>146925</v>
      </c>
      <c r="O102" s="886">
        <f>SUM(O96:O101)</f>
        <v>142661</v>
      </c>
    </row>
    <row r="103" spans="1:15">
      <c r="A103" s="348"/>
      <c r="B103" s="350" t="s">
        <v>156</v>
      </c>
      <c r="C103" s="346" t="s">
        <v>170</v>
      </c>
      <c r="D103" s="734">
        <v>2223</v>
      </c>
      <c r="E103" s="734">
        <v>1830</v>
      </c>
      <c r="F103" s="734">
        <v>2081</v>
      </c>
      <c r="G103" s="735">
        <v>2382</v>
      </c>
      <c r="H103" s="735">
        <v>2555</v>
      </c>
      <c r="I103" s="735">
        <v>2609</v>
      </c>
      <c r="J103" s="735">
        <v>2627</v>
      </c>
      <c r="K103" s="735">
        <v>3896</v>
      </c>
      <c r="L103" s="734">
        <v>3316</v>
      </c>
      <c r="M103" s="734">
        <v>3446</v>
      </c>
      <c r="N103" s="734">
        <v>2867</v>
      </c>
      <c r="O103" s="890">
        <v>2424</v>
      </c>
    </row>
    <row r="104" spans="1:15">
      <c r="A104" s="348"/>
      <c r="B104" s="352"/>
      <c r="C104" s="353" t="s">
        <v>48</v>
      </c>
      <c r="D104" s="740">
        <v>164</v>
      </c>
      <c r="E104" s="740">
        <v>215</v>
      </c>
      <c r="F104" s="740">
        <v>244</v>
      </c>
      <c r="G104" s="741">
        <v>249</v>
      </c>
      <c r="H104" s="741">
        <v>332</v>
      </c>
      <c r="I104" s="741">
        <v>345</v>
      </c>
      <c r="J104" s="741">
        <v>360</v>
      </c>
      <c r="K104" s="741">
        <v>389</v>
      </c>
      <c r="L104" s="740">
        <v>485</v>
      </c>
      <c r="M104" s="740">
        <v>2178</v>
      </c>
      <c r="N104" s="740">
        <v>945</v>
      </c>
      <c r="O104" s="1190">
        <v>1031</v>
      </c>
    </row>
    <row r="105" spans="1:15">
      <c r="A105" s="348"/>
      <c r="B105" s="355"/>
      <c r="C105" s="356" t="s">
        <v>121</v>
      </c>
      <c r="D105" s="730">
        <f>SUM(D103:D104)</f>
        <v>2387</v>
      </c>
      <c r="E105" s="730">
        <f t="shared" ref="E105:J105" si="21">SUM(E103:E104)</f>
        <v>2045</v>
      </c>
      <c r="F105" s="730">
        <f t="shared" si="21"/>
        <v>2325</v>
      </c>
      <c r="G105" s="730">
        <f t="shared" si="21"/>
        <v>2631</v>
      </c>
      <c r="H105" s="730">
        <f t="shared" si="21"/>
        <v>2887</v>
      </c>
      <c r="I105" s="730">
        <f t="shared" si="21"/>
        <v>2954</v>
      </c>
      <c r="J105" s="730">
        <f t="shared" si="21"/>
        <v>2987</v>
      </c>
      <c r="K105" s="730">
        <f>SUM(K103:K104)</f>
        <v>4285</v>
      </c>
      <c r="L105" s="730">
        <f>SUM(L103:L104)</f>
        <v>3801</v>
      </c>
      <c r="M105" s="730">
        <v>4645</v>
      </c>
      <c r="N105" s="730">
        <f>SUM(N103:N104)</f>
        <v>3812</v>
      </c>
      <c r="O105" s="888">
        <f>SUM(O103:O104)</f>
        <v>3455</v>
      </c>
    </row>
    <row r="106" spans="1:15">
      <c r="A106" s="348"/>
      <c r="B106" s="366" t="s">
        <v>173</v>
      </c>
      <c r="C106" s="346" t="s">
        <v>170</v>
      </c>
      <c r="D106" s="734">
        <v>22886</v>
      </c>
      <c r="E106" s="734">
        <v>8626</v>
      </c>
      <c r="F106" s="734">
        <v>9000</v>
      </c>
      <c r="G106" s="735">
        <v>9744</v>
      </c>
      <c r="H106" s="735">
        <v>6108</v>
      </c>
      <c r="I106" s="735">
        <v>5816</v>
      </c>
      <c r="J106" s="735">
        <v>5464</v>
      </c>
      <c r="K106" s="735">
        <v>5072</v>
      </c>
      <c r="L106" s="734">
        <v>5110</v>
      </c>
      <c r="M106" s="734">
        <v>5299</v>
      </c>
      <c r="N106" s="734">
        <v>5452</v>
      </c>
      <c r="O106" s="890">
        <v>5679</v>
      </c>
    </row>
    <row r="107" spans="1:15">
      <c r="A107" s="358"/>
      <c r="B107" s="363"/>
      <c r="C107" s="362" t="s">
        <v>164</v>
      </c>
      <c r="D107" s="724">
        <v>36124</v>
      </c>
      <c r="E107" s="724">
        <v>1991</v>
      </c>
      <c r="F107" s="724">
        <v>2040</v>
      </c>
      <c r="G107" s="725">
        <v>2315</v>
      </c>
      <c r="H107" s="725">
        <v>2425</v>
      </c>
      <c r="I107" s="725">
        <v>2341</v>
      </c>
      <c r="J107" s="725">
        <v>1984</v>
      </c>
      <c r="K107" s="725">
        <v>2088</v>
      </c>
      <c r="L107" s="724">
        <v>2129</v>
      </c>
      <c r="M107" s="724">
        <v>2105</v>
      </c>
      <c r="N107" s="724">
        <v>2215</v>
      </c>
      <c r="O107" s="885">
        <v>2342</v>
      </c>
    </row>
    <row r="108" spans="1:15">
      <c r="A108" s="358"/>
      <c r="B108" s="363"/>
      <c r="C108" s="362" t="s">
        <v>171</v>
      </c>
      <c r="D108" s="724">
        <v>732</v>
      </c>
      <c r="E108" s="724">
        <v>939</v>
      </c>
      <c r="F108" s="724">
        <v>870</v>
      </c>
      <c r="G108" s="725">
        <v>980</v>
      </c>
      <c r="H108" s="725">
        <v>1282</v>
      </c>
      <c r="I108" s="725">
        <v>1295</v>
      </c>
      <c r="J108" s="725">
        <v>1098</v>
      </c>
      <c r="K108" s="725">
        <v>1285</v>
      </c>
      <c r="L108" s="724">
        <v>1296</v>
      </c>
      <c r="M108" s="724">
        <v>1292</v>
      </c>
      <c r="N108" s="724">
        <v>1546</v>
      </c>
      <c r="O108" s="885">
        <v>1628</v>
      </c>
    </row>
    <row r="109" spans="1:15">
      <c r="A109" s="358"/>
      <c r="B109" s="363"/>
      <c r="C109" s="362" t="s">
        <v>172</v>
      </c>
      <c r="D109" s="724">
        <v>1210</v>
      </c>
      <c r="E109" s="724">
        <v>1852</v>
      </c>
      <c r="F109" s="724">
        <v>1822</v>
      </c>
      <c r="G109" s="725">
        <v>2212</v>
      </c>
      <c r="H109" s="725">
        <v>2236</v>
      </c>
      <c r="I109" s="725">
        <v>2372</v>
      </c>
      <c r="J109" s="725">
        <v>2292</v>
      </c>
      <c r="K109" s="725">
        <v>2835</v>
      </c>
      <c r="L109" s="724">
        <v>3300</v>
      </c>
      <c r="M109" s="724">
        <v>2998</v>
      </c>
      <c r="N109" s="724">
        <v>3110</v>
      </c>
      <c r="O109" s="885">
        <v>3341</v>
      </c>
    </row>
    <row r="110" spans="1:15">
      <c r="A110" s="358"/>
      <c r="B110" s="363"/>
      <c r="C110" s="362" t="s">
        <v>167</v>
      </c>
      <c r="D110" s="724">
        <v>2579</v>
      </c>
      <c r="E110" s="724">
        <v>2993</v>
      </c>
      <c r="F110" s="724">
        <v>3068</v>
      </c>
      <c r="G110" s="725">
        <v>3572</v>
      </c>
      <c r="H110" s="725">
        <v>4315</v>
      </c>
      <c r="I110" s="725">
        <v>5203</v>
      </c>
      <c r="J110" s="725">
        <v>6330</v>
      </c>
      <c r="K110" s="725">
        <v>7487</v>
      </c>
      <c r="L110" s="724">
        <v>7921</v>
      </c>
      <c r="M110" s="724">
        <v>9104</v>
      </c>
      <c r="N110" s="724">
        <v>10269</v>
      </c>
      <c r="O110" s="885">
        <v>10790</v>
      </c>
    </row>
    <row r="111" spans="1:15">
      <c r="A111" s="358"/>
      <c r="B111" s="363"/>
      <c r="C111" s="354" t="s">
        <v>48</v>
      </c>
      <c r="D111" s="740">
        <v>78707</v>
      </c>
      <c r="E111" s="740">
        <v>30177</v>
      </c>
      <c r="F111" s="740">
        <v>19684</v>
      </c>
      <c r="G111" s="741">
        <v>24467</v>
      </c>
      <c r="H111" s="741">
        <v>12338</v>
      </c>
      <c r="I111" s="741">
        <v>12696</v>
      </c>
      <c r="J111" s="741">
        <v>13686</v>
      </c>
      <c r="K111" s="725">
        <v>14027</v>
      </c>
      <c r="L111" s="724">
        <v>21836</v>
      </c>
      <c r="M111" s="740">
        <v>18158</v>
      </c>
      <c r="N111" s="740">
        <v>21715</v>
      </c>
      <c r="O111" s="1190">
        <v>22149</v>
      </c>
    </row>
    <row r="112" spans="1:15">
      <c r="A112" s="348"/>
      <c r="B112" s="364"/>
      <c r="C112" s="356" t="s">
        <v>121</v>
      </c>
      <c r="D112" s="742">
        <f>SUM(D106:D111)</f>
        <v>142238</v>
      </c>
      <c r="E112" s="742">
        <f t="shared" ref="E112:J112" si="22">SUM(E106:E111)</f>
        <v>46578</v>
      </c>
      <c r="F112" s="742">
        <f t="shared" si="22"/>
        <v>36484</v>
      </c>
      <c r="G112" s="742">
        <f t="shared" si="22"/>
        <v>43290</v>
      </c>
      <c r="H112" s="742">
        <f t="shared" si="22"/>
        <v>28704</v>
      </c>
      <c r="I112" s="742">
        <f t="shared" si="22"/>
        <v>29723</v>
      </c>
      <c r="J112" s="742">
        <f t="shared" si="22"/>
        <v>30854</v>
      </c>
      <c r="K112" s="742">
        <f>SUM(K106:K111)</f>
        <v>32794</v>
      </c>
      <c r="L112" s="742">
        <f>SUM(L106:L111)</f>
        <v>41592</v>
      </c>
      <c r="M112" s="730">
        <f>SUM(M106:M111)</f>
        <v>38956</v>
      </c>
      <c r="N112" s="730">
        <f>SUM(N106:N111)</f>
        <v>44307</v>
      </c>
      <c r="O112" s="888">
        <f>SUM(O106:O111)</f>
        <v>45929</v>
      </c>
    </row>
    <row r="113" spans="1:15" ht="19.899999999999999" customHeight="1" thickBot="1">
      <c r="A113" s="372"/>
      <c r="B113" s="373" t="s">
        <v>121</v>
      </c>
      <c r="C113" s="373"/>
      <c r="D113" s="743">
        <f>D102+D105+D112</f>
        <v>247269</v>
      </c>
      <c r="E113" s="743">
        <f t="shared" ref="E113:J113" si="23">E102+E105+E112</f>
        <v>152376</v>
      </c>
      <c r="F113" s="743">
        <f t="shared" si="23"/>
        <v>141605</v>
      </c>
      <c r="G113" s="743">
        <f t="shared" si="23"/>
        <v>160394</v>
      </c>
      <c r="H113" s="743">
        <f t="shared" si="23"/>
        <v>133600</v>
      </c>
      <c r="I113" s="743">
        <f t="shared" si="23"/>
        <v>188504</v>
      </c>
      <c r="J113" s="743">
        <f t="shared" si="23"/>
        <v>170558</v>
      </c>
      <c r="K113" s="743">
        <f>K102+K105+K112</f>
        <v>163113</v>
      </c>
      <c r="L113" s="743">
        <f>L102+L105+L112</f>
        <v>168437</v>
      </c>
      <c r="M113" s="1191">
        <f>M102+M105+M112</f>
        <v>179573</v>
      </c>
      <c r="N113" s="1191">
        <f>N102+N105+N112</f>
        <v>195044</v>
      </c>
      <c r="O113" s="1192">
        <f>O102+O105+O112</f>
        <v>192045</v>
      </c>
    </row>
    <row r="115" spans="1:15">
      <c r="A115" s="80"/>
    </row>
  </sheetData>
  <phoneticPr fontId="0" type="noConversion"/>
  <pageMargins left="0" right="0" top="0.75" bottom="0.75" header="0" footer="0"/>
  <pageSetup orientation="landscape" r:id="rId1"/>
  <headerFooter alignWithMargins="0"/>
  <rowBreaks count="3" manualBreakCount="3">
    <brk id="23" max="10" man="1"/>
    <brk id="59" max="10" man="1"/>
    <brk id="9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zoomScaleNormal="80" zoomScaleSheetLayoutView="100" workbookViewId="0">
      <selection activeCell="R107" sqref="R107"/>
    </sheetView>
  </sheetViews>
  <sheetFormatPr defaultColWidth="8.875" defaultRowHeight="12.75"/>
  <cols>
    <col min="1" max="1" width="12.25" style="338" customWidth="1"/>
    <col min="2" max="3" width="23.875" style="338" customWidth="1"/>
    <col min="4" max="9" width="8.625" style="374" hidden="1" customWidth="1"/>
    <col min="10" max="10" width="8.625" style="375" hidden="1" customWidth="1"/>
    <col min="11" max="11" width="8.625" style="375" bestFit="1" customWidth="1"/>
    <col min="12" max="15" width="8.625" style="2" bestFit="1" customWidth="1"/>
    <col min="16" max="16384" width="8.875" style="338"/>
  </cols>
  <sheetData>
    <row r="1" spans="1:15">
      <c r="A1" s="1" t="s">
        <v>0</v>
      </c>
      <c r="B1" s="2"/>
    </row>
    <row r="2" spans="1:15">
      <c r="A2" s="338" t="s">
        <v>161</v>
      </c>
    </row>
    <row r="3" spans="1:15">
      <c r="A3" s="1" t="s">
        <v>174</v>
      </c>
    </row>
    <row r="4" spans="1:15" ht="13.5" thickBot="1"/>
    <row r="5" spans="1:15">
      <c r="A5" s="341" t="s">
        <v>163</v>
      </c>
      <c r="B5" s="342" t="s">
        <v>62</v>
      </c>
      <c r="C5" s="342" t="s">
        <v>169</v>
      </c>
      <c r="D5" s="376">
        <v>2003</v>
      </c>
      <c r="E5" s="376">
        <v>2004</v>
      </c>
      <c r="F5" s="895">
        <v>2005</v>
      </c>
      <c r="G5" s="871">
        <v>2006</v>
      </c>
      <c r="H5" s="883">
        <v>2007</v>
      </c>
      <c r="I5" s="907">
        <v>2008</v>
      </c>
      <c r="J5" s="377">
        <v>2009</v>
      </c>
      <c r="K5" s="377">
        <v>2010</v>
      </c>
      <c r="L5" s="376">
        <v>2011</v>
      </c>
      <c r="M5" s="1166">
        <v>2012</v>
      </c>
      <c r="N5" s="1166">
        <v>2013</v>
      </c>
      <c r="O5" s="1167">
        <v>2014</v>
      </c>
    </row>
    <row r="6" spans="1:15">
      <c r="A6" s="345" t="s">
        <v>170</v>
      </c>
      <c r="B6" s="346" t="s">
        <v>155</v>
      </c>
      <c r="C6" s="347" t="s">
        <v>170</v>
      </c>
      <c r="D6" s="722">
        <v>124470</v>
      </c>
      <c r="E6" s="722">
        <v>124556</v>
      </c>
      <c r="F6" s="896">
        <v>121435</v>
      </c>
      <c r="G6" s="872">
        <v>122736</v>
      </c>
      <c r="H6" s="884">
        <v>123780</v>
      </c>
      <c r="I6" s="908">
        <v>122431</v>
      </c>
      <c r="J6" s="723">
        <v>121982</v>
      </c>
      <c r="K6" s="723">
        <v>107632</v>
      </c>
      <c r="L6" s="722">
        <v>122642</v>
      </c>
      <c r="M6" s="722">
        <v>123570</v>
      </c>
      <c r="N6" s="722">
        <v>122572</v>
      </c>
      <c r="O6" s="884">
        <v>123283</v>
      </c>
    </row>
    <row r="7" spans="1:15">
      <c r="A7" s="348"/>
      <c r="B7" s="347"/>
      <c r="C7" s="349" t="s">
        <v>164</v>
      </c>
      <c r="D7" s="724">
        <v>5346</v>
      </c>
      <c r="E7" s="724">
        <v>5694</v>
      </c>
      <c r="F7" s="897">
        <v>5903</v>
      </c>
      <c r="G7" s="873">
        <v>5623</v>
      </c>
      <c r="H7" s="885">
        <v>5912</v>
      </c>
      <c r="I7" s="909">
        <v>5464</v>
      </c>
      <c r="J7" s="725">
        <v>5033</v>
      </c>
      <c r="K7" s="725">
        <v>5224</v>
      </c>
      <c r="L7" s="724">
        <v>5083</v>
      </c>
      <c r="M7" s="26">
        <v>5477</v>
      </c>
      <c r="N7" s="26">
        <v>5528</v>
      </c>
      <c r="O7" s="936">
        <v>5557</v>
      </c>
    </row>
    <row r="8" spans="1:15">
      <c r="A8" s="348"/>
      <c r="B8" s="347"/>
      <c r="C8" s="349" t="s">
        <v>171</v>
      </c>
      <c r="D8" s="724">
        <v>1391</v>
      </c>
      <c r="E8" s="724">
        <v>1523</v>
      </c>
      <c r="F8" s="897">
        <v>1566</v>
      </c>
      <c r="G8" s="873">
        <v>1654</v>
      </c>
      <c r="H8" s="885">
        <v>1754</v>
      </c>
      <c r="I8" s="909">
        <v>1398</v>
      </c>
      <c r="J8" s="725">
        <v>1274</v>
      </c>
      <c r="K8" s="725">
        <v>1200</v>
      </c>
      <c r="L8" s="724">
        <v>1292</v>
      </c>
      <c r="M8" s="26">
        <v>1380</v>
      </c>
      <c r="N8" s="26">
        <v>1626</v>
      </c>
      <c r="O8" s="936">
        <v>1602</v>
      </c>
    </row>
    <row r="9" spans="1:15">
      <c r="A9" s="348"/>
      <c r="B9" s="347"/>
      <c r="C9" s="349" t="s">
        <v>172</v>
      </c>
      <c r="D9" s="724">
        <v>3236</v>
      </c>
      <c r="E9" s="724">
        <v>4107</v>
      </c>
      <c r="F9" s="897">
        <v>5431</v>
      </c>
      <c r="G9" s="873">
        <v>5421</v>
      </c>
      <c r="H9" s="885">
        <v>6203</v>
      </c>
      <c r="I9" s="909">
        <v>5217</v>
      </c>
      <c r="J9" s="725">
        <v>5205</v>
      </c>
      <c r="K9" s="725">
        <v>6042</v>
      </c>
      <c r="L9" s="724">
        <v>8067</v>
      </c>
      <c r="M9" s="26">
        <v>8683</v>
      </c>
      <c r="N9" s="26">
        <v>9379</v>
      </c>
      <c r="O9" s="936">
        <v>9709</v>
      </c>
    </row>
    <row r="10" spans="1:15">
      <c r="A10" s="348"/>
      <c r="B10" s="347"/>
      <c r="C10" s="349" t="s">
        <v>167</v>
      </c>
      <c r="D10" s="724">
        <v>34014</v>
      </c>
      <c r="E10" s="724">
        <v>34203</v>
      </c>
      <c r="F10" s="897">
        <v>36020</v>
      </c>
      <c r="G10" s="873">
        <v>38352</v>
      </c>
      <c r="H10" s="885">
        <v>41054</v>
      </c>
      <c r="I10" s="909">
        <v>40739</v>
      </c>
      <c r="J10" s="725">
        <v>38176</v>
      </c>
      <c r="K10" s="725">
        <v>40266</v>
      </c>
      <c r="L10" s="724">
        <v>40491</v>
      </c>
      <c r="M10" s="26">
        <v>42727</v>
      </c>
      <c r="N10" s="26">
        <v>43669</v>
      </c>
      <c r="O10" s="936">
        <v>43554</v>
      </c>
    </row>
    <row r="11" spans="1:15">
      <c r="A11" s="348"/>
      <c r="B11" s="347"/>
      <c r="C11" s="349" t="s">
        <v>48</v>
      </c>
      <c r="D11" s="724">
        <v>16827</v>
      </c>
      <c r="E11" s="724">
        <v>8137</v>
      </c>
      <c r="F11" s="897">
        <v>11205</v>
      </c>
      <c r="G11" s="873">
        <v>12813</v>
      </c>
      <c r="H11" s="885">
        <v>10623</v>
      </c>
      <c r="I11" s="909">
        <v>13265</v>
      </c>
      <c r="J11" s="725">
        <v>10691</v>
      </c>
      <c r="K11" s="725">
        <v>10129</v>
      </c>
      <c r="L11" s="724">
        <v>13802</v>
      </c>
      <c r="M11" s="26">
        <v>14999</v>
      </c>
      <c r="N11" s="26">
        <v>14979</v>
      </c>
      <c r="O11" s="936">
        <v>14791</v>
      </c>
    </row>
    <row r="12" spans="1:15">
      <c r="A12" s="348"/>
      <c r="B12" s="347"/>
      <c r="C12" s="347" t="s">
        <v>121</v>
      </c>
      <c r="D12" s="726">
        <f t="shared" ref="D12:L12" si="0">SUM(D6:D11)</f>
        <v>185284</v>
      </c>
      <c r="E12" s="726">
        <f t="shared" si="0"/>
        <v>178220</v>
      </c>
      <c r="F12" s="898">
        <f t="shared" si="0"/>
        <v>181560</v>
      </c>
      <c r="G12" s="874">
        <f t="shared" si="0"/>
        <v>186599</v>
      </c>
      <c r="H12" s="886">
        <f t="shared" si="0"/>
        <v>189326</v>
      </c>
      <c r="I12" s="910">
        <f t="shared" si="0"/>
        <v>188514</v>
      </c>
      <c r="J12" s="727">
        <f t="shared" si="0"/>
        <v>182361</v>
      </c>
      <c r="K12" s="727">
        <f t="shared" si="0"/>
        <v>170493</v>
      </c>
      <c r="L12" s="726">
        <f t="shared" si="0"/>
        <v>191377</v>
      </c>
      <c r="M12" s="726">
        <f>SUM(M6:M11)</f>
        <v>196836</v>
      </c>
      <c r="N12" s="726">
        <f>SUM(N6:N11)</f>
        <v>197753</v>
      </c>
      <c r="O12" s="886">
        <f>SUM(O6:O11)</f>
        <v>198496</v>
      </c>
    </row>
    <row r="13" spans="1:15">
      <c r="A13" s="348"/>
      <c r="B13" s="350" t="s">
        <v>156</v>
      </c>
      <c r="C13" s="346" t="s">
        <v>170</v>
      </c>
      <c r="D13" s="728">
        <v>775599</v>
      </c>
      <c r="E13" s="728">
        <v>971239</v>
      </c>
      <c r="F13" s="899">
        <v>1080746</v>
      </c>
      <c r="G13" s="875">
        <v>1078285</v>
      </c>
      <c r="H13" s="887">
        <v>1153079</v>
      </c>
      <c r="I13" s="911">
        <v>1219771</v>
      </c>
      <c r="J13" s="729">
        <v>1171570</v>
      </c>
      <c r="K13" s="729">
        <v>1393571</v>
      </c>
      <c r="L13" s="1168">
        <v>1359510</v>
      </c>
      <c r="M13" s="1169">
        <v>1336003</v>
      </c>
      <c r="N13" s="1169">
        <v>1341784</v>
      </c>
      <c r="O13" s="1170">
        <v>1378585</v>
      </c>
    </row>
    <row r="14" spans="1:15">
      <c r="A14" s="348"/>
      <c r="B14" s="352"/>
      <c r="C14" s="349" t="s">
        <v>48</v>
      </c>
      <c r="D14" s="724">
        <v>44216</v>
      </c>
      <c r="E14" s="724">
        <v>40120</v>
      </c>
      <c r="F14" s="897">
        <v>96339</v>
      </c>
      <c r="G14" s="873">
        <v>99323</v>
      </c>
      <c r="H14" s="885">
        <v>102649</v>
      </c>
      <c r="I14" s="909">
        <v>74457</v>
      </c>
      <c r="J14" s="725">
        <v>68063</v>
      </c>
      <c r="K14" s="725">
        <v>50668</v>
      </c>
      <c r="L14" s="724">
        <v>56387</v>
      </c>
      <c r="M14" s="724">
        <v>53048</v>
      </c>
      <c r="N14" s="724">
        <v>64414</v>
      </c>
      <c r="O14" s="885">
        <v>58823</v>
      </c>
    </row>
    <row r="15" spans="1:15">
      <c r="A15" s="348"/>
      <c r="B15" s="355"/>
      <c r="C15" s="356" t="s">
        <v>121</v>
      </c>
      <c r="D15" s="730">
        <f>SUM(D13:D14)</f>
        <v>819815</v>
      </c>
      <c r="E15" s="730">
        <f t="shared" ref="E15:L15" si="1">SUM(E13:E14)</f>
        <v>1011359</v>
      </c>
      <c r="F15" s="900">
        <f t="shared" si="1"/>
        <v>1177085</v>
      </c>
      <c r="G15" s="876">
        <f t="shared" si="1"/>
        <v>1177608</v>
      </c>
      <c r="H15" s="888">
        <f t="shared" si="1"/>
        <v>1255728</v>
      </c>
      <c r="I15" s="876">
        <f t="shared" si="1"/>
        <v>1294228</v>
      </c>
      <c r="J15" s="730">
        <f t="shared" si="1"/>
        <v>1239633</v>
      </c>
      <c r="K15" s="730">
        <f t="shared" si="1"/>
        <v>1444239</v>
      </c>
      <c r="L15" s="730">
        <f t="shared" si="1"/>
        <v>1415897</v>
      </c>
      <c r="M15" s="42">
        <f>SUM(M13:M14)</f>
        <v>1389051</v>
      </c>
      <c r="N15" s="42">
        <v>1406198</v>
      </c>
      <c r="O15" s="1171">
        <f>SUM(O13:O14)</f>
        <v>1437408</v>
      </c>
    </row>
    <row r="16" spans="1:15">
      <c r="A16" s="348"/>
      <c r="B16" s="366" t="s">
        <v>173</v>
      </c>
      <c r="C16" s="347" t="s">
        <v>170</v>
      </c>
      <c r="D16" s="722">
        <v>464527</v>
      </c>
      <c r="E16" s="722">
        <v>687801</v>
      </c>
      <c r="F16" s="896">
        <v>816560</v>
      </c>
      <c r="G16" s="872">
        <v>910566</v>
      </c>
      <c r="H16" s="884">
        <v>1011882</v>
      </c>
      <c r="I16" s="908">
        <v>1138645</v>
      </c>
      <c r="J16" s="723">
        <v>1159153</v>
      </c>
      <c r="K16" s="723">
        <v>1254313</v>
      </c>
      <c r="L16" s="722">
        <v>1282053</v>
      </c>
      <c r="M16" s="34">
        <v>1338248</v>
      </c>
      <c r="N16" s="34">
        <v>1374793</v>
      </c>
      <c r="O16" s="1172">
        <v>1412593</v>
      </c>
    </row>
    <row r="17" spans="1:15">
      <c r="A17" s="348"/>
      <c r="B17" s="361"/>
      <c r="C17" s="349" t="s">
        <v>164</v>
      </c>
      <c r="D17" s="724">
        <v>0</v>
      </c>
      <c r="E17" s="724">
        <v>15944</v>
      </c>
      <c r="F17" s="897">
        <v>17798</v>
      </c>
      <c r="G17" s="873">
        <v>18332</v>
      </c>
      <c r="H17" s="885">
        <v>18903</v>
      </c>
      <c r="I17" s="909">
        <v>19323</v>
      </c>
      <c r="J17" s="725">
        <v>16218</v>
      </c>
      <c r="K17" s="725">
        <v>15898</v>
      </c>
      <c r="L17" s="724">
        <v>15940</v>
      </c>
      <c r="M17" s="26">
        <v>15422</v>
      </c>
      <c r="N17" s="26">
        <v>15076</v>
      </c>
      <c r="O17" s="936">
        <v>15593</v>
      </c>
    </row>
    <row r="18" spans="1:15">
      <c r="A18" s="348"/>
      <c r="B18" s="361"/>
      <c r="C18" s="349" t="s">
        <v>171</v>
      </c>
      <c r="D18" s="724">
        <v>5546</v>
      </c>
      <c r="E18" s="724">
        <v>7580</v>
      </c>
      <c r="F18" s="897">
        <v>8511</v>
      </c>
      <c r="G18" s="873">
        <v>9030</v>
      </c>
      <c r="H18" s="885">
        <v>9412</v>
      </c>
      <c r="I18" s="909">
        <v>9634</v>
      </c>
      <c r="J18" s="725">
        <v>7998</v>
      </c>
      <c r="K18" s="725">
        <v>8651</v>
      </c>
      <c r="L18" s="724">
        <v>9277</v>
      </c>
      <c r="M18" s="26">
        <v>8814</v>
      </c>
      <c r="N18" s="26">
        <v>10112</v>
      </c>
      <c r="O18" s="936">
        <v>10697</v>
      </c>
    </row>
    <row r="19" spans="1:15">
      <c r="A19" s="348"/>
      <c r="B19" s="361"/>
      <c r="C19" s="349" t="s">
        <v>172</v>
      </c>
      <c r="D19" s="724">
        <v>8704</v>
      </c>
      <c r="E19" s="724">
        <v>12222</v>
      </c>
      <c r="F19" s="897">
        <v>14847</v>
      </c>
      <c r="G19" s="873">
        <v>17200</v>
      </c>
      <c r="H19" s="885">
        <v>18452</v>
      </c>
      <c r="I19" s="909">
        <v>20634</v>
      </c>
      <c r="J19" s="725">
        <v>19042</v>
      </c>
      <c r="K19" s="725">
        <v>21697</v>
      </c>
      <c r="L19" s="724">
        <v>22132</v>
      </c>
      <c r="M19" s="26">
        <v>23137</v>
      </c>
      <c r="N19" s="26">
        <v>23908</v>
      </c>
      <c r="O19" s="936">
        <v>25285</v>
      </c>
    </row>
    <row r="20" spans="1:15">
      <c r="A20" s="348"/>
      <c r="B20" s="361"/>
      <c r="C20" s="349" t="s">
        <v>167</v>
      </c>
      <c r="D20" s="724">
        <v>16352</v>
      </c>
      <c r="E20" s="724">
        <v>18721</v>
      </c>
      <c r="F20" s="897">
        <v>18554</v>
      </c>
      <c r="G20" s="873">
        <v>21211</v>
      </c>
      <c r="H20" s="885">
        <v>23679</v>
      </c>
      <c r="I20" s="909">
        <v>28255</v>
      </c>
      <c r="J20" s="725">
        <v>34041</v>
      </c>
      <c r="K20" s="725">
        <v>38558</v>
      </c>
      <c r="L20" s="724">
        <v>39823</v>
      </c>
      <c r="M20" s="26">
        <v>42468</v>
      </c>
      <c r="N20" s="26">
        <v>45235</v>
      </c>
      <c r="O20" s="936">
        <v>48125</v>
      </c>
    </row>
    <row r="21" spans="1:15">
      <c r="A21" s="348"/>
      <c r="B21" s="361"/>
      <c r="C21" s="349" t="s">
        <v>48</v>
      </c>
      <c r="D21" s="724">
        <v>7517</v>
      </c>
      <c r="E21" s="724">
        <v>23407</v>
      </c>
      <c r="F21" s="897">
        <v>29995</v>
      </c>
      <c r="G21" s="873">
        <v>39646</v>
      </c>
      <c r="H21" s="885">
        <v>33210</v>
      </c>
      <c r="I21" s="909">
        <v>38054</v>
      </c>
      <c r="J21" s="725">
        <v>26814</v>
      </c>
      <c r="K21" s="725">
        <v>49916</v>
      </c>
      <c r="L21" s="724">
        <v>83898</v>
      </c>
      <c r="M21" s="724">
        <v>86154</v>
      </c>
      <c r="N21" s="724">
        <v>92967</v>
      </c>
      <c r="O21" s="885">
        <v>90623</v>
      </c>
    </row>
    <row r="22" spans="1:15">
      <c r="A22" s="348"/>
      <c r="B22" s="364"/>
      <c r="C22" s="356" t="s">
        <v>121</v>
      </c>
      <c r="D22" s="731">
        <f t="shared" ref="D22:N22" si="2">SUM(D16:D21)</f>
        <v>502646</v>
      </c>
      <c r="E22" s="731">
        <f t="shared" si="2"/>
        <v>765675</v>
      </c>
      <c r="F22" s="900">
        <f t="shared" si="2"/>
        <v>906265</v>
      </c>
      <c r="G22" s="876">
        <f t="shared" si="2"/>
        <v>1015985</v>
      </c>
      <c r="H22" s="888">
        <f t="shared" si="2"/>
        <v>1115538</v>
      </c>
      <c r="I22" s="912">
        <f t="shared" si="2"/>
        <v>1254545</v>
      </c>
      <c r="J22" s="731">
        <f t="shared" si="2"/>
        <v>1263266</v>
      </c>
      <c r="K22" s="731">
        <f t="shared" si="2"/>
        <v>1389033</v>
      </c>
      <c r="L22" s="731">
        <f t="shared" si="2"/>
        <v>1453123</v>
      </c>
      <c r="M22" s="731">
        <f t="shared" si="2"/>
        <v>1514243</v>
      </c>
      <c r="N22" s="731">
        <f t="shared" si="2"/>
        <v>1562091</v>
      </c>
      <c r="O22" s="888">
        <f>SUM(O16:O21)</f>
        <v>1602916</v>
      </c>
    </row>
    <row r="23" spans="1:15" ht="19.899999999999999" customHeight="1">
      <c r="A23" s="365"/>
      <c r="B23" s="378" t="s">
        <v>121</v>
      </c>
      <c r="C23" s="378"/>
      <c r="D23" s="732">
        <f t="shared" ref="D23:L23" si="3">D12+D15+D22</f>
        <v>1507745</v>
      </c>
      <c r="E23" s="732">
        <f t="shared" si="3"/>
        <v>1955254</v>
      </c>
      <c r="F23" s="901">
        <f t="shared" si="3"/>
        <v>2264910</v>
      </c>
      <c r="G23" s="877">
        <f t="shared" si="3"/>
        <v>2380192</v>
      </c>
      <c r="H23" s="889">
        <f t="shared" si="3"/>
        <v>2560592</v>
      </c>
      <c r="I23" s="877">
        <f t="shared" si="3"/>
        <v>2737287</v>
      </c>
      <c r="J23" s="732">
        <f t="shared" si="3"/>
        <v>2685260</v>
      </c>
      <c r="K23" s="732">
        <v>3003765</v>
      </c>
      <c r="L23" s="732">
        <f t="shared" si="3"/>
        <v>3060397</v>
      </c>
      <c r="M23" s="732">
        <v>3101276</v>
      </c>
      <c r="N23" s="732">
        <f>N12+N15+N22</f>
        <v>3166042</v>
      </c>
      <c r="O23" s="889">
        <f>O12+O15+O22</f>
        <v>3238820</v>
      </c>
    </row>
    <row r="24" spans="1:15">
      <c r="A24" s="345" t="s">
        <v>164</v>
      </c>
      <c r="B24" s="346" t="s">
        <v>155</v>
      </c>
      <c r="C24" s="347" t="s">
        <v>170</v>
      </c>
      <c r="D24" s="722">
        <v>5077</v>
      </c>
      <c r="E24" s="722">
        <v>4757</v>
      </c>
      <c r="F24" s="896">
        <v>4612</v>
      </c>
      <c r="G24" s="872">
        <v>4141</v>
      </c>
      <c r="H24" s="884">
        <v>4021</v>
      </c>
      <c r="I24" s="908">
        <v>3438</v>
      </c>
      <c r="J24" s="723">
        <v>2661</v>
      </c>
      <c r="K24" s="723">
        <v>2282</v>
      </c>
      <c r="L24" s="722">
        <v>2811</v>
      </c>
      <c r="M24" s="34">
        <v>3057</v>
      </c>
      <c r="N24" s="34">
        <v>3288</v>
      </c>
      <c r="O24" s="1172">
        <v>3542</v>
      </c>
    </row>
    <row r="25" spans="1:15">
      <c r="A25" s="348"/>
      <c r="B25" s="347"/>
      <c r="C25" s="349" t="s">
        <v>164</v>
      </c>
      <c r="D25" s="724">
        <v>358184</v>
      </c>
      <c r="E25" s="724">
        <v>362342</v>
      </c>
      <c r="F25" s="897">
        <v>359382</v>
      </c>
      <c r="G25" s="873">
        <v>336013</v>
      </c>
      <c r="H25" s="885">
        <v>321375</v>
      </c>
      <c r="I25" s="909">
        <v>317528</v>
      </c>
      <c r="J25" s="725">
        <v>282359</v>
      </c>
      <c r="K25" s="725">
        <v>276156</v>
      </c>
      <c r="L25" s="724">
        <v>271683</v>
      </c>
      <c r="M25" s="26">
        <v>269132</v>
      </c>
      <c r="N25" s="26">
        <v>252391</v>
      </c>
      <c r="O25" s="936">
        <v>245343</v>
      </c>
    </row>
    <row r="26" spans="1:15">
      <c r="A26" s="348"/>
      <c r="B26" s="347"/>
      <c r="C26" s="349" t="s">
        <v>171</v>
      </c>
      <c r="D26" s="724">
        <v>8085</v>
      </c>
      <c r="E26" s="724">
        <v>9017</v>
      </c>
      <c r="F26" s="897">
        <v>9201</v>
      </c>
      <c r="G26" s="873">
        <v>9222</v>
      </c>
      <c r="H26" s="885">
        <v>8853</v>
      </c>
      <c r="I26" s="909">
        <v>8039</v>
      </c>
      <c r="J26" s="725">
        <v>5857</v>
      </c>
      <c r="K26" s="725">
        <v>5471</v>
      </c>
      <c r="L26" s="724">
        <v>6242</v>
      </c>
      <c r="M26" s="26">
        <v>6203</v>
      </c>
      <c r="N26" s="26">
        <v>5502</v>
      </c>
      <c r="O26" s="936">
        <v>5101</v>
      </c>
    </row>
    <row r="27" spans="1:15">
      <c r="A27" s="348"/>
      <c r="B27" s="347"/>
      <c r="C27" s="349" t="s">
        <v>172</v>
      </c>
      <c r="D27" s="724">
        <v>14853</v>
      </c>
      <c r="E27" s="724">
        <v>18026</v>
      </c>
      <c r="F27" s="897">
        <v>20663</v>
      </c>
      <c r="G27" s="873">
        <v>20471</v>
      </c>
      <c r="H27" s="885">
        <v>20183</v>
      </c>
      <c r="I27" s="909">
        <v>19498</v>
      </c>
      <c r="J27" s="725">
        <v>16783</v>
      </c>
      <c r="K27" s="725">
        <v>17691</v>
      </c>
      <c r="L27" s="724">
        <v>22640</v>
      </c>
      <c r="M27" s="26">
        <v>21792</v>
      </c>
      <c r="N27" s="26">
        <v>19734</v>
      </c>
      <c r="O27" s="936">
        <v>18161</v>
      </c>
    </row>
    <row r="28" spans="1:15">
      <c r="A28" s="348"/>
      <c r="B28" s="347"/>
      <c r="C28" s="349" t="s">
        <v>167</v>
      </c>
      <c r="D28" s="724">
        <v>52761</v>
      </c>
      <c r="E28" s="724">
        <v>55281</v>
      </c>
      <c r="F28" s="897">
        <v>61587</v>
      </c>
      <c r="G28" s="873">
        <v>64140</v>
      </c>
      <c r="H28" s="885">
        <v>65057</v>
      </c>
      <c r="I28" s="909">
        <v>66408</v>
      </c>
      <c r="J28" s="725">
        <v>60409</v>
      </c>
      <c r="K28" s="725">
        <v>58948</v>
      </c>
      <c r="L28" s="724">
        <v>59246</v>
      </c>
      <c r="M28" s="26">
        <v>58833</v>
      </c>
      <c r="N28" s="26">
        <v>54996</v>
      </c>
      <c r="O28" s="936">
        <v>55350</v>
      </c>
    </row>
    <row r="29" spans="1:15">
      <c r="A29" s="348"/>
      <c r="B29" s="347"/>
      <c r="C29" s="349" t="s">
        <v>48</v>
      </c>
      <c r="D29" s="724">
        <v>6747</v>
      </c>
      <c r="E29" s="724">
        <v>3481</v>
      </c>
      <c r="F29" s="897">
        <v>4088</v>
      </c>
      <c r="G29" s="873">
        <v>4323</v>
      </c>
      <c r="H29" s="885">
        <v>3779</v>
      </c>
      <c r="I29" s="909">
        <v>4132</v>
      </c>
      <c r="J29" s="725">
        <v>6147</v>
      </c>
      <c r="K29" s="725">
        <v>3983</v>
      </c>
      <c r="L29" s="724">
        <v>6433</v>
      </c>
      <c r="M29" s="26">
        <v>6950</v>
      </c>
      <c r="N29" s="26">
        <v>6420</v>
      </c>
      <c r="O29" s="936">
        <v>6212</v>
      </c>
    </row>
    <row r="30" spans="1:15">
      <c r="A30" s="348"/>
      <c r="B30" s="347"/>
      <c r="C30" s="347" t="s">
        <v>121</v>
      </c>
      <c r="D30" s="722">
        <f t="shared" ref="D30:L30" si="4">SUM(D24:D29)</f>
        <v>445707</v>
      </c>
      <c r="E30" s="722">
        <f t="shared" si="4"/>
        <v>452904</v>
      </c>
      <c r="F30" s="896">
        <f t="shared" si="4"/>
        <v>459533</v>
      </c>
      <c r="G30" s="872">
        <f t="shared" si="4"/>
        <v>438310</v>
      </c>
      <c r="H30" s="884">
        <f t="shared" si="4"/>
        <v>423268</v>
      </c>
      <c r="I30" s="908">
        <f t="shared" si="4"/>
        <v>419043</v>
      </c>
      <c r="J30" s="723">
        <f t="shared" si="4"/>
        <v>374216</v>
      </c>
      <c r="K30" s="723">
        <f t="shared" si="4"/>
        <v>364531</v>
      </c>
      <c r="L30" s="722">
        <f t="shared" si="4"/>
        <v>369055</v>
      </c>
      <c r="M30" s="34">
        <v>366307</v>
      </c>
      <c r="N30" s="34">
        <f>SUM(N24:N29)</f>
        <v>342331</v>
      </c>
      <c r="O30" s="1172">
        <f>SUM(O24:O29)</f>
        <v>333709</v>
      </c>
    </row>
    <row r="31" spans="1:15">
      <c r="A31" s="348"/>
      <c r="B31" s="350" t="s">
        <v>156</v>
      </c>
      <c r="C31" s="346" t="s">
        <v>170</v>
      </c>
      <c r="D31" s="734">
        <v>221080</v>
      </c>
      <c r="E31" s="734">
        <v>334205</v>
      </c>
      <c r="F31" s="902">
        <v>345901</v>
      </c>
      <c r="G31" s="878">
        <v>311358</v>
      </c>
      <c r="H31" s="890">
        <v>317941</v>
      </c>
      <c r="I31" s="913">
        <v>336920</v>
      </c>
      <c r="J31" s="735">
        <v>236894</v>
      </c>
      <c r="K31" s="735">
        <v>284714</v>
      </c>
      <c r="L31" s="734">
        <v>291832</v>
      </c>
      <c r="M31" s="734">
        <v>275999</v>
      </c>
      <c r="N31" s="734">
        <v>250696</v>
      </c>
      <c r="O31" s="890">
        <v>237140</v>
      </c>
    </row>
    <row r="32" spans="1:15">
      <c r="A32" s="348"/>
      <c r="B32" s="352"/>
      <c r="C32" s="349" t="s">
        <v>48</v>
      </c>
      <c r="D32" s="724">
        <v>13237</v>
      </c>
      <c r="E32" s="724">
        <v>13431</v>
      </c>
      <c r="F32" s="897">
        <v>30899</v>
      </c>
      <c r="G32" s="873">
        <v>28245</v>
      </c>
      <c r="H32" s="885">
        <v>27706</v>
      </c>
      <c r="I32" s="909">
        <v>9815</v>
      </c>
      <c r="J32" s="725">
        <v>11801</v>
      </c>
      <c r="K32" s="725">
        <v>7688</v>
      </c>
      <c r="L32" s="724">
        <v>8956</v>
      </c>
      <c r="M32" s="724">
        <v>7606</v>
      </c>
      <c r="N32" s="724">
        <v>9526</v>
      </c>
      <c r="O32" s="885">
        <v>4635</v>
      </c>
    </row>
    <row r="33" spans="1:15">
      <c r="A33" s="348"/>
      <c r="B33" s="355"/>
      <c r="C33" s="356" t="s">
        <v>121</v>
      </c>
      <c r="D33" s="730">
        <f>SUM(D31:D32)</f>
        <v>234317</v>
      </c>
      <c r="E33" s="730">
        <f t="shared" ref="E33:L33" si="5">SUM(E31:E32)</f>
        <v>347636</v>
      </c>
      <c r="F33" s="900">
        <f t="shared" si="5"/>
        <v>376800</v>
      </c>
      <c r="G33" s="876">
        <f t="shared" si="5"/>
        <v>339603</v>
      </c>
      <c r="H33" s="888">
        <f t="shared" si="5"/>
        <v>345647</v>
      </c>
      <c r="I33" s="876">
        <f t="shared" si="5"/>
        <v>346735</v>
      </c>
      <c r="J33" s="730">
        <f t="shared" si="5"/>
        <v>248695</v>
      </c>
      <c r="K33" s="730">
        <f t="shared" si="5"/>
        <v>292402</v>
      </c>
      <c r="L33" s="730">
        <f t="shared" si="5"/>
        <v>300788</v>
      </c>
      <c r="M33" s="42">
        <f>SUM(M31:M32)</f>
        <v>283605</v>
      </c>
      <c r="N33" s="42">
        <v>260222</v>
      </c>
      <c r="O33" s="1171">
        <f>SUM(O31:O32)</f>
        <v>241775</v>
      </c>
    </row>
    <row r="34" spans="1:15">
      <c r="A34" s="348"/>
      <c r="B34" s="366" t="s">
        <v>173</v>
      </c>
      <c r="C34" s="347" t="s">
        <v>170</v>
      </c>
      <c r="D34" s="722">
        <v>75483</v>
      </c>
      <c r="E34" s="722">
        <v>151959</v>
      </c>
      <c r="F34" s="896">
        <v>204459</v>
      </c>
      <c r="G34" s="872">
        <v>256342</v>
      </c>
      <c r="H34" s="884">
        <v>273103</v>
      </c>
      <c r="I34" s="908">
        <v>257395</v>
      </c>
      <c r="J34" s="723">
        <v>314030</v>
      </c>
      <c r="K34" s="723">
        <v>414312</v>
      </c>
      <c r="L34" s="722">
        <v>432109</v>
      </c>
      <c r="M34" s="34">
        <v>530909</v>
      </c>
      <c r="N34" s="34">
        <v>567820</v>
      </c>
      <c r="O34" s="1172">
        <v>575932</v>
      </c>
    </row>
    <row r="35" spans="1:15">
      <c r="A35" s="348"/>
      <c r="B35" s="361"/>
      <c r="C35" s="349" t="s">
        <v>164</v>
      </c>
      <c r="D35" s="724">
        <v>0</v>
      </c>
      <c r="E35" s="724">
        <v>6074</v>
      </c>
      <c r="F35" s="897">
        <v>8578</v>
      </c>
      <c r="G35" s="873">
        <v>11047</v>
      </c>
      <c r="H35" s="885">
        <v>12123</v>
      </c>
      <c r="I35" s="909">
        <v>12582</v>
      </c>
      <c r="J35" s="725">
        <v>12956</v>
      </c>
      <c r="K35" s="725">
        <v>13925</v>
      </c>
      <c r="L35" s="724">
        <v>15897</v>
      </c>
      <c r="M35" s="26">
        <v>17881</v>
      </c>
      <c r="N35" s="26">
        <v>19340</v>
      </c>
      <c r="O35" s="936">
        <v>20616</v>
      </c>
    </row>
    <row r="36" spans="1:15">
      <c r="A36" s="348"/>
      <c r="B36" s="347"/>
      <c r="C36" s="349" t="s">
        <v>171</v>
      </c>
      <c r="D36" s="724">
        <v>4547</v>
      </c>
      <c r="E36" s="724">
        <v>5777</v>
      </c>
      <c r="F36" s="897">
        <v>7267</v>
      </c>
      <c r="G36" s="873">
        <v>8382</v>
      </c>
      <c r="H36" s="885">
        <v>9247</v>
      </c>
      <c r="I36" s="909">
        <v>9513</v>
      </c>
      <c r="J36" s="725">
        <v>8311</v>
      </c>
      <c r="K36" s="725">
        <v>8875</v>
      </c>
      <c r="L36" s="724">
        <v>8992</v>
      </c>
      <c r="M36" s="26">
        <v>9801</v>
      </c>
      <c r="N36" s="26">
        <v>10797</v>
      </c>
      <c r="O36" s="936">
        <v>10552</v>
      </c>
    </row>
    <row r="37" spans="1:15">
      <c r="A37" s="348"/>
      <c r="B37" s="347"/>
      <c r="C37" s="349" t="s">
        <v>172</v>
      </c>
      <c r="D37" s="724">
        <v>5167</v>
      </c>
      <c r="E37" s="724">
        <v>7516</v>
      </c>
      <c r="F37" s="897">
        <v>10313</v>
      </c>
      <c r="G37" s="873">
        <v>12330</v>
      </c>
      <c r="H37" s="885">
        <v>12687</v>
      </c>
      <c r="I37" s="909">
        <v>13766</v>
      </c>
      <c r="J37" s="725">
        <v>13519</v>
      </c>
      <c r="K37" s="725">
        <v>16191</v>
      </c>
      <c r="L37" s="724">
        <v>16591</v>
      </c>
      <c r="M37" s="26">
        <v>20486</v>
      </c>
      <c r="N37" s="26">
        <v>21459</v>
      </c>
      <c r="O37" s="936">
        <v>22299</v>
      </c>
    </row>
    <row r="38" spans="1:15">
      <c r="A38" s="348"/>
      <c r="B38" s="361"/>
      <c r="C38" s="349" t="s">
        <v>167</v>
      </c>
      <c r="D38" s="724">
        <v>7589</v>
      </c>
      <c r="E38" s="724">
        <v>9531</v>
      </c>
      <c r="F38" s="897">
        <v>10407</v>
      </c>
      <c r="G38" s="873">
        <v>12699</v>
      </c>
      <c r="H38" s="885">
        <v>13737</v>
      </c>
      <c r="I38" s="909">
        <v>15988</v>
      </c>
      <c r="J38" s="725">
        <v>21573</v>
      </c>
      <c r="K38" s="725">
        <v>25069</v>
      </c>
      <c r="L38" s="724">
        <v>25938</v>
      </c>
      <c r="M38" s="26">
        <v>29853</v>
      </c>
      <c r="N38" s="26">
        <v>29971</v>
      </c>
      <c r="O38" s="936">
        <v>31341</v>
      </c>
    </row>
    <row r="39" spans="1:15">
      <c r="A39" s="348"/>
      <c r="B39" s="361"/>
      <c r="C39" s="349" t="s">
        <v>48</v>
      </c>
      <c r="D39" s="724">
        <v>759</v>
      </c>
      <c r="E39" s="724">
        <v>3301</v>
      </c>
      <c r="F39" s="897">
        <v>5263</v>
      </c>
      <c r="G39" s="873">
        <v>6557</v>
      </c>
      <c r="H39" s="885">
        <v>5609</v>
      </c>
      <c r="I39" s="909">
        <v>6700</v>
      </c>
      <c r="J39" s="725">
        <v>4909</v>
      </c>
      <c r="K39" s="725">
        <v>9927</v>
      </c>
      <c r="L39" s="724">
        <v>16958</v>
      </c>
      <c r="M39" s="34">
        <v>20481</v>
      </c>
      <c r="N39" s="34">
        <v>24101</v>
      </c>
      <c r="O39" s="1172">
        <v>22658</v>
      </c>
    </row>
    <row r="40" spans="1:15">
      <c r="A40" s="348"/>
      <c r="B40" s="364"/>
      <c r="C40" s="356" t="s">
        <v>121</v>
      </c>
      <c r="D40" s="731">
        <f t="shared" ref="D40:L40" si="6">SUM(D34:D39)</f>
        <v>93545</v>
      </c>
      <c r="E40" s="731">
        <f t="shared" si="6"/>
        <v>184158</v>
      </c>
      <c r="F40" s="900">
        <f t="shared" si="6"/>
        <v>246287</v>
      </c>
      <c r="G40" s="876">
        <f t="shared" si="6"/>
        <v>307357</v>
      </c>
      <c r="H40" s="888">
        <f t="shared" si="6"/>
        <v>326506</v>
      </c>
      <c r="I40" s="912">
        <f t="shared" si="6"/>
        <v>315944</v>
      </c>
      <c r="J40" s="731">
        <f t="shared" si="6"/>
        <v>375298</v>
      </c>
      <c r="K40" s="731">
        <f t="shared" si="6"/>
        <v>488299</v>
      </c>
      <c r="L40" s="730">
        <f t="shared" si="6"/>
        <v>516485</v>
      </c>
      <c r="M40" s="42">
        <v>629411</v>
      </c>
      <c r="N40" s="42">
        <v>673488</v>
      </c>
      <c r="O40" s="1171">
        <f>SUM(O34:O39)</f>
        <v>683398</v>
      </c>
    </row>
    <row r="41" spans="1:15" ht="19.899999999999999" customHeight="1">
      <c r="A41" s="365"/>
      <c r="B41" s="378" t="s">
        <v>121</v>
      </c>
      <c r="C41" s="378"/>
      <c r="D41" s="732">
        <f>D30+D33+D40</f>
        <v>773569</v>
      </c>
      <c r="E41" s="732">
        <f t="shared" ref="E41:L41" si="7">E30+E33+E40</f>
        <v>984698</v>
      </c>
      <c r="F41" s="901">
        <f>F30+F33+F40</f>
        <v>1082620</v>
      </c>
      <c r="G41" s="877">
        <f t="shared" si="7"/>
        <v>1085270</v>
      </c>
      <c r="H41" s="889">
        <f t="shared" si="7"/>
        <v>1095421</v>
      </c>
      <c r="I41" s="877">
        <f t="shared" si="7"/>
        <v>1081722</v>
      </c>
      <c r="J41" s="732">
        <f t="shared" si="7"/>
        <v>998209</v>
      </c>
      <c r="K41" s="732">
        <f t="shared" si="7"/>
        <v>1145232</v>
      </c>
      <c r="L41" s="732">
        <f t="shared" si="7"/>
        <v>1186328</v>
      </c>
      <c r="M41" s="732">
        <f>M30+M33+M40</f>
        <v>1279323</v>
      </c>
      <c r="N41" s="732">
        <f>N30+N33+N40</f>
        <v>1276041</v>
      </c>
      <c r="O41" s="889">
        <f>O30+O33+O40</f>
        <v>1258882</v>
      </c>
    </row>
    <row r="42" spans="1:15">
      <c r="A42" s="345" t="s">
        <v>175</v>
      </c>
      <c r="B42" s="346" t="s">
        <v>155</v>
      </c>
      <c r="C42" s="347" t="s">
        <v>170</v>
      </c>
      <c r="D42" s="722">
        <v>1149</v>
      </c>
      <c r="E42" s="722">
        <v>1233</v>
      </c>
      <c r="F42" s="896">
        <v>1166</v>
      </c>
      <c r="G42" s="872">
        <v>1291</v>
      </c>
      <c r="H42" s="884">
        <v>916</v>
      </c>
      <c r="I42" s="908">
        <v>1098</v>
      </c>
      <c r="J42" s="723">
        <v>703</v>
      </c>
      <c r="K42" s="723">
        <v>759</v>
      </c>
      <c r="L42" s="722">
        <v>1091</v>
      </c>
      <c r="M42" s="34">
        <v>1556</v>
      </c>
      <c r="N42" s="34">
        <v>1450</v>
      </c>
      <c r="O42" s="1172">
        <v>1388</v>
      </c>
    </row>
    <row r="43" spans="1:15">
      <c r="A43" s="348"/>
      <c r="B43" s="347"/>
      <c r="C43" s="349" t="s">
        <v>164</v>
      </c>
      <c r="D43" s="724">
        <v>3745</v>
      </c>
      <c r="E43" s="724">
        <v>4910</v>
      </c>
      <c r="F43" s="897">
        <v>5668</v>
      </c>
      <c r="G43" s="873">
        <v>5706</v>
      </c>
      <c r="H43" s="885">
        <v>4476</v>
      </c>
      <c r="I43" s="909">
        <v>3478</v>
      </c>
      <c r="J43" s="725">
        <v>2747</v>
      </c>
      <c r="K43" s="725">
        <v>2988</v>
      </c>
      <c r="L43" s="724">
        <v>3035</v>
      </c>
      <c r="M43" s="26">
        <v>3422</v>
      </c>
      <c r="N43" s="26">
        <v>3770</v>
      </c>
      <c r="O43" s="936">
        <v>3096</v>
      </c>
    </row>
    <row r="44" spans="1:15">
      <c r="A44" s="348"/>
      <c r="B44" s="347"/>
      <c r="C44" s="349" t="s">
        <v>171</v>
      </c>
      <c r="D44" s="724">
        <v>90165</v>
      </c>
      <c r="E44" s="724">
        <v>105027</v>
      </c>
      <c r="F44" s="897">
        <v>121942</v>
      </c>
      <c r="G44" s="873">
        <v>125249</v>
      </c>
      <c r="H44" s="885">
        <v>128438</v>
      </c>
      <c r="I44" s="909">
        <v>126691</v>
      </c>
      <c r="J44" s="725">
        <v>126988</v>
      </c>
      <c r="K44" s="725">
        <v>131461</v>
      </c>
      <c r="L44" s="724">
        <v>137671</v>
      </c>
      <c r="M44" s="26">
        <v>147694</v>
      </c>
      <c r="N44" s="26">
        <v>159248</v>
      </c>
      <c r="O44" s="936">
        <v>163185</v>
      </c>
    </row>
    <row r="45" spans="1:15">
      <c r="A45" s="348"/>
      <c r="B45" s="347"/>
      <c r="C45" s="349" t="s">
        <v>172</v>
      </c>
      <c r="D45" s="724">
        <v>3621</v>
      </c>
      <c r="E45" s="724">
        <v>4933</v>
      </c>
      <c r="F45" s="897">
        <v>6824</v>
      </c>
      <c r="G45" s="873">
        <v>7538</v>
      </c>
      <c r="H45" s="885">
        <v>6471</v>
      </c>
      <c r="I45" s="909">
        <v>5500</v>
      </c>
      <c r="J45" s="725">
        <v>3478</v>
      </c>
      <c r="K45" s="725">
        <v>4340</v>
      </c>
      <c r="L45" s="724">
        <v>5279</v>
      </c>
      <c r="M45" s="26">
        <v>5813</v>
      </c>
      <c r="N45" s="26">
        <v>7418</v>
      </c>
      <c r="O45" s="936">
        <v>7525</v>
      </c>
    </row>
    <row r="46" spans="1:15">
      <c r="A46" s="348"/>
      <c r="B46" s="347"/>
      <c r="C46" s="349" t="s">
        <v>167</v>
      </c>
      <c r="D46" s="724">
        <v>9740</v>
      </c>
      <c r="E46" s="724">
        <v>12892</v>
      </c>
      <c r="F46" s="897">
        <v>16310</v>
      </c>
      <c r="G46" s="873">
        <v>20627</v>
      </c>
      <c r="H46" s="885">
        <v>21408</v>
      </c>
      <c r="I46" s="909">
        <v>21174</v>
      </c>
      <c r="J46" s="725">
        <v>20602</v>
      </c>
      <c r="K46" s="725">
        <v>22134</v>
      </c>
      <c r="L46" s="724">
        <v>22985</v>
      </c>
      <c r="M46" s="26">
        <v>24189</v>
      </c>
      <c r="N46" s="26">
        <v>27387</v>
      </c>
      <c r="O46" s="936">
        <v>29379</v>
      </c>
    </row>
    <row r="47" spans="1:15">
      <c r="A47" s="348"/>
      <c r="B47" s="347"/>
      <c r="C47" s="349" t="s">
        <v>48</v>
      </c>
      <c r="D47" s="724">
        <v>752</v>
      </c>
      <c r="E47" s="724">
        <v>564</v>
      </c>
      <c r="F47" s="897">
        <v>921</v>
      </c>
      <c r="G47" s="873">
        <v>991</v>
      </c>
      <c r="H47" s="885">
        <v>720</v>
      </c>
      <c r="I47" s="909">
        <v>836</v>
      </c>
      <c r="J47" s="725">
        <v>725</v>
      </c>
      <c r="K47" s="725">
        <v>471</v>
      </c>
      <c r="L47" s="724">
        <v>573</v>
      </c>
      <c r="M47" s="26">
        <v>777</v>
      </c>
      <c r="N47" s="26">
        <v>1326</v>
      </c>
      <c r="O47" s="936">
        <v>1327</v>
      </c>
    </row>
    <row r="48" spans="1:15">
      <c r="A48" s="348"/>
      <c r="B48" s="347"/>
      <c r="C48" s="347" t="s">
        <v>121</v>
      </c>
      <c r="D48" s="722">
        <f t="shared" ref="D48:L48" si="8">SUM(D42:D47)</f>
        <v>109172</v>
      </c>
      <c r="E48" s="722">
        <f t="shared" si="8"/>
        <v>129559</v>
      </c>
      <c r="F48" s="896">
        <f t="shared" si="8"/>
        <v>152831</v>
      </c>
      <c r="G48" s="872">
        <f t="shared" si="8"/>
        <v>161402</v>
      </c>
      <c r="H48" s="884">
        <f t="shared" si="8"/>
        <v>162429</v>
      </c>
      <c r="I48" s="908">
        <f t="shared" si="8"/>
        <v>158777</v>
      </c>
      <c r="J48" s="723">
        <f t="shared" si="8"/>
        <v>155243</v>
      </c>
      <c r="K48" s="723">
        <f t="shared" si="8"/>
        <v>162153</v>
      </c>
      <c r="L48" s="722">
        <f t="shared" si="8"/>
        <v>170634</v>
      </c>
      <c r="M48" s="755">
        <v>183463</v>
      </c>
      <c r="N48" s="755">
        <f>SUM(N42:N47)</f>
        <v>200599</v>
      </c>
      <c r="O48" s="891">
        <f>SUM(O42:O47)</f>
        <v>205900</v>
      </c>
    </row>
    <row r="49" spans="1:15">
      <c r="A49" s="348"/>
      <c r="B49" s="350" t="s">
        <v>156</v>
      </c>
      <c r="C49" s="346" t="s">
        <v>170</v>
      </c>
      <c r="D49" s="734">
        <v>35252</v>
      </c>
      <c r="E49" s="734">
        <v>65249</v>
      </c>
      <c r="F49" s="902">
        <v>96839</v>
      </c>
      <c r="G49" s="878">
        <v>105841</v>
      </c>
      <c r="H49" s="890">
        <v>103955</v>
      </c>
      <c r="I49" s="913">
        <v>77749</v>
      </c>
      <c r="J49" s="735">
        <v>69028</v>
      </c>
      <c r="K49" s="735">
        <v>93076</v>
      </c>
      <c r="L49" s="734">
        <v>103305</v>
      </c>
      <c r="M49" s="734">
        <v>106256</v>
      </c>
      <c r="N49" s="734">
        <v>131743</v>
      </c>
      <c r="O49" s="890">
        <v>124045</v>
      </c>
    </row>
    <row r="50" spans="1:15">
      <c r="A50" s="348"/>
      <c r="B50" s="352"/>
      <c r="C50" s="349" t="s">
        <v>48</v>
      </c>
      <c r="D50" s="724">
        <v>2278</v>
      </c>
      <c r="E50" s="724">
        <v>2824</v>
      </c>
      <c r="F50" s="897">
        <v>8687</v>
      </c>
      <c r="G50" s="873">
        <v>9794</v>
      </c>
      <c r="H50" s="885">
        <v>9204</v>
      </c>
      <c r="I50" s="909">
        <v>2394</v>
      </c>
      <c r="J50" s="725">
        <v>3688</v>
      </c>
      <c r="K50" s="725">
        <v>3139</v>
      </c>
      <c r="L50" s="724">
        <v>3795</v>
      </c>
      <c r="M50" s="724">
        <v>5485</v>
      </c>
      <c r="N50" s="724">
        <v>4662</v>
      </c>
      <c r="O50" s="885">
        <v>1924</v>
      </c>
    </row>
    <row r="51" spans="1:15">
      <c r="A51" s="348"/>
      <c r="B51" s="355"/>
      <c r="C51" s="356" t="s">
        <v>121</v>
      </c>
      <c r="D51" s="730">
        <f>SUM(D49:D50)</f>
        <v>37530</v>
      </c>
      <c r="E51" s="730">
        <f t="shared" ref="E51:L51" si="9">SUM(E49:E50)</f>
        <v>68073</v>
      </c>
      <c r="F51" s="900">
        <f t="shared" si="9"/>
        <v>105526</v>
      </c>
      <c r="G51" s="876">
        <f t="shared" si="9"/>
        <v>115635</v>
      </c>
      <c r="H51" s="888">
        <f t="shared" si="9"/>
        <v>113159</v>
      </c>
      <c r="I51" s="876">
        <f t="shared" si="9"/>
        <v>80143</v>
      </c>
      <c r="J51" s="730">
        <f t="shared" si="9"/>
        <v>72716</v>
      </c>
      <c r="K51" s="730">
        <f t="shared" si="9"/>
        <v>96215</v>
      </c>
      <c r="L51" s="730">
        <f t="shared" si="9"/>
        <v>107100</v>
      </c>
      <c r="M51" s="42">
        <f>SUM(M49:M50)</f>
        <v>111741</v>
      </c>
      <c r="N51" s="42">
        <v>136405</v>
      </c>
      <c r="O51" s="1171">
        <f>SUM(O49:O50)</f>
        <v>125969</v>
      </c>
    </row>
    <row r="52" spans="1:15">
      <c r="A52" s="348"/>
      <c r="B52" s="366" t="s">
        <v>173</v>
      </c>
      <c r="C52" s="347" t="s">
        <v>170</v>
      </c>
      <c r="D52" s="722">
        <v>8462</v>
      </c>
      <c r="E52" s="722">
        <v>15107</v>
      </c>
      <c r="F52" s="896">
        <v>22484</v>
      </c>
      <c r="G52" s="872">
        <v>33779</v>
      </c>
      <c r="H52" s="884">
        <v>45560</v>
      </c>
      <c r="I52" s="908">
        <v>54478</v>
      </c>
      <c r="J52" s="723">
        <v>60888</v>
      </c>
      <c r="K52" s="723">
        <v>71527</v>
      </c>
      <c r="L52" s="722">
        <v>74809</v>
      </c>
      <c r="M52" s="34">
        <v>114487</v>
      </c>
      <c r="N52" s="34">
        <v>100826</v>
      </c>
      <c r="O52" s="1172">
        <v>101919</v>
      </c>
    </row>
    <row r="53" spans="1:15">
      <c r="A53" s="348"/>
      <c r="B53" s="361"/>
      <c r="C53" s="349" t="s">
        <v>164</v>
      </c>
      <c r="D53" s="724">
        <v>0</v>
      </c>
      <c r="E53" s="724">
        <v>871</v>
      </c>
      <c r="F53" s="897">
        <v>1177</v>
      </c>
      <c r="G53" s="873">
        <v>1514</v>
      </c>
      <c r="H53" s="885">
        <v>1871</v>
      </c>
      <c r="I53" s="909">
        <v>2121</v>
      </c>
      <c r="J53" s="725">
        <v>2035</v>
      </c>
      <c r="K53" s="725">
        <v>1884</v>
      </c>
      <c r="L53" s="724">
        <v>1972</v>
      </c>
      <c r="M53" s="26">
        <v>2286</v>
      </c>
      <c r="N53" s="26">
        <v>2364</v>
      </c>
      <c r="O53" s="936">
        <v>2586</v>
      </c>
    </row>
    <row r="54" spans="1:15">
      <c r="A54" s="348"/>
      <c r="B54" s="347"/>
      <c r="C54" s="349" t="s">
        <v>171</v>
      </c>
      <c r="D54" s="724">
        <v>148</v>
      </c>
      <c r="E54" s="724">
        <v>223</v>
      </c>
      <c r="F54" s="897">
        <v>246</v>
      </c>
      <c r="G54" s="873">
        <v>227</v>
      </c>
      <c r="H54" s="885">
        <v>263</v>
      </c>
      <c r="I54" s="909">
        <v>423</v>
      </c>
      <c r="J54" s="725">
        <v>328</v>
      </c>
      <c r="K54" s="725">
        <v>344</v>
      </c>
      <c r="L54" s="724">
        <v>363</v>
      </c>
      <c r="M54" s="26">
        <v>442</v>
      </c>
      <c r="N54" s="26">
        <v>730</v>
      </c>
      <c r="O54" s="936">
        <v>888</v>
      </c>
    </row>
    <row r="55" spans="1:15">
      <c r="A55" s="348"/>
      <c r="B55" s="347"/>
      <c r="C55" s="349" t="s">
        <v>172</v>
      </c>
      <c r="D55" s="724">
        <v>707</v>
      </c>
      <c r="E55" s="724">
        <v>925</v>
      </c>
      <c r="F55" s="897">
        <v>1307</v>
      </c>
      <c r="G55" s="873">
        <v>1649</v>
      </c>
      <c r="H55" s="885">
        <v>1996</v>
      </c>
      <c r="I55" s="909">
        <v>2522</v>
      </c>
      <c r="J55" s="725">
        <v>2431</v>
      </c>
      <c r="K55" s="725">
        <v>2838</v>
      </c>
      <c r="L55" s="724">
        <v>2850</v>
      </c>
      <c r="M55" s="26">
        <v>3172</v>
      </c>
      <c r="N55" s="26">
        <v>3448</v>
      </c>
      <c r="O55" s="936">
        <v>4003</v>
      </c>
    </row>
    <row r="56" spans="1:15">
      <c r="A56" s="348"/>
      <c r="B56" s="361"/>
      <c r="C56" s="349" t="s">
        <v>167</v>
      </c>
      <c r="D56" s="724">
        <v>671</v>
      </c>
      <c r="E56" s="724">
        <v>754</v>
      </c>
      <c r="F56" s="897">
        <v>907</v>
      </c>
      <c r="G56" s="873">
        <v>1058</v>
      </c>
      <c r="H56" s="885">
        <v>1568</v>
      </c>
      <c r="I56" s="909">
        <v>2410</v>
      </c>
      <c r="J56" s="725">
        <v>3348</v>
      </c>
      <c r="K56" s="725">
        <v>3906</v>
      </c>
      <c r="L56" s="724">
        <v>4304</v>
      </c>
      <c r="M56" s="26">
        <v>5292</v>
      </c>
      <c r="N56" s="26">
        <v>6112</v>
      </c>
      <c r="O56" s="936">
        <v>7365</v>
      </c>
    </row>
    <row r="57" spans="1:15">
      <c r="A57" s="348"/>
      <c r="B57" s="361"/>
      <c r="C57" s="349" t="s">
        <v>48</v>
      </c>
      <c r="D57" s="724">
        <v>181</v>
      </c>
      <c r="E57" s="755">
        <v>868</v>
      </c>
      <c r="F57" s="903">
        <v>1059</v>
      </c>
      <c r="G57" s="879">
        <v>2034</v>
      </c>
      <c r="H57" s="891">
        <v>1616</v>
      </c>
      <c r="I57" s="914">
        <v>1538</v>
      </c>
      <c r="J57" s="756">
        <v>1011</v>
      </c>
      <c r="K57" s="725">
        <v>1685</v>
      </c>
      <c r="L57" s="724">
        <v>2498</v>
      </c>
      <c r="M57" s="97">
        <v>3050</v>
      </c>
      <c r="N57" s="97">
        <v>3480</v>
      </c>
      <c r="O57" s="1173">
        <v>3423</v>
      </c>
    </row>
    <row r="58" spans="1:15">
      <c r="A58" s="348"/>
      <c r="B58" s="364"/>
      <c r="C58" s="356" t="s">
        <v>121</v>
      </c>
      <c r="D58" s="731">
        <f t="shared" ref="D58:L58" si="10">SUM(D52:D57)</f>
        <v>10169</v>
      </c>
      <c r="E58" s="726">
        <f t="shared" si="10"/>
        <v>18748</v>
      </c>
      <c r="F58" s="898">
        <f t="shared" si="10"/>
        <v>27180</v>
      </c>
      <c r="G58" s="874">
        <f t="shared" si="10"/>
        <v>40261</v>
      </c>
      <c r="H58" s="886">
        <f t="shared" si="10"/>
        <v>52874</v>
      </c>
      <c r="I58" s="874">
        <f t="shared" si="10"/>
        <v>63492</v>
      </c>
      <c r="J58" s="726">
        <f t="shared" si="10"/>
        <v>70041</v>
      </c>
      <c r="K58" s="726">
        <f t="shared" si="10"/>
        <v>82184</v>
      </c>
      <c r="L58" s="726">
        <f t="shared" si="10"/>
        <v>86796</v>
      </c>
      <c r="M58" s="726">
        <v>129051</v>
      </c>
      <c r="N58" s="726">
        <v>117292</v>
      </c>
      <c r="O58" s="886">
        <f>SUM(O52:O57)</f>
        <v>120184</v>
      </c>
    </row>
    <row r="59" spans="1:15" ht="19.899999999999999" customHeight="1">
      <c r="A59" s="365"/>
      <c r="B59" s="378" t="s">
        <v>121</v>
      </c>
      <c r="C59" s="378"/>
      <c r="D59" s="732">
        <f t="shared" ref="D59:L59" si="11">D48+D51+D58</f>
        <v>156871</v>
      </c>
      <c r="E59" s="732">
        <f t="shared" si="11"/>
        <v>216380</v>
      </c>
      <c r="F59" s="901">
        <f t="shared" si="11"/>
        <v>285537</v>
      </c>
      <c r="G59" s="877">
        <f t="shared" si="11"/>
        <v>317298</v>
      </c>
      <c r="H59" s="889">
        <f t="shared" si="11"/>
        <v>328462</v>
      </c>
      <c r="I59" s="915">
        <f t="shared" si="11"/>
        <v>302412</v>
      </c>
      <c r="J59" s="733">
        <f t="shared" si="11"/>
        <v>298000</v>
      </c>
      <c r="K59" s="733">
        <f t="shared" si="11"/>
        <v>340552</v>
      </c>
      <c r="L59" s="732">
        <f t="shared" si="11"/>
        <v>364530</v>
      </c>
      <c r="M59" s="732">
        <f>M48+M51+M58</f>
        <v>424255</v>
      </c>
      <c r="N59" s="732">
        <f>N48+N51+N58</f>
        <v>454296</v>
      </c>
      <c r="O59" s="889">
        <f>O48+O51+O58</f>
        <v>452053</v>
      </c>
    </row>
    <row r="60" spans="1:15">
      <c r="A60" s="345" t="s">
        <v>166</v>
      </c>
      <c r="B60" s="346" t="s">
        <v>155</v>
      </c>
      <c r="C60" s="347" t="s">
        <v>170</v>
      </c>
      <c r="D60" s="722">
        <v>90</v>
      </c>
      <c r="E60" s="722">
        <v>105</v>
      </c>
      <c r="F60" s="896">
        <v>93</v>
      </c>
      <c r="G60" s="872">
        <v>219</v>
      </c>
      <c r="H60" s="884">
        <v>245</v>
      </c>
      <c r="I60" s="908">
        <v>271</v>
      </c>
      <c r="J60" s="723">
        <v>237</v>
      </c>
      <c r="K60" s="723">
        <v>208</v>
      </c>
      <c r="L60" s="722">
        <v>206</v>
      </c>
      <c r="M60" s="34">
        <v>249</v>
      </c>
      <c r="N60" s="34">
        <v>400</v>
      </c>
      <c r="O60" s="1172">
        <v>733</v>
      </c>
    </row>
    <row r="61" spans="1:15">
      <c r="A61" s="348"/>
      <c r="B61" s="347"/>
      <c r="C61" s="349" t="s">
        <v>164</v>
      </c>
      <c r="D61" s="724">
        <v>109</v>
      </c>
      <c r="E61" s="724">
        <v>112</v>
      </c>
      <c r="F61" s="897">
        <v>156</v>
      </c>
      <c r="G61" s="873">
        <v>221</v>
      </c>
      <c r="H61" s="885">
        <v>269</v>
      </c>
      <c r="I61" s="909">
        <v>311</v>
      </c>
      <c r="J61" s="725">
        <v>393</v>
      </c>
      <c r="K61" s="725">
        <v>424</v>
      </c>
      <c r="L61" s="724">
        <v>447</v>
      </c>
      <c r="M61" s="26">
        <v>561</v>
      </c>
      <c r="N61" s="26">
        <v>630</v>
      </c>
      <c r="O61" s="936">
        <v>752</v>
      </c>
    </row>
    <row r="62" spans="1:15">
      <c r="A62" s="348"/>
      <c r="B62" s="347"/>
      <c r="C62" s="349" t="s">
        <v>171</v>
      </c>
      <c r="D62" s="724">
        <v>23</v>
      </c>
      <c r="E62" s="724">
        <v>48</v>
      </c>
      <c r="F62" s="897">
        <v>34</v>
      </c>
      <c r="G62" s="873">
        <v>50</v>
      </c>
      <c r="H62" s="885">
        <v>82</v>
      </c>
      <c r="I62" s="909">
        <v>161</v>
      </c>
      <c r="J62" s="725">
        <v>128</v>
      </c>
      <c r="K62" s="725">
        <v>116</v>
      </c>
      <c r="L62" s="724">
        <v>167</v>
      </c>
      <c r="M62" s="26">
        <v>196</v>
      </c>
      <c r="N62" s="26">
        <v>224</v>
      </c>
      <c r="O62" s="936">
        <v>354</v>
      </c>
    </row>
    <row r="63" spans="1:15">
      <c r="A63" s="348"/>
      <c r="B63" s="347"/>
      <c r="C63" s="349" t="s">
        <v>172</v>
      </c>
      <c r="D63" s="724">
        <v>56637</v>
      </c>
      <c r="E63" s="724">
        <v>65586</v>
      </c>
      <c r="F63" s="897">
        <v>93172</v>
      </c>
      <c r="G63" s="873">
        <v>121968</v>
      </c>
      <c r="H63" s="885">
        <v>152299</v>
      </c>
      <c r="I63" s="909">
        <v>194005</v>
      </c>
      <c r="J63" s="725">
        <v>228456</v>
      </c>
      <c r="K63" s="725">
        <v>291960</v>
      </c>
      <c r="L63" s="724">
        <v>413540</v>
      </c>
      <c r="M63" s="26">
        <v>533245</v>
      </c>
      <c r="N63" s="26">
        <v>702013</v>
      </c>
      <c r="O63" s="936">
        <v>798074</v>
      </c>
    </row>
    <row r="64" spans="1:15">
      <c r="A64" s="348"/>
      <c r="B64" s="347"/>
      <c r="C64" s="349" t="s">
        <v>167</v>
      </c>
      <c r="D64" s="724">
        <v>911</v>
      </c>
      <c r="E64" s="724">
        <v>1443</v>
      </c>
      <c r="F64" s="897">
        <v>1858</v>
      </c>
      <c r="G64" s="873">
        <v>3346</v>
      </c>
      <c r="H64" s="885">
        <v>3333</v>
      </c>
      <c r="I64" s="909">
        <v>3732</v>
      </c>
      <c r="J64" s="725">
        <v>5830</v>
      </c>
      <c r="K64" s="725">
        <v>6321</v>
      </c>
      <c r="L64" s="724">
        <v>7090</v>
      </c>
      <c r="M64" s="26">
        <v>8179</v>
      </c>
      <c r="N64" s="26">
        <v>9689</v>
      </c>
      <c r="O64" s="936">
        <v>10827</v>
      </c>
    </row>
    <row r="65" spans="1:15">
      <c r="A65" s="348"/>
      <c r="B65" s="347"/>
      <c r="C65" s="349" t="s">
        <v>48</v>
      </c>
      <c r="D65" s="724">
        <v>301</v>
      </c>
      <c r="E65" s="724">
        <v>158</v>
      </c>
      <c r="F65" s="897">
        <v>226</v>
      </c>
      <c r="G65" s="873">
        <v>439</v>
      </c>
      <c r="H65" s="885">
        <v>511</v>
      </c>
      <c r="I65" s="909">
        <v>612</v>
      </c>
      <c r="J65" s="725">
        <v>664</v>
      </c>
      <c r="K65" s="725">
        <v>714</v>
      </c>
      <c r="L65" s="724">
        <v>898</v>
      </c>
      <c r="M65" s="26">
        <v>1034</v>
      </c>
      <c r="N65" s="26">
        <v>1353</v>
      </c>
      <c r="O65" s="936">
        <v>1874</v>
      </c>
    </row>
    <row r="66" spans="1:15">
      <c r="A66" s="348"/>
      <c r="B66" s="347"/>
      <c r="C66" s="347" t="s">
        <v>121</v>
      </c>
      <c r="D66" s="723">
        <f t="shared" ref="D66:L66" si="12">SUM(D60:D65)</f>
        <v>58071</v>
      </c>
      <c r="E66" s="723">
        <f t="shared" si="12"/>
        <v>67452</v>
      </c>
      <c r="F66" s="896">
        <f t="shared" si="12"/>
        <v>95539</v>
      </c>
      <c r="G66" s="872">
        <f t="shared" si="12"/>
        <v>126243</v>
      </c>
      <c r="H66" s="884">
        <f t="shared" si="12"/>
        <v>156739</v>
      </c>
      <c r="I66" s="908">
        <f t="shared" si="12"/>
        <v>199092</v>
      </c>
      <c r="J66" s="723">
        <f t="shared" si="12"/>
        <v>235708</v>
      </c>
      <c r="K66" s="723">
        <f t="shared" si="12"/>
        <v>299743</v>
      </c>
      <c r="L66" s="722">
        <f t="shared" si="12"/>
        <v>422348</v>
      </c>
      <c r="M66" s="97">
        <v>543479</v>
      </c>
      <c r="N66" s="97">
        <f>SUM(N60:N65)</f>
        <v>714309</v>
      </c>
      <c r="O66" s="1173">
        <f>SUM(O60:O65)</f>
        <v>812614</v>
      </c>
    </row>
    <row r="67" spans="1:15">
      <c r="A67" s="348"/>
      <c r="B67" s="350" t="s">
        <v>156</v>
      </c>
      <c r="C67" s="346" t="s">
        <v>170</v>
      </c>
      <c r="D67" s="734">
        <v>4106</v>
      </c>
      <c r="E67" s="734">
        <v>5090</v>
      </c>
      <c r="F67" s="902">
        <v>6331</v>
      </c>
      <c r="G67" s="878">
        <v>8947</v>
      </c>
      <c r="H67" s="890">
        <v>12835</v>
      </c>
      <c r="I67" s="913">
        <v>12934</v>
      </c>
      <c r="J67" s="735">
        <v>12669</v>
      </c>
      <c r="K67" s="735">
        <v>16366</v>
      </c>
      <c r="L67" s="734">
        <v>19601</v>
      </c>
      <c r="M67" s="734">
        <v>20212</v>
      </c>
      <c r="N67" s="734">
        <v>32211</v>
      </c>
      <c r="O67" s="890">
        <v>32556</v>
      </c>
    </row>
    <row r="68" spans="1:15">
      <c r="A68" s="348"/>
      <c r="B68" s="352"/>
      <c r="C68" s="349" t="s">
        <v>48</v>
      </c>
      <c r="D68" s="724">
        <v>196</v>
      </c>
      <c r="E68" s="724">
        <v>235</v>
      </c>
      <c r="F68" s="897">
        <v>576</v>
      </c>
      <c r="G68" s="873">
        <v>824</v>
      </c>
      <c r="H68" s="885">
        <v>1159</v>
      </c>
      <c r="I68" s="909">
        <v>379</v>
      </c>
      <c r="J68" s="725">
        <v>570</v>
      </c>
      <c r="K68" s="725">
        <v>566</v>
      </c>
      <c r="L68" s="724">
        <v>678</v>
      </c>
      <c r="M68" s="724">
        <v>597</v>
      </c>
      <c r="N68" s="724">
        <v>1189</v>
      </c>
      <c r="O68" s="885">
        <v>2150</v>
      </c>
    </row>
    <row r="69" spans="1:15">
      <c r="A69" s="348"/>
      <c r="B69" s="355"/>
      <c r="C69" s="356" t="s">
        <v>121</v>
      </c>
      <c r="D69" s="730">
        <f>SUM(D67:D68)</f>
        <v>4302</v>
      </c>
      <c r="E69" s="730">
        <f t="shared" ref="E69:L69" si="13">SUM(E67:E68)</f>
        <v>5325</v>
      </c>
      <c r="F69" s="900">
        <f t="shared" si="13"/>
        <v>6907</v>
      </c>
      <c r="G69" s="876">
        <f t="shared" si="13"/>
        <v>9771</v>
      </c>
      <c r="H69" s="888">
        <f t="shared" si="13"/>
        <v>13994</v>
      </c>
      <c r="I69" s="876">
        <f t="shared" si="13"/>
        <v>13313</v>
      </c>
      <c r="J69" s="730">
        <f t="shared" si="13"/>
        <v>13239</v>
      </c>
      <c r="K69" s="730">
        <f t="shared" si="13"/>
        <v>16932</v>
      </c>
      <c r="L69" s="730">
        <f t="shared" si="13"/>
        <v>20279</v>
      </c>
      <c r="M69" s="42">
        <f>SUM(M67:M68)</f>
        <v>20809</v>
      </c>
      <c r="N69" s="42">
        <v>33400</v>
      </c>
      <c r="O69" s="1171">
        <f>SUM(O67:O68)</f>
        <v>34706</v>
      </c>
    </row>
    <row r="70" spans="1:15">
      <c r="A70" s="348"/>
      <c r="B70" s="366" t="s">
        <v>173</v>
      </c>
      <c r="C70" s="347" t="s">
        <v>170</v>
      </c>
      <c r="D70" s="722">
        <v>2629</v>
      </c>
      <c r="E70" s="722">
        <v>5495</v>
      </c>
      <c r="F70" s="896">
        <v>9129</v>
      </c>
      <c r="G70" s="872">
        <v>12429</v>
      </c>
      <c r="H70" s="884">
        <v>23097</v>
      </c>
      <c r="I70" s="908">
        <v>36095</v>
      </c>
      <c r="J70" s="723">
        <v>41842</v>
      </c>
      <c r="K70" s="723">
        <v>54564</v>
      </c>
      <c r="L70" s="722">
        <v>71878</v>
      </c>
      <c r="M70" s="34">
        <v>101505</v>
      </c>
      <c r="N70" s="34">
        <v>118315</v>
      </c>
      <c r="O70" s="1172">
        <v>140520</v>
      </c>
    </row>
    <row r="71" spans="1:15">
      <c r="A71" s="348"/>
      <c r="B71" s="361"/>
      <c r="C71" s="349" t="s">
        <v>164</v>
      </c>
      <c r="D71" s="724">
        <v>0</v>
      </c>
      <c r="E71" s="724">
        <v>143</v>
      </c>
      <c r="F71" s="897">
        <v>241</v>
      </c>
      <c r="G71" s="873">
        <v>284</v>
      </c>
      <c r="H71" s="885">
        <v>397</v>
      </c>
      <c r="I71" s="909">
        <v>461</v>
      </c>
      <c r="J71" s="725">
        <v>498</v>
      </c>
      <c r="K71" s="725">
        <v>639</v>
      </c>
      <c r="L71" s="724">
        <v>954</v>
      </c>
      <c r="M71" s="26">
        <v>1461</v>
      </c>
      <c r="N71" s="26">
        <v>1434</v>
      </c>
      <c r="O71" s="936">
        <v>1779</v>
      </c>
    </row>
    <row r="72" spans="1:15">
      <c r="A72" s="348"/>
      <c r="B72" s="347"/>
      <c r="C72" s="349" t="s">
        <v>171</v>
      </c>
      <c r="D72" s="724">
        <v>58</v>
      </c>
      <c r="E72" s="724">
        <v>81</v>
      </c>
      <c r="F72" s="897">
        <v>114</v>
      </c>
      <c r="G72" s="873">
        <v>147</v>
      </c>
      <c r="H72" s="885">
        <v>214</v>
      </c>
      <c r="I72" s="909">
        <v>320</v>
      </c>
      <c r="J72" s="725">
        <v>298</v>
      </c>
      <c r="K72" s="725">
        <v>401</v>
      </c>
      <c r="L72" s="724">
        <v>585</v>
      </c>
      <c r="M72" s="26">
        <v>786</v>
      </c>
      <c r="N72" s="26">
        <v>923</v>
      </c>
      <c r="O72" s="936">
        <v>1218</v>
      </c>
    </row>
    <row r="73" spans="1:15">
      <c r="A73" s="348"/>
      <c r="B73" s="347"/>
      <c r="C73" s="349" t="s">
        <v>172</v>
      </c>
      <c r="D73" s="724">
        <v>132</v>
      </c>
      <c r="E73" s="724">
        <v>200</v>
      </c>
      <c r="F73" s="897">
        <v>313</v>
      </c>
      <c r="G73" s="873">
        <v>350</v>
      </c>
      <c r="H73" s="885">
        <v>761</v>
      </c>
      <c r="I73" s="909">
        <v>574</v>
      </c>
      <c r="J73" s="725">
        <v>640</v>
      </c>
      <c r="K73" s="725">
        <v>1107</v>
      </c>
      <c r="L73" s="724">
        <v>2289</v>
      </c>
      <c r="M73" s="26">
        <v>2068</v>
      </c>
      <c r="N73" s="26">
        <v>2923</v>
      </c>
      <c r="O73" s="936">
        <v>3061</v>
      </c>
    </row>
    <row r="74" spans="1:15">
      <c r="A74" s="348"/>
      <c r="B74" s="361"/>
      <c r="C74" s="349" t="s">
        <v>167</v>
      </c>
      <c r="D74" s="736">
        <v>123</v>
      </c>
      <c r="E74" s="736">
        <v>212</v>
      </c>
      <c r="F74" s="904">
        <v>269</v>
      </c>
      <c r="G74" s="880">
        <v>422</v>
      </c>
      <c r="H74" s="892">
        <v>570</v>
      </c>
      <c r="I74" s="916">
        <v>723</v>
      </c>
      <c r="J74" s="737">
        <v>1049</v>
      </c>
      <c r="K74" s="725">
        <v>1841</v>
      </c>
      <c r="L74" s="724">
        <v>3455</v>
      </c>
      <c r="M74" s="26">
        <v>5094</v>
      </c>
      <c r="N74" s="26">
        <v>5404</v>
      </c>
      <c r="O74" s="936">
        <v>7213</v>
      </c>
    </row>
    <row r="75" spans="1:15">
      <c r="A75" s="348"/>
      <c r="B75" s="361"/>
      <c r="C75" s="349" t="s">
        <v>48</v>
      </c>
      <c r="D75" s="724">
        <v>88</v>
      </c>
      <c r="E75" s="724">
        <v>306</v>
      </c>
      <c r="F75" s="897">
        <v>388</v>
      </c>
      <c r="G75" s="873">
        <v>546</v>
      </c>
      <c r="H75" s="885">
        <v>559</v>
      </c>
      <c r="I75" s="873">
        <v>699</v>
      </c>
      <c r="J75" s="724">
        <v>507</v>
      </c>
      <c r="K75" s="725">
        <v>1369</v>
      </c>
      <c r="L75" s="724">
        <v>3430</v>
      </c>
      <c r="M75" s="34">
        <v>4134</v>
      </c>
      <c r="N75" s="34">
        <v>3746</v>
      </c>
      <c r="O75" s="1172">
        <v>7632</v>
      </c>
    </row>
    <row r="76" spans="1:15">
      <c r="A76" s="348"/>
      <c r="B76" s="364"/>
      <c r="C76" s="356" t="s">
        <v>121</v>
      </c>
      <c r="D76" s="730">
        <f t="shared" ref="D76:L76" si="14">SUM(D70:D75)</f>
        <v>3030</v>
      </c>
      <c r="E76" s="730">
        <f t="shared" si="14"/>
        <v>6437</v>
      </c>
      <c r="F76" s="900">
        <f t="shared" si="14"/>
        <v>10454</v>
      </c>
      <c r="G76" s="876">
        <f t="shared" si="14"/>
        <v>14178</v>
      </c>
      <c r="H76" s="888">
        <f t="shared" si="14"/>
        <v>25598</v>
      </c>
      <c r="I76" s="876">
        <f t="shared" si="14"/>
        <v>38872</v>
      </c>
      <c r="J76" s="730">
        <f t="shared" si="14"/>
        <v>44834</v>
      </c>
      <c r="K76" s="730">
        <f t="shared" si="14"/>
        <v>59921</v>
      </c>
      <c r="L76" s="730">
        <f t="shared" si="14"/>
        <v>82591</v>
      </c>
      <c r="M76" s="42">
        <v>115473</v>
      </c>
      <c r="N76" s="42">
        <v>134320</v>
      </c>
      <c r="O76" s="1171">
        <f>SUM(O70:O75)</f>
        <v>161423</v>
      </c>
    </row>
    <row r="77" spans="1:15" ht="19.899999999999999" customHeight="1">
      <c r="A77" s="365"/>
      <c r="B77" s="378" t="s">
        <v>121</v>
      </c>
      <c r="C77" s="378"/>
      <c r="D77" s="738">
        <f t="shared" ref="D77:M77" si="15">D66+D69+D76</f>
        <v>65403</v>
      </c>
      <c r="E77" s="738">
        <f t="shared" si="15"/>
        <v>79214</v>
      </c>
      <c r="F77" s="905">
        <f t="shared" si="15"/>
        <v>112900</v>
      </c>
      <c r="G77" s="881">
        <f t="shared" si="15"/>
        <v>150192</v>
      </c>
      <c r="H77" s="893">
        <f t="shared" si="15"/>
        <v>196331</v>
      </c>
      <c r="I77" s="881">
        <f t="shared" si="15"/>
        <v>251277</v>
      </c>
      <c r="J77" s="738">
        <f t="shared" si="15"/>
        <v>293781</v>
      </c>
      <c r="K77" s="738">
        <f t="shared" si="15"/>
        <v>376596</v>
      </c>
      <c r="L77" s="738">
        <f t="shared" si="15"/>
        <v>525218</v>
      </c>
      <c r="M77" s="732">
        <f t="shared" si="15"/>
        <v>679761</v>
      </c>
      <c r="N77" s="732">
        <f>N66+N69+N76</f>
        <v>882029</v>
      </c>
      <c r="O77" s="889">
        <f>O66+O69+O76</f>
        <v>1008743</v>
      </c>
    </row>
    <row r="78" spans="1:15">
      <c r="A78" s="345" t="s">
        <v>167</v>
      </c>
      <c r="B78" s="346" t="s">
        <v>155</v>
      </c>
      <c r="C78" s="347" t="s">
        <v>170</v>
      </c>
      <c r="D78" s="722">
        <v>7918</v>
      </c>
      <c r="E78" s="722">
        <v>7043</v>
      </c>
      <c r="F78" s="896">
        <v>7087</v>
      </c>
      <c r="G78" s="872">
        <v>5663</v>
      </c>
      <c r="H78" s="884">
        <v>5495</v>
      </c>
      <c r="I78" s="908">
        <v>5623</v>
      </c>
      <c r="J78" s="723">
        <v>4919</v>
      </c>
      <c r="K78" s="723">
        <v>5323</v>
      </c>
      <c r="L78" s="722">
        <v>6422</v>
      </c>
      <c r="M78" s="34">
        <v>6956</v>
      </c>
      <c r="N78" s="34">
        <v>6897</v>
      </c>
      <c r="O78" s="1172">
        <v>6783</v>
      </c>
    </row>
    <row r="79" spans="1:15">
      <c r="A79" s="348"/>
      <c r="B79" s="347"/>
      <c r="C79" s="349" t="s">
        <v>164</v>
      </c>
      <c r="D79" s="724">
        <v>7613</v>
      </c>
      <c r="E79" s="724">
        <v>8045</v>
      </c>
      <c r="F79" s="897">
        <v>8069</v>
      </c>
      <c r="G79" s="873">
        <v>7482</v>
      </c>
      <c r="H79" s="885">
        <v>7689</v>
      </c>
      <c r="I79" s="909">
        <v>7394</v>
      </c>
      <c r="J79" s="725">
        <v>7285</v>
      </c>
      <c r="K79" s="725">
        <v>8143</v>
      </c>
      <c r="L79" s="724">
        <v>8787</v>
      </c>
      <c r="M79" s="26">
        <v>9019</v>
      </c>
      <c r="N79" s="26">
        <v>9753</v>
      </c>
      <c r="O79" s="936">
        <v>10577</v>
      </c>
    </row>
    <row r="80" spans="1:15">
      <c r="A80" s="348"/>
      <c r="B80" s="347"/>
      <c r="C80" s="349" t="s">
        <v>171</v>
      </c>
      <c r="D80" s="724">
        <v>1586</v>
      </c>
      <c r="E80" s="724">
        <v>2306</v>
      </c>
      <c r="F80" s="897">
        <v>2754</v>
      </c>
      <c r="G80" s="873">
        <v>1922</v>
      </c>
      <c r="H80" s="885">
        <v>1871</v>
      </c>
      <c r="I80" s="909">
        <v>1665</v>
      </c>
      <c r="J80" s="725">
        <v>1438</v>
      </c>
      <c r="K80" s="725">
        <v>1556</v>
      </c>
      <c r="L80" s="724">
        <v>1613</v>
      </c>
      <c r="M80" s="26">
        <v>1729</v>
      </c>
      <c r="N80" s="26">
        <v>1931</v>
      </c>
      <c r="O80" s="936">
        <v>1853</v>
      </c>
    </row>
    <row r="81" spans="1:15">
      <c r="A81" s="348"/>
      <c r="B81" s="347"/>
      <c r="C81" s="349" t="s">
        <v>172</v>
      </c>
      <c r="D81" s="724">
        <v>3248</v>
      </c>
      <c r="E81" s="724">
        <v>4588</v>
      </c>
      <c r="F81" s="897">
        <v>6469</v>
      </c>
      <c r="G81" s="873">
        <v>6077</v>
      </c>
      <c r="H81" s="885">
        <v>8280</v>
      </c>
      <c r="I81" s="909">
        <v>6754</v>
      </c>
      <c r="J81" s="725">
        <v>6125</v>
      </c>
      <c r="K81" s="725">
        <v>7731</v>
      </c>
      <c r="L81" s="724">
        <v>11133</v>
      </c>
      <c r="M81" s="26">
        <v>11678</v>
      </c>
      <c r="N81" s="26">
        <v>11973</v>
      </c>
      <c r="O81" s="936">
        <v>12340</v>
      </c>
    </row>
    <row r="82" spans="1:15">
      <c r="A82" s="348"/>
      <c r="B82" s="347"/>
      <c r="C82" s="349" t="s">
        <v>167</v>
      </c>
      <c r="D82" s="724">
        <v>184758</v>
      </c>
      <c r="E82" s="724">
        <v>185008</v>
      </c>
      <c r="F82" s="897">
        <v>202776</v>
      </c>
      <c r="G82" s="873">
        <v>215904</v>
      </c>
      <c r="H82" s="885">
        <v>234043</v>
      </c>
      <c r="I82" s="909">
        <v>223045</v>
      </c>
      <c r="J82" s="725">
        <v>213093</v>
      </c>
      <c r="K82" s="725">
        <v>227907</v>
      </c>
      <c r="L82" s="724">
        <v>231630</v>
      </c>
      <c r="M82" s="26">
        <v>250617</v>
      </c>
      <c r="N82" s="26">
        <v>264923</v>
      </c>
      <c r="O82" s="936">
        <v>260984</v>
      </c>
    </row>
    <row r="83" spans="1:15">
      <c r="A83" s="348"/>
      <c r="B83" s="347"/>
      <c r="C83" s="349" t="s">
        <v>48</v>
      </c>
      <c r="D83" s="724">
        <v>21237</v>
      </c>
      <c r="E83" s="724">
        <v>11103</v>
      </c>
      <c r="F83" s="897">
        <v>17614</v>
      </c>
      <c r="G83" s="873">
        <v>18309</v>
      </c>
      <c r="H83" s="885">
        <v>16228</v>
      </c>
      <c r="I83" s="909">
        <v>17251</v>
      </c>
      <c r="J83" s="725">
        <v>14672</v>
      </c>
      <c r="K83" s="725">
        <v>15618</v>
      </c>
      <c r="L83" s="724">
        <v>19668</v>
      </c>
      <c r="M83" s="26">
        <v>22889</v>
      </c>
      <c r="N83" s="26">
        <v>24047</v>
      </c>
      <c r="O83" s="936">
        <v>23016</v>
      </c>
    </row>
    <row r="84" spans="1:15">
      <c r="A84" s="348"/>
      <c r="B84" s="347"/>
      <c r="C84" s="347" t="s">
        <v>121</v>
      </c>
      <c r="D84" s="722">
        <f>SUM(D78:D83)</f>
        <v>226360</v>
      </c>
      <c r="E84" s="722">
        <f t="shared" ref="E84:J84" si="16">SUM(E78:E83)</f>
        <v>218093</v>
      </c>
      <c r="F84" s="896">
        <f t="shared" si="16"/>
        <v>244769</v>
      </c>
      <c r="G84" s="872">
        <f t="shared" si="16"/>
        <v>255357</v>
      </c>
      <c r="H84" s="884">
        <f t="shared" si="16"/>
        <v>273606</v>
      </c>
      <c r="I84" s="872">
        <f t="shared" si="16"/>
        <v>261732</v>
      </c>
      <c r="J84" s="722">
        <f t="shared" si="16"/>
        <v>247532</v>
      </c>
      <c r="K84" s="722">
        <f>SUM(K78:K83)</f>
        <v>266278</v>
      </c>
      <c r="L84" s="722">
        <f>SUM(L78:L83)</f>
        <v>279253</v>
      </c>
      <c r="M84" s="97">
        <v>303954</v>
      </c>
      <c r="N84" s="97">
        <f>SUM(N78:N83)</f>
        <v>319524</v>
      </c>
      <c r="O84" s="1173">
        <f>SUM(O78:O83)</f>
        <v>315553</v>
      </c>
    </row>
    <row r="85" spans="1:15">
      <c r="A85" s="348"/>
      <c r="B85" s="350" t="s">
        <v>156</v>
      </c>
      <c r="C85" s="346" t="s">
        <v>170</v>
      </c>
      <c r="D85" s="734">
        <v>224558</v>
      </c>
      <c r="E85" s="734">
        <v>276240</v>
      </c>
      <c r="F85" s="902">
        <v>308889</v>
      </c>
      <c r="G85" s="878">
        <v>276641</v>
      </c>
      <c r="H85" s="890">
        <v>272474</v>
      </c>
      <c r="I85" s="913">
        <v>295222</v>
      </c>
      <c r="J85" s="735">
        <v>252009</v>
      </c>
      <c r="K85" s="735">
        <v>462711</v>
      </c>
      <c r="L85" s="734">
        <v>375715</v>
      </c>
      <c r="M85" s="734">
        <v>395376</v>
      </c>
      <c r="N85" s="734">
        <v>341204</v>
      </c>
      <c r="O85" s="890">
        <v>328903</v>
      </c>
    </row>
    <row r="86" spans="1:15">
      <c r="A86" s="348"/>
      <c r="B86" s="352"/>
      <c r="C86" s="349" t="s">
        <v>48</v>
      </c>
      <c r="D86" s="724">
        <v>12467</v>
      </c>
      <c r="E86" s="724">
        <v>10609</v>
      </c>
      <c r="F86" s="897">
        <v>25498</v>
      </c>
      <c r="G86" s="873">
        <v>22908</v>
      </c>
      <c r="H86" s="885">
        <v>21720</v>
      </c>
      <c r="I86" s="909">
        <v>8118</v>
      </c>
      <c r="J86" s="725">
        <v>11441</v>
      </c>
      <c r="K86" s="725">
        <v>9130</v>
      </c>
      <c r="L86" s="724">
        <v>10232</v>
      </c>
      <c r="M86" s="724">
        <v>9787</v>
      </c>
      <c r="N86" s="724">
        <v>16285</v>
      </c>
      <c r="O86" s="885">
        <v>13475</v>
      </c>
    </row>
    <row r="87" spans="1:15">
      <c r="A87" s="348"/>
      <c r="B87" s="355"/>
      <c r="C87" s="356" t="s">
        <v>121</v>
      </c>
      <c r="D87" s="730">
        <f>SUM(D85:D86)</f>
        <v>237025</v>
      </c>
      <c r="E87" s="730">
        <f t="shared" ref="E87:L87" si="17">SUM(E85:E86)</f>
        <v>286849</v>
      </c>
      <c r="F87" s="900">
        <f t="shared" si="17"/>
        <v>334387</v>
      </c>
      <c r="G87" s="876">
        <f t="shared" si="17"/>
        <v>299549</v>
      </c>
      <c r="H87" s="888">
        <f t="shared" si="17"/>
        <v>294194</v>
      </c>
      <c r="I87" s="876">
        <f t="shared" si="17"/>
        <v>303340</v>
      </c>
      <c r="J87" s="730">
        <f t="shared" si="17"/>
        <v>263450</v>
      </c>
      <c r="K87" s="730">
        <f t="shared" si="17"/>
        <v>471841</v>
      </c>
      <c r="L87" s="730">
        <f t="shared" si="17"/>
        <v>385947</v>
      </c>
      <c r="M87" s="42">
        <f>SUM(M85:M86)</f>
        <v>405163</v>
      </c>
      <c r="N87" s="42">
        <v>357489</v>
      </c>
      <c r="O87" s="1171">
        <f>SUM(O85:O86)</f>
        <v>342378</v>
      </c>
    </row>
    <row r="88" spans="1:15">
      <c r="A88" s="348"/>
      <c r="B88" s="366" t="s">
        <v>173</v>
      </c>
      <c r="C88" s="347" t="s">
        <v>170</v>
      </c>
      <c r="D88" s="722">
        <v>360728</v>
      </c>
      <c r="E88" s="722">
        <v>530453</v>
      </c>
      <c r="F88" s="896">
        <v>595893</v>
      </c>
      <c r="G88" s="872">
        <v>713383</v>
      </c>
      <c r="H88" s="884">
        <v>786820</v>
      </c>
      <c r="I88" s="908">
        <v>843686</v>
      </c>
      <c r="J88" s="723">
        <v>798314</v>
      </c>
      <c r="K88" s="723">
        <v>834346</v>
      </c>
      <c r="L88" s="722">
        <v>863007</v>
      </c>
      <c r="M88" s="34">
        <v>13903</v>
      </c>
      <c r="N88" s="34">
        <v>900839</v>
      </c>
      <c r="O88" s="1172">
        <v>1019446</v>
      </c>
    </row>
    <row r="89" spans="1:15">
      <c r="A89" s="348"/>
      <c r="B89" s="361"/>
      <c r="C89" s="349" t="s">
        <v>164</v>
      </c>
      <c r="D89" s="724">
        <v>0</v>
      </c>
      <c r="E89" s="724">
        <v>14950</v>
      </c>
      <c r="F89" s="897">
        <v>15742</v>
      </c>
      <c r="G89" s="873">
        <v>17479</v>
      </c>
      <c r="H89" s="885">
        <v>18337</v>
      </c>
      <c r="I89" s="909">
        <v>17718</v>
      </c>
      <c r="J89" s="725">
        <v>15082</v>
      </c>
      <c r="K89" s="725">
        <v>15040</v>
      </c>
      <c r="L89" s="724">
        <v>14627</v>
      </c>
      <c r="M89" s="26">
        <v>13903</v>
      </c>
      <c r="N89" s="26">
        <v>13728</v>
      </c>
      <c r="O89" s="936">
        <v>15421</v>
      </c>
    </row>
    <row r="90" spans="1:15">
      <c r="A90" s="348"/>
      <c r="B90" s="347"/>
      <c r="C90" s="349" t="s">
        <v>171</v>
      </c>
      <c r="D90" s="724">
        <v>5941</v>
      </c>
      <c r="E90" s="724">
        <v>7060</v>
      </c>
      <c r="F90" s="897">
        <v>7753</v>
      </c>
      <c r="G90" s="873">
        <v>8446</v>
      </c>
      <c r="H90" s="885">
        <v>10232</v>
      </c>
      <c r="I90" s="909">
        <v>10724</v>
      </c>
      <c r="J90" s="725">
        <v>9290</v>
      </c>
      <c r="K90" s="725">
        <v>9960</v>
      </c>
      <c r="L90" s="724">
        <v>10526</v>
      </c>
      <c r="M90" s="26">
        <v>9617</v>
      </c>
      <c r="N90" s="26">
        <v>11060</v>
      </c>
      <c r="O90" s="936">
        <v>12129</v>
      </c>
    </row>
    <row r="91" spans="1:15">
      <c r="A91" s="348"/>
      <c r="B91" s="347"/>
      <c r="C91" s="349" t="s">
        <v>172</v>
      </c>
      <c r="D91" s="724">
        <v>7434</v>
      </c>
      <c r="E91" s="724">
        <v>9974</v>
      </c>
      <c r="F91" s="897">
        <v>11531</v>
      </c>
      <c r="G91" s="873">
        <v>14459</v>
      </c>
      <c r="H91" s="885">
        <v>14607</v>
      </c>
      <c r="I91" s="909">
        <v>17773</v>
      </c>
      <c r="J91" s="725">
        <v>15687</v>
      </c>
      <c r="K91" s="725">
        <v>17649</v>
      </c>
      <c r="L91" s="724">
        <v>17324</v>
      </c>
      <c r="M91" s="26">
        <v>17832</v>
      </c>
      <c r="N91" s="26">
        <v>18019</v>
      </c>
      <c r="O91" s="936">
        <v>21623</v>
      </c>
    </row>
    <row r="92" spans="1:15">
      <c r="A92" s="348"/>
      <c r="B92" s="361"/>
      <c r="C92" s="349" t="s">
        <v>167</v>
      </c>
      <c r="D92" s="724">
        <v>4183</v>
      </c>
      <c r="E92" s="724">
        <v>4528</v>
      </c>
      <c r="F92" s="897">
        <v>5091</v>
      </c>
      <c r="G92" s="873">
        <v>5880</v>
      </c>
      <c r="H92" s="885">
        <v>7304</v>
      </c>
      <c r="I92" s="909">
        <v>8543</v>
      </c>
      <c r="J92" s="725">
        <v>11819</v>
      </c>
      <c r="K92" s="725">
        <v>14070</v>
      </c>
      <c r="L92" s="724">
        <v>16120</v>
      </c>
      <c r="M92" s="26">
        <v>18165</v>
      </c>
      <c r="N92" s="26">
        <v>22908</v>
      </c>
      <c r="O92" s="936">
        <v>24112</v>
      </c>
    </row>
    <row r="93" spans="1:15">
      <c r="A93" s="348"/>
      <c r="B93" s="361"/>
      <c r="C93" s="349" t="s">
        <v>48</v>
      </c>
      <c r="D93" s="724">
        <v>8460</v>
      </c>
      <c r="E93" s="724">
        <v>26290</v>
      </c>
      <c r="F93" s="897">
        <v>39082</v>
      </c>
      <c r="G93" s="873">
        <v>49701</v>
      </c>
      <c r="H93" s="885">
        <v>44499</v>
      </c>
      <c r="I93" s="909">
        <v>44148</v>
      </c>
      <c r="J93" s="725">
        <v>29910</v>
      </c>
      <c r="K93" s="725">
        <v>50135</v>
      </c>
      <c r="L93" s="724">
        <v>66473</v>
      </c>
      <c r="M93" s="97">
        <v>26699</v>
      </c>
      <c r="N93" s="97">
        <v>77264</v>
      </c>
      <c r="O93" s="1173">
        <v>78659</v>
      </c>
    </row>
    <row r="94" spans="1:15">
      <c r="A94" s="348"/>
      <c r="B94" s="364"/>
      <c r="C94" s="355" t="s">
        <v>121</v>
      </c>
      <c r="D94" s="726">
        <f t="shared" ref="D94:L94" si="18">SUM(D88:D93)</f>
        <v>386746</v>
      </c>
      <c r="E94" s="726">
        <f t="shared" si="18"/>
        <v>593255</v>
      </c>
      <c r="F94" s="898">
        <f t="shared" si="18"/>
        <v>675092</v>
      </c>
      <c r="G94" s="874">
        <f t="shared" si="18"/>
        <v>809348</v>
      </c>
      <c r="H94" s="886">
        <f t="shared" si="18"/>
        <v>881799</v>
      </c>
      <c r="I94" s="874">
        <f t="shared" si="18"/>
        <v>942592</v>
      </c>
      <c r="J94" s="726">
        <f t="shared" si="18"/>
        <v>880102</v>
      </c>
      <c r="K94" s="726">
        <f t="shared" si="18"/>
        <v>941200</v>
      </c>
      <c r="L94" s="726">
        <f t="shared" si="18"/>
        <v>988077</v>
      </c>
      <c r="M94" s="726">
        <v>996131</v>
      </c>
      <c r="N94" s="726">
        <v>1043818</v>
      </c>
      <c r="O94" s="886">
        <f>SUM(O88:O93)</f>
        <v>1171390</v>
      </c>
    </row>
    <row r="95" spans="1:15" ht="19.899999999999999" customHeight="1">
      <c r="A95" s="365"/>
      <c r="B95" s="378" t="s">
        <v>121</v>
      </c>
      <c r="C95" s="378"/>
      <c r="D95" s="732">
        <f t="shared" ref="D95:M95" si="19">D84+D87+D94</f>
        <v>850131</v>
      </c>
      <c r="E95" s="732">
        <f t="shared" si="19"/>
        <v>1098197</v>
      </c>
      <c r="F95" s="901">
        <f t="shared" si="19"/>
        <v>1254248</v>
      </c>
      <c r="G95" s="877">
        <f t="shared" si="19"/>
        <v>1364254</v>
      </c>
      <c r="H95" s="889">
        <f t="shared" si="19"/>
        <v>1449599</v>
      </c>
      <c r="I95" s="877">
        <f t="shared" si="19"/>
        <v>1507664</v>
      </c>
      <c r="J95" s="732">
        <f t="shared" si="19"/>
        <v>1391084</v>
      </c>
      <c r="K95" s="732">
        <f t="shared" si="19"/>
        <v>1679319</v>
      </c>
      <c r="L95" s="732">
        <f t="shared" si="19"/>
        <v>1653277</v>
      </c>
      <c r="M95" s="732">
        <f t="shared" si="19"/>
        <v>1705248</v>
      </c>
      <c r="N95" s="732">
        <f>N84+N87+N94</f>
        <v>1720831</v>
      </c>
      <c r="O95" s="889">
        <f>O84+O87+O94</f>
        <v>1829321</v>
      </c>
    </row>
    <row r="96" spans="1:15">
      <c r="A96" s="345" t="s">
        <v>48</v>
      </c>
      <c r="B96" s="346" t="s">
        <v>155</v>
      </c>
      <c r="C96" s="347" t="s">
        <v>170</v>
      </c>
      <c r="D96" s="722">
        <v>3960</v>
      </c>
      <c r="E96" s="722">
        <v>3580</v>
      </c>
      <c r="F96" s="896">
        <v>4530</v>
      </c>
      <c r="G96" s="872">
        <v>4335</v>
      </c>
      <c r="H96" s="884">
        <v>3255</v>
      </c>
      <c r="I96" s="908">
        <v>2909</v>
      </c>
      <c r="J96" s="723">
        <v>2807</v>
      </c>
      <c r="K96" s="723">
        <v>2663</v>
      </c>
      <c r="L96" s="722">
        <v>2434</v>
      </c>
      <c r="M96" s="34">
        <v>2374</v>
      </c>
      <c r="N96" s="34">
        <v>2382</v>
      </c>
      <c r="O96" s="1172">
        <v>2416</v>
      </c>
    </row>
    <row r="97" spans="1:15">
      <c r="A97" s="348"/>
      <c r="B97" s="347"/>
      <c r="C97" s="349" t="s">
        <v>164</v>
      </c>
      <c r="D97" s="724">
        <v>1972</v>
      </c>
      <c r="E97" s="724">
        <v>2005</v>
      </c>
      <c r="F97" s="897">
        <v>2324</v>
      </c>
      <c r="G97" s="873">
        <v>2658</v>
      </c>
      <c r="H97" s="885">
        <v>2514</v>
      </c>
      <c r="I97" s="909">
        <v>2281</v>
      </c>
      <c r="J97" s="725">
        <v>2006</v>
      </c>
      <c r="K97" s="725">
        <v>2189</v>
      </c>
      <c r="L97" s="724">
        <v>2056</v>
      </c>
      <c r="M97" s="26">
        <v>2127</v>
      </c>
      <c r="N97" s="26">
        <v>2207</v>
      </c>
      <c r="O97" s="936">
        <v>2327</v>
      </c>
    </row>
    <row r="98" spans="1:15">
      <c r="A98" s="348"/>
      <c r="B98" s="347"/>
      <c r="C98" s="349" t="s">
        <v>171</v>
      </c>
      <c r="D98" s="724">
        <v>429</v>
      </c>
      <c r="E98" s="724">
        <v>534</v>
      </c>
      <c r="F98" s="897">
        <v>663</v>
      </c>
      <c r="G98" s="873">
        <v>880</v>
      </c>
      <c r="H98" s="885">
        <v>821</v>
      </c>
      <c r="I98" s="909">
        <v>769</v>
      </c>
      <c r="J98" s="725">
        <v>515</v>
      </c>
      <c r="K98" s="725">
        <v>781</v>
      </c>
      <c r="L98" s="724">
        <v>900</v>
      </c>
      <c r="M98" s="26">
        <v>961</v>
      </c>
      <c r="N98" s="26">
        <v>890</v>
      </c>
      <c r="O98" s="936">
        <v>1085</v>
      </c>
    </row>
    <row r="99" spans="1:15">
      <c r="A99" s="348"/>
      <c r="B99" s="347"/>
      <c r="C99" s="349" t="s">
        <v>172</v>
      </c>
      <c r="D99" s="724">
        <v>368</v>
      </c>
      <c r="E99" s="724">
        <v>455</v>
      </c>
      <c r="F99" s="897">
        <v>635</v>
      </c>
      <c r="G99" s="873">
        <v>826</v>
      </c>
      <c r="H99" s="885">
        <v>986</v>
      </c>
      <c r="I99" s="909">
        <v>1223</v>
      </c>
      <c r="J99" s="725">
        <v>946</v>
      </c>
      <c r="K99" s="725">
        <v>1097</v>
      </c>
      <c r="L99" s="724">
        <v>1267</v>
      </c>
      <c r="M99" s="26">
        <v>1873</v>
      </c>
      <c r="N99" s="26">
        <v>1752</v>
      </c>
      <c r="O99" s="936">
        <v>2756</v>
      </c>
    </row>
    <row r="100" spans="1:15">
      <c r="A100" s="348"/>
      <c r="B100" s="347"/>
      <c r="C100" s="349" t="s">
        <v>167</v>
      </c>
      <c r="D100" s="724">
        <v>28760</v>
      </c>
      <c r="E100" s="724">
        <v>31377</v>
      </c>
      <c r="F100" s="897">
        <v>33886</v>
      </c>
      <c r="G100" s="873">
        <v>38756</v>
      </c>
      <c r="H100" s="885">
        <v>40086</v>
      </c>
      <c r="I100" s="909">
        <v>40101</v>
      </c>
      <c r="J100" s="725">
        <v>39836</v>
      </c>
      <c r="K100" s="725">
        <v>43719</v>
      </c>
      <c r="L100" s="724">
        <v>44579</v>
      </c>
      <c r="M100" s="26">
        <v>48294</v>
      </c>
      <c r="N100" s="26">
        <v>51049</v>
      </c>
      <c r="O100" s="936">
        <v>49762</v>
      </c>
    </row>
    <row r="101" spans="1:15">
      <c r="A101" s="348"/>
      <c r="B101" s="347"/>
      <c r="C101" s="349" t="s">
        <v>48</v>
      </c>
      <c r="D101" s="724">
        <v>67155</v>
      </c>
      <c r="E101" s="724">
        <v>65802</v>
      </c>
      <c r="F101" s="897">
        <v>60758</v>
      </c>
      <c r="G101" s="873">
        <v>67018</v>
      </c>
      <c r="H101" s="885">
        <v>54347</v>
      </c>
      <c r="I101" s="909">
        <v>108544</v>
      </c>
      <c r="J101" s="725">
        <v>90607</v>
      </c>
      <c r="K101" s="725">
        <v>75585</v>
      </c>
      <c r="L101" s="724">
        <v>71808</v>
      </c>
      <c r="M101" s="26">
        <v>80343</v>
      </c>
      <c r="N101" s="26">
        <v>88645</v>
      </c>
      <c r="O101" s="936">
        <v>84315</v>
      </c>
    </row>
    <row r="102" spans="1:15">
      <c r="A102" s="348"/>
      <c r="B102" s="347"/>
      <c r="C102" s="347" t="s">
        <v>121</v>
      </c>
      <c r="D102" s="722">
        <f>SUM(D96:D101)</f>
        <v>102644</v>
      </c>
      <c r="E102" s="722">
        <f t="shared" ref="E102:L102" si="20">SUM(E96:E101)</f>
        <v>103753</v>
      </c>
      <c r="F102" s="896">
        <f t="shared" si="20"/>
        <v>102796</v>
      </c>
      <c r="G102" s="872">
        <f t="shared" si="20"/>
        <v>114473</v>
      </c>
      <c r="H102" s="884">
        <f t="shared" si="20"/>
        <v>102009</v>
      </c>
      <c r="I102" s="872">
        <f t="shared" si="20"/>
        <v>155827</v>
      </c>
      <c r="J102" s="722">
        <f t="shared" si="20"/>
        <v>136717</v>
      </c>
      <c r="K102" s="722">
        <f t="shared" si="20"/>
        <v>126034</v>
      </c>
      <c r="L102" s="755">
        <f t="shared" si="20"/>
        <v>123044</v>
      </c>
      <c r="M102" s="34">
        <f>SUM(M96:M101)</f>
        <v>135972</v>
      </c>
      <c r="N102" s="34">
        <f>SUM(N96:N101)</f>
        <v>146925</v>
      </c>
      <c r="O102" s="1172">
        <f>SUM(O96:O101)</f>
        <v>142661</v>
      </c>
    </row>
    <row r="103" spans="1:15">
      <c r="A103" s="348"/>
      <c r="B103" s="350" t="s">
        <v>156</v>
      </c>
      <c r="C103" s="346" t="s">
        <v>170</v>
      </c>
      <c r="D103" s="734">
        <v>36708</v>
      </c>
      <c r="E103" s="734">
        <v>50695</v>
      </c>
      <c r="F103" s="902">
        <v>64410</v>
      </c>
      <c r="G103" s="878">
        <v>71989</v>
      </c>
      <c r="H103" s="890">
        <v>74714</v>
      </c>
      <c r="I103" s="913">
        <v>87798</v>
      </c>
      <c r="J103" s="735">
        <v>88734</v>
      </c>
      <c r="K103" s="735">
        <v>131860</v>
      </c>
      <c r="L103" s="734">
        <v>120211</v>
      </c>
      <c r="M103" s="734">
        <v>124049</v>
      </c>
      <c r="N103" s="734">
        <v>103591</v>
      </c>
      <c r="O103" s="890">
        <v>87879</v>
      </c>
    </row>
    <row r="104" spans="1:15">
      <c r="A104" s="348"/>
      <c r="B104" s="352"/>
      <c r="C104" s="349" t="s">
        <v>48</v>
      </c>
      <c r="D104" s="724">
        <v>3879</v>
      </c>
      <c r="E104" s="724">
        <v>3885</v>
      </c>
      <c r="F104" s="897">
        <v>7690</v>
      </c>
      <c r="G104" s="873">
        <v>8576</v>
      </c>
      <c r="H104" s="885">
        <v>9689</v>
      </c>
      <c r="I104" s="909">
        <v>23871</v>
      </c>
      <c r="J104" s="725">
        <v>8194</v>
      </c>
      <c r="K104" s="725">
        <v>7515</v>
      </c>
      <c r="L104" s="724">
        <v>8575</v>
      </c>
      <c r="M104" s="724">
        <v>9460</v>
      </c>
      <c r="N104" s="724">
        <v>12215</v>
      </c>
      <c r="O104" s="885">
        <v>10962</v>
      </c>
    </row>
    <row r="105" spans="1:15">
      <c r="A105" s="348"/>
      <c r="B105" s="355"/>
      <c r="C105" s="356" t="s">
        <v>121</v>
      </c>
      <c r="D105" s="730">
        <f>SUM(D103:D104)</f>
        <v>40587</v>
      </c>
      <c r="E105" s="730">
        <f t="shared" ref="E105:J105" si="21">SUM(E103:E104)</f>
        <v>54580</v>
      </c>
      <c r="F105" s="900">
        <f t="shared" si="21"/>
        <v>72100</v>
      </c>
      <c r="G105" s="876">
        <f t="shared" si="21"/>
        <v>80565</v>
      </c>
      <c r="H105" s="888">
        <f t="shared" si="21"/>
        <v>84403</v>
      </c>
      <c r="I105" s="876">
        <f t="shared" si="21"/>
        <v>111669</v>
      </c>
      <c r="J105" s="730">
        <f t="shared" si="21"/>
        <v>96928</v>
      </c>
      <c r="K105" s="730">
        <f>SUM(K103:K104)</f>
        <v>139375</v>
      </c>
      <c r="L105" s="730">
        <f>SUM(L103:L104)</f>
        <v>128786</v>
      </c>
      <c r="M105" s="42">
        <f>SUM(M103:M104)</f>
        <v>133509</v>
      </c>
      <c r="N105" s="42">
        <v>115806</v>
      </c>
      <c r="O105" s="1171">
        <f>SUM(O103:O104)</f>
        <v>98841</v>
      </c>
    </row>
    <row r="106" spans="1:15">
      <c r="A106" s="348"/>
      <c r="B106" s="366" t="s">
        <v>173</v>
      </c>
      <c r="C106" s="347" t="s">
        <v>170</v>
      </c>
      <c r="D106" s="722">
        <v>92853</v>
      </c>
      <c r="E106" s="722">
        <v>99027</v>
      </c>
      <c r="F106" s="896">
        <v>116207</v>
      </c>
      <c r="G106" s="872">
        <v>137651</v>
      </c>
      <c r="H106" s="884">
        <v>152770</v>
      </c>
      <c r="I106" s="908">
        <v>199268</v>
      </c>
      <c r="J106" s="723">
        <v>156698</v>
      </c>
      <c r="K106" s="723">
        <v>161801</v>
      </c>
      <c r="L106" s="722">
        <v>162686</v>
      </c>
      <c r="M106" s="34">
        <v>171387</v>
      </c>
      <c r="N106" s="34">
        <v>176926</v>
      </c>
      <c r="O106" s="1172">
        <v>187328</v>
      </c>
    </row>
    <row r="107" spans="1:15">
      <c r="A107" s="348"/>
      <c r="B107" s="361"/>
      <c r="C107" s="349" t="s">
        <v>164</v>
      </c>
      <c r="D107" s="724">
        <v>36124</v>
      </c>
      <c r="E107" s="724">
        <v>1991</v>
      </c>
      <c r="F107" s="897">
        <v>2040</v>
      </c>
      <c r="G107" s="873">
        <v>2315</v>
      </c>
      <c r="H107" s="885">
        <v>2425</v>
      </c>
      <c r="I107" s="909">
        <v>2341</v>
      </c>
      <c r="J107" s="725">
        <v>1984</v>
      </c>
      <c r="K107" s="725">
        <v>2088</v>
      </c>
      <c r="L107" s="724">
        <v>2129</v>
      </c>
      <c r="M107" s="26">
        <v>2105</v>
      </c>
      <c r="N107" s="26">
        <v>2215</v>
      </c>
      <c r="O107" s="936">
        <v>2342</v>
      </c>
    </row>
    <row r="108" spans="1:15">
      <c r="A108" s="348"/>
      <c r="B108" s="347"/>
      <c r="C108" s="349" t="s">
        <v>171</v>
      </c>
      <c r="D108" s="724">
        <v>732</v>
      </c>
      <c r="E108" s="724">
        <v>939</v>
      </c>
      <c r="F108" s="897">
        <v>870</v>
      </c>
      <c r="G108" s="873">
        <v>980</v>
      </c>
      <c r="H108" s="885">
        <v>1282</v>
      </c>
      <c r="I108" s="909">
        <v>1295</v>
      </c>
      <c r="J108" s="725">
        <v>1098</v>
      </c>
      <c r="K108" s="725">
        <v>1285</v>
      </c>
      <c r="L108" s="724">
        <v>1296</v>
      </c>
      <c r="M108" s="26">
        <v>1292</v>
      </c>
      <c r="N108" s="26">
        <v>1546</v>
      </c>
      <c r="O108" s="936">
        <v>1628</v>
      </c>
    </row>
    <row r="109" spans="1:15">
      <c r="A109" s="348"/>
      <c r="B109" s="347"/>
      <c r="C109" s="349" t="s">
        <v>172</v>
      </c>
      <c r="D109" s="724">
        <v>1210</v>
      </c>
      <c r="E109" s="724">
        <v>1852</v>
      </c>
      <c r="F109" s="897">
        <v>1822</v>
      </c>
      <c r="G109" s="873">
        <v>2212</v>
      </c>
      <c r="H109" s="885">
        <v>2236</v>
      </c>
      <c r="I109" s="909">
        <v>2372</v>
      </c>
      <c r="J109" s="725">
        <v>2292</v>
      </c>
      <c r="K109" s="725">
        <v>2835</v>
      </c>
      <c r="L109" s="724">
        <v>3300</v>
      </c>
      <c r="M109" s="26">
        <v>2998</v>
      </c>
      <c r="N109" s="26">
        <v>3110</v>
      </c>
      <c r="O109" s="936">
        <v>3341</v>
      </c>
    </row>
    <row r="110" spans="1:15">
      <c r="A110" s="348"/>
      <c r="B110" s="361"/>
      <c r="C110" s="349" t="s">
        <v>167</v>
      </c>
      <c r="D110" s="724">
        <v>2579</v>
      </c>
      <c r="E110" s="724">
        <v>2993</v>
      </c>
      <c r="F110" s="897">
        <v>3068</v>
      </c>
      <c r="G110" s="873">
        <v>3572</v>
      </c>
      <c r="H110" s="885">
        <v>4315</v>
      </c>
      <c r="I110" s="909">
        <v>5203</v>
      </c>
      <c r="J110" s="725">
        <v>6330</v>
      </c>
      <c r="K110" s="725">
        <v>7487</v>
      </c>
      <c r="L110" s="724">
        <v>7921</v>
      </c>
      <c r="M110" s="26">
        <v>9104</v>
      </c>
      <c r="N110" s="26">
        <v>10269</v>
      </c>
      <c r="O110" s="936">
        <v>10790</v>
      </c>
    </row>
    <row r="111" spans="1:15">
      <c r="A111" s="348"/>
      <c r="B111" s="361"/>
      <c r="C111" s="349" t="s">
        <v>48</v>
      </c>
      <c r="D111" s="724">
        <v>78707</v>
      </c>
      <c r="E111" s="724">
        <v>30177</v>
      </c>
      <c r="F111" s="897">
        <v>19684</v>
      </c>
      <c r="G111" s="873">
        <v>24467</v>
      </c>
      <c r="H111" s="885">
        <v>12338</v>
      </c>
      <c r="I111" s="909">
        <v>12696</v>
      </c>
      <c r="J111" s="725">
        <v>13686</v>
      </c>
      <c r="K111" s="725">
        <v>13756</v>
      </c>
      <c r="L111" s="724">
        <v>24307</v>
      </c>
      <c r="M111" s="97">
        <v>21164</v>
      </c>
      <c r="N111" s="97">
        <v>29287</v>
      </c>
      <c r="O111" s="1173">
        <v>29820</v>
      </c>
    </row>
    <row r="112" spans="1:15">
      <c r="A112" s="348"/>
      <c r="B112" s="364"/>
      <c r="C112" s="356" t="s">
        <v>121</v>
      </c>
      <c r="D112" s="726">
        <f t="shared" ref="D112:L112" si="22">SUM(D106:D111)</f>
        <v>212205</v>
      </c>
      <c r="E112" s="726">
        <f t="shared" si="22"/>
        <v>136979</v>
      </c>
      <c r="F112" s="898">
        <f t="shared" si="22"/>
        <v>143691</v>
      </c>
      <c r="G112" s="874">
        <f t="shared" si="22"/>
        <v>171197</v>
      </c>
      <c r="H112" s="886">
        <f t="shared" si="22"/>
        <v>175366</v>
      </c>
      <c r="I112" s="874">
        <f t="shared" si="22"/>
        <v>223175</v>
      </c>
      <c r="J112" s="726">
        <f t="shared" si="22"/>
        <v>182088</v>
      </c>
      <c r="K112" s="726">
        <f t="shared" si="22"/>
        <v>189252</v>
      </c>
      <c r="L112" s="726">
        <f t="shared" si="22"/>
        <v>201639</v>
      </c>
      <c r="M112" s="726">
        <v>208050</v>
      </c>
      <c r="N112" s="726">
        <v>223353</v>
      </c>
      <c r="O112" s="886">
        <f>SUM(O106:O111)</f>
        <v>235249</v>
      </c>
    </row>
    <row r="113" spans="1:15" ht="19.899999999999999" customHeight="1" thickBot="1">
      <c r="A113" s="372"/>
      <c r="B113" s="379" t="s">
        <v>121</v>
      </c>
      <c r="C113" s="379"/>
      <c r="D113" s="739">
        <f t="shared" ref="D113:L113" si="23">D102+D105+D112</f>
        <v>355436</v>
      </c>
      <c r="E113" s="739">
        <f t="shared" si="23"/>
        <v>295312</v>
      </c>
      <c r="F113" s="906">
        <f t="shared" si="23"/>
        <v>318587</v>
      </c>
      <c r="G113" s="882">
        <f t="shared" si="23"/>
        <v>366235</v>
      </c>
      <c r="H113" s="894">
        <f t="shared" si="23"/>
        <v>361778</v>
      </c>
      <c r="I113" s="882">
        <f t="shared" si="23"/>
        <v>490671</v>
      </c>
      <c r="J113" s="739">
        <f t="shared" si="23"/>
        <v>415733</v>
      </c>
      <c r="K113" s="739">
        <f t="shared" si="23"/>
        <v>454661</v>
      </c>
      <c r="L113" s="739">
        <f t="shared" si="23"/>
        <v>453469</v>
      </c>
      <c r="M113" s="1174">
        <f>M102+M105+M112</f>
        <v>477531</v>
      </c>
      <c r="N113" s="1174">
        <f>N102+N105+N112</f>
        <v>486084</v>
      </c>
      <c r="O113" s="1175">
        <f>O102+O105+O112</f>
        <v>476751</v>
      </c>
    </row>
    <row r="114" spans="1:15">
      <c r="N114" s="168"/>
      <c r="O114" s="168"/>
    </row>
    <row r="115" spans="1:15">
      <c r="A115" s="80"/>
      <c r="K115" s="2"/>
    </row>
    <row r="116" spans="1:15">
      <c r="K116" s="2"/>
    </row>
    <row r="117" spans="1:15">
      <c r="J117" s="374"/>
      <c r="K117" s="2"/>
    </row>
    <row r="118" spans="1:15">
      <c r="J118" s="374"/>
      <c r="K118" s="2"/>
    </row>
    <row r="119" spans="1:15">
      <c r="J119" s="374"/>
      <c r="K119" s="2"/>
    </row>
    <row r="120" spans="1:15">
      <c r="J120" s="374"/>
      <c r="K120" s="2"/>
    </row>
    <row r="121" spans="1:15">
      <c r="J121" s="374"/>
      <c r="K121" s="374"/>
    </row>
    <row r="122" spans="1:15">
      <c r="J122" s="374"/>
      <c r="K122" s="374"/>
    </row>
    <row r="123" spans="1:15">
      <c r="J123" s="374"/>
      <c r="K123" s="374"/>
    </row>
    <row r="124" spans="1:15">
      <c r="J124" s="374"/>
      <c r="K124" s="374"/>
    </row>
    <row r="125" spans="1:15">
      <c r="J125" s="374"/>
      <c r="K125" s="374"/>
    </row>
    <row r="126" spans="1:15">
      <c r="J126" s="374"/>
      <c r="K126" s="374"/>
    </row>
    <row r="127" spans="1:15">
      <c r="J127" s="374"/>
      <c r="K127" s="374"/>
    </row>
    <row r="128" spans="1:15">
      <c r="J128" s="374"/>
      <c r="K128" s="374"/>
    </row>
    <row r="129" spans="10:15" s="338" customFormat="1">
      <c r="J129" s="374"/>
      <c r="K129" s="374"/>
      <c r="L129" s="2"/>
      <c r="M129" s="2"/>
      <c r="N129" s="2"/>
      <c r="O129" s="2"/>
    </row>
    <row r="130" spans="10:15" s="338" customFormat="1">
      <c r="J130" s="374"/>
      <c r="K130" s="374"/>
      <c r="L130" s="2"/>
      <c r="M130" s="2"/>
      <c r="N130" s="2"/>
      <c r="O130" s="2"/>
    </row>
    <row r="131" spans="10:15" s="338" customFormat="1">
      <c r="J131" s="374"/>
      <c r="K131" s="374"/>
      <c r="L131" s="2"/>
      <c r="M131" s="2"/>
      <c r="N131" s="2"/>
      <c r="O131" s="2"/>
    </row>
    <row r="132" spans="10:15" s="338" customFormat="1">
      <c r="J132" s="374"/>
      <c r="K132" s="374"/>
      <c r="L132" s="2"/>
      <c r="M132" s="2"/>
      <c r="N132" s="2"/>
      <c r="O132" s="2"/>
    </row>
    <row r="133" spans="10:15" s="338" customFormat="1">
      <c r="J133" s="374"/>
      <c r="K133" s="374"/>
      <c r="L133" s="2"/>
      <c r="M133" s="2"/>
      <c r="N133" s="2"/>
      <c r="O133" s="2"/>
    </row>
    <row r="134" spans="10:15" s="338" customFormat="1">
      <c r="J134" s="375"/>
      <c r="K134" s="375"/>
      <c r="L134" s="2"/>
      <c r="M134" s="2"/>
      <c r="N134" s="2"/>
      <c r="O134" s="2"/>
    </row>
    <row r="135" spans="10:15" s="338" customFormat="1">
      <c r="J135" s="375"/>
      <c r="K135" s="375"/>
      <c r="L135" s="2"/>
      <c r="M135" s="2"/>
      <c r="N135" s="2"/>
      <c r="O135" s="2"/>
    </row>
    <row r="136" spans="10:15" s="338" customFormat="1">
      <c r="J136" s="374"/>
      <c r="K136" s="374"/>
      <c r="L136" s="2"/>
      <c r="M136" s="2"/>
      <c r="N136" s="2"/>
      <c r="O136" s="2"/>
    </row>
    <row r="137" spans="10:15" s="338" customFormat="1">
      <c r="J137" s="374"/>
      <c r="K137" s="374"/>
      <c r="L137" s="2"/>
      <c r="M137" s="2"/>
      <c r="N137" s="2"/>
      <c r="O137" s="2"/>
    </row>
    <row r="138" spans="10:15" s="338" customFormat="1">
      <c r="J138" s="374"/>
      <c r="K138" s="374"/>
      <c r="L138" s="2"/>
      <c r="M138" s="2"/>
      <c r="N138" s="2"/>
      <c r="O138" s="2"/>
    </row>
    <row r="139" spans="10:15" s="338" customFormat="1">
      <c r="J139" s="375"/>
      <c r="K139" s="375"/>
      <c r="L139" s="2"/>
      <c r="M139" s="2"/>
      <c r="N139" s="2"/>
      <c r="O139" s="2"/>
    </row>
    <row r="140" spans="10:15" s="338" customFormat="1">
      <c r="J140" s="374"/>
      <c r="K140" s="374"/>
      <c r="L140" s="2"/>
      <c r="M140" s="2"/>
      <c r="N140" s="2"/>
      <c r="O140" s="2"/>
    </row>
    <row r="141" spans="10:15" s="338" customFormat="1">
      <c r="J141" s="374"/>
      <c r="K141" s="374"/>
      <c r="L141" s="2"/>
      <c r="M141" s="2"/>
      <c r="N141" s="2"/>
      <c r="O141" s="2"/>
    </row>
  </sheetData>
  <phoneticPr fontId="0" type="noConversion"/>
  <pageMargins left="0.5" right="0.5" top="1" bottom="1" header="0.5" footer="0.5"/>
  <pageSetup paperSize="9" scale="80" orientation="portrait" r:id="rId1"/>
  <headerFooter alignWithMargins="0"/>
  <rowBreaks count="1" manualBreakCount="1">
    <brk id="5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Normal="80" zoomScaleSheetLayoutView="85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X12" sqref="X12"/>
    </sheetView>
  </sheetViews>
  <sheetFormatPr defaultColWidth="8.875" defaultRowHeight="12.75"/>
  <cols>
    <col min="1" max="1" width="12.875" style="338" customWidth="1"/>
    <col min="2" max="2" width="17.375" style="338" customWidth="1"/>
    <col min="3" max="15" width="10.75" style="338" customWidth="1"/>
    <col min="16" max="17" width="10.75" style="2" customWidth="1"/>
    <col min="18" max="16384" width="8.875" style="338"/>
  </cols>
  <sheetData>
    <row r="1" spans="1:21">
      <c r="A1" s="1" t="s">
        <v>0</v>
      </c>
      <c r="B1" s="1"/>
    </row>
    <row r="2" spans="1:21">
      <c r="A2" s="338" t="s">
        <v>161</v>
      </c>
    </row>
    <row r="3" spans="1:21">
      <c r="A3" s="340" t="s">
        <v>176</v>
      </c>
      <c r="B3" s="340"/>
      <c r="I3" s="380"/>
    </row>
    <row r="4" spans="1:21" ht="13.5" thickBot="1"/>
    <row r="5" spans="1:21" s="386" customFormat="1">
      <c r="A5" s="381" t="s">
        <v>177</v>
      </c>
      <c r="B5" s="382" t="s">
        <v>178</v>
      </c>
      <c r="C5" s="383">
        <v>1996</v>
      </c>
      <c r="D5" s="383">
        <f t="shared" ref="D5:I5" si="0">C5+1</f>
        <v>1997</v>
      </c>
      <c r="E5" s="383">
        <f t="shared" si="0"/>
        <v>1998</v>
      </c>
      <c r="F5" s="383">
        <f t="shared" si="0"/>
        <v>1999</v>
      </c>
      <c r="G5" s="383">
        <f t="shared" si="0"/>
        <v>2000</v>
      </c>
      <c r="H5" s="384">
        <f t="shared" si="0"/>
        <v>2001</v>
      </c>
      <c r="I5" s="385">
        <f t="shared" si="0"/>
        <v>2002</v>
      </c>
      <c r="J5" s="384">
        <f>I5+1</f>
        <v>2003</v>
      </c>
      <c r="K5" s="384">
        <f>J5+1</f>
        <v>2004</v>
      </c>
      <c r="L5" s="921">
        <f>K5+1</f>
        <v>2005</v>
      </c>
      <c r="M5" s="917">
        <f>L5+1</f>
        <v>2006</v>
      </c>
      <c r="N5" s="932">
        <v>2007</v>
      </c>
      <c r="O5" s="84">
        <v>2008</v>
      </c>
      <c r="P5" s="9">
        <v>2009</v>
      </c>
      <c r="Q5" s="9">
        <v>2010</v>
      </c>
      <c r="R5" s="9">
        <v>2011</v>
      </c>
      <c r="S5" s="867">
        <v>2012</v>
      </c>
      <c r="T5" s="867">
        <v>2013</v>
      </c>
      <c r="U5" s="867">
        <v>2014</v>
      </c>
    </row>
    <row r="6" spans="1:21">
      <c r="A6" s="1282" t="s">
        <v>154</v>
      </c>
      <c r="B6" s="387" t="s">
        <v>155</v>
      </c>
      <c r="C6" s="388">
        <v>59874</v>
      </c>
      <c r="D6" s="388">
        <v>67352</v>
      </c>
      <c r="E6" s="388">
        <v>70971</v>
      </c>
      <c r="F6" s="388">
        <v>59286</v>
      </c>
      <c r="G6" s="388">
        <v>52897</v>
      </c>
      <c r="H6" s="389">
        <v>55458</v>
      </c>
      <c r="I6" s="20">
        <v>55120</v>
      </c>
      <c r="J6" s="22">
        <v>68960</v>
      </c>
      <c r="K6" s="22">
        <v>61622</v>
      </c>
      <c r="L6" s="922">
        <v>64993</v>
      </c>
      <c r="M6" s="918">
        <v>62358</v>
      </c>
      <c r="N6" s="933">
        <v>66793</v>
      </c>
      <c r="O6" s="930">
        <v>55795</v>
      </c>
      <c r="P6" s="22">
        <v>70455</v>
      </c>
      <c r="Q6" s="22">
        <v>46102</v>
      </c>
      <c r="R6" s="22">
        <v>53545</v>
      </c>
      <c r="S6" s="927">
        <v>54110</v>
      </c>
      <c r="T6" s="927">
        <v>57662</v>
      </c>
      <c r="U6" s="927">
        <v>56738</v>
      </c>
    </row>
    <row r="7" spans="1:21">
      <c r="A7" s="1280"/>
      <c r="B7" s="390" t="s">
        <v>156</v>
      </c>
      <c r="C7" s="391">
        <v>205095</v>
      </c>
      <c r="D7" s="391">
        <v>187922</v>
      </c>
      <c r="E7" s="391">
        <v>158063</v>
      </c>
      <c r="F7" s="391">
        <v>144250</v>
      </c>
      <c r="G7" s="391">
        <v>107988</v>
      </c>
      <c r="H7" s="392">
        <v>227010</v>
      </c>
      <c r="I7" s="19">
        <v>341348.61956862669</v>
      </c>
      <c r="J7" s="393">
        <v>473399.22576470341</v>
      </c>
      <c r="K7" s="393">
        <v>523735.74226784811</v>
      </c>
      <c r="L7" s="923">
        <v>554983.116987966</v>
      </c>
      <c r="M7" s="919">
        <v>645726.89867424336</v>
      </c>
      <c r="N7" s="934">
        <v>688115.01827165775</v>
      </c>
      <c r="O7" s="399">
        <v>813062.40000000014</v>
      </c>
      <c r="P7" s="393">
        <v>811023.2</v>
      </c>
      <c r="Q7" s="393">
        <v>819088</v>
      </c>
      <c r="R7" s="393">
        <v>873434.4</v>
      </c>
      <c r="S7" s="928">
        <v>905237</v>
      </c>
      <c r="T7" s="928">
        <v>930762</v>
      </c>
      <c r="U7" s="928">
        <v>871739</v>
      </c>
    </row>
    <row r="8" spans="1:21">
      <c r="A8" s="1280"/>
      <c r="B8" s="390" t="s">
        <v>179</v>
      </c>
      <c r="C8" s="391">
        <v>80565</v>
      </c>
      <c r="D8" s="391">
        <v>102921</v>
      </c>
      <c r="E8" s="391">
        <v>115940</v>
      </c>
      <c r="F8" s="391">
        <v>123388</v>
      </c>
      <c r="G8" s="391">
        <v>105340</v>
      </c>
      <c r="H8" s="392"/>
      <c r="I8" s="19"/>
      <c r="J8" s="393"/>
      <c r="K8" s="393"/>
      <c r="L8" s="923"/>
      <c r="M8" s="919"/>
      <c r="N8" s="934"/>
      <c r="O8" s="399"/>
      <c r="P8" s="393"/>
      <c r="Q8" s="393"/>
      <c r="R8" s="393"/>
      <c r="S8" s="928"/>
      <c r="T8" s="928"/>
      <c r="U8" s="928"/>
    </row>
    <row r="9" spans="1:21">
      <c r="A9" s="1281"/>
      <c r="B9" s="394" t="s">
        <v>121</v>
      </c>
      <c r="C9" s="395">
        <f>SUM(C6:C8)</f>
        <v>345534</v>
      </c>
      <c r="D9" s="395">
        <f>SUM(D6:D8)</f>
        <v>358195</v>
      </c>
      <c r="E9" s="395">
        <v>344974</v>
      </c>
      <c r="F9" s="395">
        <f>SUM(F6:F8)</f>
        <v>326924</v>
      </c>
      <c r="G9" s="395">
        <f>SUM(G6:G8)</f>
        <v>266225</v>
      </c>
      <c r="H9" s="396">
        <f>SUM(H6:H7)</f>
        <v>282468</v>
      </c>
      <c r="I9" s="48">
        <f t="shared" ref="I9:Q9" si="1">I6+I7</f>
        <v>396468.61956862669</v>
      </c>
      <c r="J9" s="49">
        <f t="shared" si="1"/>
        <v>542359.22576470347</v>
      </c>
      <c r="K9" s="49">
        <f t="shared" si="1"/>
        <v>585357.74226784811</v>
      </c>
      <c r="L9" s="924">
        <f t="shared" si="1"/>
        <v>619976.116987966</v>
      </c>
      <c r="M9" s="920">
        <f t="shared" si="1"/>
        <v>708084.89867424336</v>
      </c>
      <c r="N9" s="935">
        <f t="shared" si="1"/>
        <v>754908.01827165775</v>
      </c>
      <c r="O9" s="162">
        <f t="shared" si="1"/>
        <v>868857.40000000014</v>
      </c>
      <c r="P9" s="49">
        <f t="shared" si="1"/>
        <v>881478.2</v>
      </c>
      <c r="Q9" s="49">
        <f t="shared" si="1"/>
        <v>865190</v>
      </c>
      <c r="R9" s="50">
        <f>R6+R7</f>
        <v>926979.4</v>
      </c>
      <c r="S9" s="929">
        <f>SUM(S6:S8)</f>
        <v>959347</v>
      </c>
      <c r="T9" s="929">
        <f>SUM(T6:T8)</f>
        <v>988424</v>
      </c>
      <c r="U9" s="929">
        <v>928477</v>
      </c>
    </row>
    <row r="10" spans="1:21">
      <c r="A10" s="1282" t="s">
        <v>164</v>
      </c>
      <c r="B10" s="387" t="s">
        <v>180</v>
      </c>
      <c r="C10" s="388">
        <v>215100</v>
      </c>
      <c r="D10" s="388">
        <v>147686</v>
      </c>
      <c r="E10" s="388">
        <v>141448</v>
      </c>
      <c r="F10" s="388">
        <v>150059</v>
      </c>
      <c r="G10" s="388">
        <v>121546</v>
      </c>
      <c r="H10" s="389">
        <v>116812</v>
      </c>
      <c r="I10" s="20">
        <v>114930</v>
      </c>
      <c r="J10" s="22">
        <v>117037</v>
      </c>
      <c r="K10" s="22">
        <v>118231</v>
      </c>
      <c r="L10" s="922">
        <v>116306</v>
      </c>
      <c r="M10" s="918">
        <v>134201</v>
      </c>
      <c r="N10" s="933">
        <v>151659</v>
      </c>
      <c r="O10" s="930">
        <v>158107</v>
      </c>
      <c r="P10" s="22">
        <v>169765</v>
      </c>
      <c r="Q10" s="22">
        <v>191725</v>
      </c>
      <c r="R10" s="22">
        <v>200754</v>
      </c>
      <c r="S10" s="927">
        <v>225997</v>
      </c>
      <c r="T10" s="927">
        <f>T12-T11</f>
        <v>222778</v>
      </c>
      <c r="U10" s="927">
        <v>176870</v>
      </c>
    </row>
    <row r="11" spans="1:21">
      <c r="A11" s="1280"/>
      <c r="B11" s="390" t="s">
        <v>179</v>
      </c>
      <c r="C11" s="391"/>
      <c r="D11" s="391"/>
      <c r="E11" s="391"/>
      <c r="F11" s="391"/>
      <c r="G11" s="391">
        <v>4334</v>
      </c>
      <c r="H11" s="392">
        <v>4930</v>
      </c>
      <c r="I11" s="19">
        <v>4262</v>
      </c>
      <c r="J11" s="393">
        <v>5485</v>
      </c>
      <c r="K11" s="393">
        <v>5961</v>
      </c>
      <c r="L11" s="923">
        <v>6638</v>
      </c>
      <c r="M11" s="919">
        <v>7198</v>
      </c>
      <c r="N11" s="934">
        <v>13295</v>
      </c>
      <c r="O11" s="399">
        <v>18843</v>
      </c>
      <c r="P11" s="393">
        <v>23584</v>
      </c>
      <c r="Q11" s="393">
        <v>30968</v>
      </c>
      <c r="R11" s="393">
        <v>37569</v>
      </c>
      <c r="S11" s="928">
        <v>48794</v>
      </c>
      <c r="T11" s="928">
        <v>54301</v>
      </c>
      <c r="U11" s="928">
        <v>50272</v>
      </c>
    </row>
    <row r="12" spans="1:21">
      <c r="A12" s="1281"/>
      <c r="B12" s="394" t="s">
        <v>121</v>
      </c>
      <c r="C12" s="395">
        <f>C10+C11</f>
        <v>215100</v>
      </c>
      <c r="D12" s="395">
        <f>D10+D11</f>
        <v>147686</v>
      </c>
      <c r="E12" s="395">
        <f>E10+E11</f>
        <v>141448</v>
      </c>
      <c r="F12" s="395">
        <f>F10+F11</f>
        <v>150059</v>
      </c>
      <c r="G12" s="395">
        <f>G10+G11</f>
        <v>125880</v>
      </c>
      <c r="H12" s="396">
        <v>121742</v>
      </c>
      <c r="I12" s="48">
        <f t="shared" ref="I12:O12" si="2">I10+I11</f>
        <v>119192</v>
      </c>
      <c r="J12" s="50">
        <f t="shared" si="2"/>
        <v>122522</v>
      </c>
      <c r="K12" s="50">
        <f t="shared" si="2"/>
        <v>124192</v>
      </c>
      <c r="L12" s="924">
        <f t="shared" si="2"/>
        <v>122944</v>
      </c>
      <c r="M12" s="162">
        <f t="shared" si="2"/>
        <v>141399</v>
      </c>
      <c r="N12" s="935">
        <f t="shared" si="2"/>
        <v>164954</v>
      </c>
      <c r="O12" s="920">
        <f t="shared" si="2"/>
        <v>176950</v>
      </c>
      <c r="P12" s="50">
        <v>193349</v>
      </c>
      <c r="Q12" s="50">
        <f>SUM(Q10:Q11)</f>
        <v>222693</v>
      </c>
      <c r="R12" s="50">
        <f>SUM(R10:R11)</f>
        <v>238323</v>
      </c>
      <c r="S12" s="929">
        <v>274791</v>
      </c>
      <c r="T12" s="929">
        <v>277079</v>
      </c>
      <c r="U12" s="929">
        <v>227142</v>
      </c>
    </row>
    <row r="13" spans="1:21">
      <c r="A13" s="1282" t="s">
        <v>159</v>
      </c>
      <c r="B13" s="387" t="s">
        <v>180</v>
      </c>
      <c r="C13" s="388"/>
      <c r="D13" s="388"/>
      <c r="E13" s="388"/>
      <c r="F13" s="388"/>
      <c r="G13" s="388"/>
      <c r="H13" s="389"/>
      <c r="I13" s="20"/>
      <c r="J13" s="22"/>
      <c r="K13" s="22">
        <v>42978</v>
      </c>
      <c r="L13" s="922">
        <v>64011</v>
      </c>
      <c r="M13" s="918">
        <v>104713</v>
      </c>
      <c r="N13" s="933">
        <v>106327</v>
      </c>
      <c r="O13" s="930">
        <v>69742</v>
      </c>
      <c r="P13" s="22">
        <v>47079</v>
      </c>
      <c r="Q13" s="22">
        <v>56957</v>
      </c>
      <c r="R13" s="22">
        <v>79078</v>
      </c>
      <c r="S13" s="927">
        <v>92243</v>
      </c>
      <c r="T13" s="927">
        <f>T15-T14</f>
        <v>103521</v>
      </c>
      <c r="U13" s="927">
        <v>105356</v>
      </c>
    </row>
    <row r="14" spans="1:21">
      <c r="A14" s="1279"/>
      <c r="B14" s="390" t="s">
        <v>179</v>
      </c>
      <c r="C14" s="397"/>
      <c r="D14" s="397"/>
      <c r="E14" s="397"/>
      <c r="F14" s="397"/>
      <c r="G14" s="397"/>
      <c r="H14" s="398"/>
      <c r="I14" s="19"/>
      <c r="J14" s="393"/>
      <c r="K14" s="393">
        <v>6090</v>
      </c>
      <c r="L14" s="923">
        <v>9501</v>
      </c>
      <c r="M14" s="919">
        <v>16077</v>
      </c>
      <c r="N14" s="934">
        <v>17378</v>
      </c>
      <c r="O14" s="399">
        <v>13781</v>
      </c>
      <c r="P14" s="393">
        <v>9653</v>
      </c>
      <c r="Q14" s="393">
        <v>11886</v>
      </c>
      <c r="R14" s="393">
        <v>15642</v>
      </c>
      <c r="S14" s="928">
        <v>21224</v>
      </c>
      <c r="T14" s="928">
        <v>23809</v>
      </c>
      <c r="U14" s="928">
        <v>24430</v>
      </c>
    </row>
    <row r="15" spans="1:21">
      <c r="A15" s="1283"/>
      <c r="B15" s="394" t="s">
        <v>121</v>
      </c>
      <c r="C15" s="395"/>
      <c r="D15" s="395"/>
      <c r="E15" s="395"/>
      <c r="F15" s="395"/>
      <c r="G15" s="395"/>
      <c r="H15" s="396"/>
      <c r="I15" s="48"/>
      <c r="J15" s="50">
        <v>44178</v>
      </c>
      <c r="K15" s="50">
        <f>K13+K14</f>
        <v>49068</v>
      </c>
      <c r="L15" s="924">
        <f>L13+L14</f>
        <v>73512</v>
      </c>
      <c r="M15" s="162">
        <f>M13+M14</f>
        <v>120790</v>
      </c>
      <c r="N15" s="935">
        <f>N13+N14</f>
        <v>123705</v>
      </c>
      <c r="O15" s="920">
        <f>O13+O14</f>
        <v>83523</v>
      </c>
      <c r="P15" s="50">
        <v>56732</v>
      </c>
      <c r="Q15" s="50">
        <f>SUM(Q13:Q14)</f>
        <v>68843</v>
      </c>
      <c r="R15" s="50">
        <f>SUM(R13:R14)</f>
        <v>94720</v>
      </c>
      <c r="S15" s="929">
        <v>113467</v>
      </c>
      <c r="T15" s="929">
        <v>127330</v>
      </c>
      <c r="U15" s="929">
        <v>129786</v>
      </c>
    </row>
    <row r="16" spans="1:21">
      <c r="A16" s="1282" t="s">
        <v>166</v>
      </c>
      <c r="B16" s="387" t="s">
        <v>180</v>
      </c>
      <c r="C16" s="388">
        <v>215100</v>
      </c>
      <c r="D16" s="388">
        <v>147686</v>
      </c>
      <c r="E16" s="388">
        <v>141448</v>
      </c>
      <c r="F16" s="388">
        <v>150059</v>
      </c>
      <c r="G16" s="388">
        <v>121546</v>
      </c>
      <c r="H16" s="389">
        <v>116812</v>
      </c>
      <c r="I16" s="20"/>
      <c r="J16" s="22"/>
      <c r="K16" s="22"/>
      <c r="L16" s="922"/>
      <c r="M16" s="918"/>
      <c r="N16" s="933">
        <v>49777</v>
      </c>
      <c r="O16" s="930">
        <v>75249</v>
      </c>
      <c r="P16" s="22">
        <v>96693</v>
      </c>
      <c r="Q16" s="22">
        <v>105758</v>
      </c>
      <c r="R16" s="22">
        <v>138024</v>
      </c>
      <c r="S16" s="927">
        <v>172961</v>
      </c>
      <c r="T16" s="927">
        <f>T18-T17</f>
        <v>165188</v>
      </c>
      <c r="U16" s="927">
        <v>186488</v>
      </c>
    </row>
    <row r="17" spans="1:21">
      <c r="A17" s="1280"/>
      <c r="B17" s="390" t="s">
        <v>179</v>
      </c>
      <c r="C17" s="391"/>
      <c r="D17" s="391"/>
      <c r="E17" s="391"/>
      <c r="F17" s="391"/>
      <c r="G17" s="391">
        <v>4334</v>
      </c>
      <c r="H17" s="392">
        <v>4930</v>
      </c>
      <c r="I17" s="19"/>
      <c r="J17" s="393"/>
      <c r="K17" s="393"/>
      <c r="L17" s="923"/>
      <c r="M17" s="919"/>
      <c r="N17" s="934">
        <v>18171</v>
      </c>
      <c r="O17" s="399">
        <v>18457</v>
      </c>
      <c r="P17" s="393">
        <v>31796</v>
      </c>
      <c r="Q17" s="393">
        <v>29352</v>
      </c>
      <c r="R17" s="393">
        <v>34089</v>
      </c>
      <c r="S17" s="928">
        <v>44144</v>
      </c>
      <c r="T17" s="928">
        <v>42500</v>
      </c>
      <c r="U17" s="928">
        <v>46740</v>
      </c>
    </row>
    <row r="18" spans="1:21">
      <c r="A18" s="1281"/>
      <c r="B18" s="394" t="s">
        <v>121</v>
      </c>
      <c r="C18" s="395">
        <f>C16+C17</f>
        <v>215100</v>
      </c>
      <c r="D18" s="395">
        <f>D16+D17</f>
        <v>147686</v>
      </c>
      <c r="E18" s="395">
        <f>E16+E17</f>
        <v>141448</v>
      </c>
      <c r="F18" s="395">
        <f>F16+F17</f>
        <v>150059</v>
      </c>
      <c r="G18" s="395">
        <f>G16+G17</f>
        <v>125880</v>
      </c>
      <c r="H18" s="396">
        <v>121742</v>
      </c>
      <c r="I18" s="48"/>
      <c r="J18" s="50"/>
      <c r="K18" s="50"/>
      <c r="L18" s="924"/>
      <c r="M18" s="162">
        <v>57786</v>
      </c>
      <c r="N18" s="935">
        <f>SUM(N16:N17)</f>
        <v>67948</v>
      </c>
      <c r="O18" s="920">
        <f>SUM(O16:O17)</f>
        <v>93706</v>
      </c>
      <c r="P18" s="50">
        <f>SUM(P16:P17)</f>
        <v>128489</v>
      </c>
      <c r="Q18" s="50">
        <f>SUM(Q16:Q17)</f>
        <v>135110</v>
      </c>
      <c r="R18" s="50">
        <f>SUM(R16:R17)</f>
        <v>172113</v>
      </c>
      <c r="S18" s="929">
        <v>217105</v>
      </c>
      <c r="T18" s="929">
        <v>207688</v>
      </c>
      <c r="U18" s="929">
        <v>233228</v>
      </c>
    </row>
    <row r="19" spans="1:21">
      <c r="A19" s="1282" t="s">
        <v>181</v>
      </c>
      <c r="B19" s="387" t="s">
        <v>180</v>
      </c>
      <c r="C19" s="388">
        <v>104587</v>
      </c>
      <c r="D19" s="388">
        <v>105841</v>
      </c>
      <c r="E19" s="388">
        <v>137935</v>
      </c>
      <c r="F19" s="388">
        <v>143137</v>
      </c>
      <c r="G19" s="388">
        <v>145188</v>
      </c>
      <c r="H19" s="389">
        <v>150929</v>
      </c>
      <c r="I19" s="20">
        <v>153504</v>
      </c>
      <c r="J19" s="22">
        <v>158135</v>
      </c>
      <c r="K19" s="22">
        <v>150526</v>
      </c>
      <c r="L19" s="922">
        <v>130928</v>
      </c>
      <c r="M19" s="918">
        <v>158527</v>
      </c>
      <c r="N19" s="933">
        <v>142935</v>
      </c>
      <c r="O19" s="930">
        <v>141237</v>
      </c>
      <c r="P19" s="22">
        <v>149360</v>
      </c>
      <c r="Q19" s="22">
        <v>192114</v>
      </c>
      <c r="R19" s="22">
        <v>192970</v>
      </c>
      <c r="S19" s="927">
        <v>213186</v>
      </c>
      <c r="T19" s="927">
        <f>T21-T20</f>
        <v>230706</v>
      </c>
      <c r="U19" s="927">
        <v>246656</v>
      </c>
    </row>
    <row r="20" spans="1:21">
      <c r="A20" s="1279"/>
      <c r="B20" s="390" t="s">
        <v>179</v>
      </c>
      <c r="C20" s="397"/>
      <c r="D20" s="397">
        <v>6143</v>
      </c>
      <c r="E20" s="397">
        <v>9585</v>
      </c>
      <c r="F20" s="397">
        <v>10350</v>
      </c>
      <c r="G20" s="397">
        <v>12308</v>
      </c>
      <c r="H20" s="398">
        <v>15109</v>
      </c>
      <c r="I20" s="19">
        <v>13827</v>
      </c>
      <c r="J20" s="393">
        <v>12308</v>
      </c>
      <c r="K20" s="393">
        <v>15081</v>
      </c>
      <c r="L20" s="923">
        <v>13839</v>
      </c>
      <c r="M20" s="919">
        <v>16912</v>
      </c>
      <c r="N20" s="934">
        <v>15903</v>
      </c>
      <c r="O20" s="399">
        <v>16535</v>
      </c>
      <c r="P20" s="393">
        <v>17989</v>
      </c>
      <c r="Q20" s="393">
        <v>27500</v>
      </c>
      <c r="R20" s="393">
        <v>31535</v>
      </c>
      <c r="S20" s="928">
        <v>39969</v>
      </c>
      <c r="T20" s="928">
        <v>47129</v>
      </c>
      <c r="U20" s="928">
        <v>54022</v>
      </c>
    </row>
    <row r="21" spans="1:21">
      <c r="A21" s="1283"/>
      <c r="B21" s="394" t="s">
        <v>121</v>
      </c>
      <c r="C21" s="395">
        <f>C19+C20</f>
        <v>104587</v>
      </c>
      <c r="D21" s="395">
        <f>D19+D20</f>
        <v>111984</v>
      </c>
      <c r="E21" s="395">
        <f>E19+E20</f>
        <v>147520</v>
      </c>
      <c r="F21" s="395">
        <f>F19+F20</f>
        <v>153487</v>
      </c>
      <c r="G21" s="395">
        <f>G19+G20</f>
        <v>157496</v>
      </c>
      <c r="H21" s="396">
        <v>166038</v>
      </c>
      <c r="I21" s="48">
        <f t="shared" ref="I21:P21" si="3">I19+I20</f>
        <v>167331</v>
      </c>
      <c r="J21" s="50">
        <f t="shared" si="3"/>
        <v>170443</v>
      </c>
      <c r="K21" s="50">
        <f t="shared" si="3"/>
        <v>165607</v>
      </c>
      <c r="L21" s="924">
        <f t="shared" si="3"/>
        <v>144767</v>
      </c>
      <c r="M21" s="920">
        <f t="shared" si="3"/>
        <v>175439</v>
      </c>
      <c r="N21" s="935">
        <f t="shared" si="3"/>
        <v>158838</v>
      </c>
      <c r="O21" s="162">
        <f t="shared" si="3"/>
        <v>157772</v>
      </c>
      <c r="P21" s="49">
        <f t="shared" si="3"/>
        <v>167349</v>
      </c>
      <c r="Q21" s="49">
        <f>SUM(Q19:Q20)</f>
        <v>219614</v>
      </c>
      <c r="R21" s="50">
        <f>SUM(R19:R20)</f>
        <v>224505</v>
      </c>
      <c r="S21" s="929">
        <v>253155</v>
      </c>
      <c r="T21" s="929">
        <v>277835</v>
      </c>
      <c r="U21" s="929">
        <v>300678</v>
      </c>
    </row>
    <row r="22" spans="1:21">
      <c r="A22" s="1279" t="s">
        <v>48</v>
      </c>
      <c r="B22" s="390" t="s">
        <v>155</v>
      </c>
      <c r="C22" s="391">
        <v>90049</v>
      </c>
      <c r="D22" s="391">
        <v>113704</v>
      </c>
      <c r="E22" s="391">
        <v>125467</v>
      </c>
      <c r="F22" s="391">
        <v>131106</v>
      </c>
      <c r="G22" s="391">
        <v>101015</v>
      </c>
      <c r="H22" s="392">
        <f>H25-H23</f>
        <v>124959</v>
      </c>
      <c r="I22" s="20">
        <v>151496</v>
      </c>
      <c r="J22" s="399">
        <v>137854.90410898416</v>
      </c>
      <c r="K22" s="21">
        <v>135174.73394753534</v>
      </c>
      <c r="L22" s="923">
        <v>135319.56793636578</v>
      </c>
      <c r="M22" s="919">
        <v>96621</v>
      </c>
      <c r="N22" s="934">
        <v>97113</v>
      </c>
      <c r="O22" s="399">
        <v>129713</v>
      </c>
      <c r="P22" s="393">
        <v>124247</v>
      </c>
      <c r="Q22" s="393">
        <v>121518.39999999999</v>
      </c>
      <c r="R22" s="393">
        <v>136245</v>
      </c>
      <c r="S22" s="928">
        <v>144719</v>
      </c>
      <c r="T22" s="928">
        <v>144856</v>
      </c>
      <c r="U22" s="928">
        <v>152109</v>
      </c>
    </row>
    <row r="23" spans="1:21">
      <c r="A23" s="1280"/>
      <c r="B23" s="400" t="s">
        <v>156</v>
      </c>
      <c r="C23" s="401">
        <v>1114</v>
      </c>
      <c r="D23" s="401">
        <v>341</v>
      </c>
      <c r="E23" s="401">
        <v>242</v>
      </c>
      <c r="F23" s="401">
        <v>1375</v>
      </c>
      <c r="G23" s="401">
        <v>1535</v>
      </c>
      <c r="H23" s="402">
        <v>14661</v>
      </c>
      <c r="I23" s="19">
        <v>5285.3910209530732</v>
      </c>
      <c r="J23" s="393">
        <v>3710.0713292126729</v>
      </c>
      <c r="K23" s="393">
        <v>4935</v>
      </c>
      <c r="L23" s="923">
        <v>4972</v>
      </c>
      <c r="M23" s="919">
        <v>5441.85</v>
      </c>
      <c r="N23" s="934">
        <v>7992</v>
      </c>
      <c r="O23" s="399">
        <v>5298</v>
      </c>
      <c r="P23" s="393">
        <v>5594</v>
      </c>
      <c r="Q23" s="393">
        <v>5946.6</v>
      </c>
      <c r="R23" s="393">
        <v>6436.6</v>
      </c>
      <c r="S23" s="928">
        <v>18328</v>
      </c>
      <c r="T23" s="928">
        <v>31074</v>
      </c>
      <c r="U23" s="928">
        <v>31594</v>
      </c>
    </row>
    <row r="24" spans="1:21">
      <c r="A24" s="1280"/>
      <c r="B24" s="400" t="s">
        <v>179</v>
      </c>
      <c r="C24" s="401">
        <v>14371</v>
      </c>
      <c r="D24" s="401">
        <v>12840</v>
      </c>
      <c r="E24" s="401">
        <v>24279</v>
      </c>
      <c r="F24" s="401">
        <v>29043</v>
      </c>
      <c r="G24" s="401">
        <v>35452</v>
      </c>
      <c r="H24" s="402"/>
      <c r="I24" s="31"/>
      <c r="J24" s="32"/>
      <c r="K24" s="32"/>
      <c r="L24" s="925"/>
      <c r="M24" s="93"/>
      <c r="N24" s="936"/>
      <c r="O24" s="94"/>
      <c r="P24" s="32"/>
      <c r="Q24" s="32"/>
      <c r="R24" s="32"/>
      <c r="S24" s="868"/>
      <c r="T24" s="868"/>
      <c r="U24" s="868"/>
    </row>
    <row r="25" spans="1:21">
      <c r="A25" s="1281"/>
      <c r="B25" s="394" t="s">
        <v>121</v>
      </c>
      <c r="C25" s="395">
        <v>105534</v>
      </c>
      <c r="D25" s="395">
        <v>126885</v>
      </c>
      <c r="E25" s="395">
        <v>149988</v>
      </c>
      <c r="F25" s="395">
        <v>161524</v>
      </c>
      <c r="G25" s="395">
        <v>138002</v>
      </c>
      <c r="H25" s="396">
        <v>139620</v>
      </c>
      <c r="I25" s="48">
        <f>I22+I23</f>
        <v>156781.39102095307</v>
      </c>
      <c r="J25" s="49">
        <f>J22+J23</f>
        <v>141564.97543819682</v>
      </c>
      <c r="K25" s="49">
        <f>K22+K23</f>
        <v>140109.73394753534</v>
      </c>
      <c r="L25" s="924">
        <f>L22+L23</f>
        <v>140291.56793636578</v>
      </c>
      <c r="M25" s="162">
        <f>SUM(M22:M24)</f>
        <v>102062.85</v>
      </c>
      <c r="N25" s="935">
        <f>SUM(N22:N24)</f>
        <v>105105</v>
      </c>
      <c r="O25" s="920">
        <f>SUM(O22:O24)</f>
        <v>135011</v>
      </c>
      <c r="P25" s="49">
        <f>P22+P23</f>
        <v>129841</v>
      </c>
      <c r="Q25" s="49">
        <f>Q22+Q23</f>
        <v>127465</v>
      </c>
      <c r="R25" s="50">
        <f>R22+R23</f>
        <v>142681.60000000001</v>
      </c>
      <c r="S25" s="929">
        <f>SUM(S22:S24)</f>
        <v>163047</v>
      </c>
      <c r="T25" s="929">
        <f>SUM(T22:T24)</f>
        <v>175930</v>
      </c>
      <c r="U25" s="929">
        <f>SUM(U22:U24)</f>
        <v>183703</v>
      </c>
    </row>
    <row r="26" spans="1:21" ht="13.5" thickBot="1">
      <c r="A26" s="403" t="s">
        <v>121</v>
      </c>
      <c r="B26" s="404"/>
      <c r="C26" s="405">
        <f t="shared" ref="C26:H26" si="4">C9+C12+C21+C25</f>
        <v>770755</v>
      </c>
      <c r="D26" s="405">
        <f t="shared" si="4"/>
        <v>744750</v>
      </c>
      <c r="E26" s="405">
        <f t="shared" si="4"/>
        <v>783930</v>
      </c>
      <c r="F26" s="405">
        <f t="shared" si="4"/>
        <v>791994</v>
      </c>
      <c r="G26" s="405">
        <f t="shared" si="4"/>
        <v>687603</v>
      </c>
      <c r="H26" s="406">
        <f t="shared" si="4"/>
        <v>709868</v>
      </c>
      <c r="I26" s="78">
        <f>I9+I12+I21+I25</f>
        <v>839773.0105895797</v>
      </c>
      <c r="J26" s="79">
        <f>J9+J12+J21+J25+J15</f>
        <v>1021067.2012029003</v>
      </c>
      <c r="K26" s="79">
        <f>K9+K12+K21+K25+K15</f>
        <v>1064334.4762153835</v>
      </c>
      <c r="L26" s="926">
        <f>L9+L12+L21+L25+L15</f>
        <v>1101490.6849243317</v>
      </c>
      <c r="M26" s="164">
        <f t="shared" ref="M26:R26" si="5">M9+M12+M15+M18+M21+M25</f>
        <v>1305561.7486742435</v>
      </c>
      <c r="N26" s="937">
        <f t="shared" si="5"/>
        <v>1375458.0182716576</v>
      </c>
      <c r="O26" s="931">
        <f t="shared" si="5"/>
        <v>1515819.4000000001</v>
      </c>
      <c r="P26" s="79">
        <f t="shared" si="5"/>
        <v>1557238.2</v>
      </c>
      <c r="Q26" s="79">
        <f t="shared" si="5"/>
        <v>1638915</v>
      </c>
      <c r="R26" s="79">
        <f t="shared" si="5"/>
        <v>1799322</v>
      </c>
      <c r="S26" s="869">
        <f>SUM(S9+S12+S15+S18+S21+S25)</f>
        <v>1980912</v>
      </c>
      <c r="T26" s="869">
        <f>T9+T12+T15+T18+T21+T25</f>
        <v>2054286</v>
      </c>
      <c r="U26" s="869">
        <f>U9+U12+U15+U18+U21+U25</f>
        <v>2003014</v>
      </c>
    </row>
    <row r="28" spans="1:21">
      <c r="A28" s="2" t="s">
        <v>325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1">
      <c r="A29" s="407" t="s">
        <v>182</v>
      </c>
      <c r="H29" s="380"/>
      <c r="I29" s="380"/>
      <c r="J29" s="325"/>
      <c r="K29" s="325"/>
      <c r="L29" s="325"/>
      <c r="M29" s="325"/>
      <c r="N29" s="325"/>
      <c r="O29" s="325"/>
      <c r="P29" s="325"/>
      <c r="Q29" s="325"/>
    </row>
    <row r="30" spans="1:21">
      <c r="A30" s="338" t="s">
        <v>326</v>
      </c>
      <c r="J30" s="2"/>
      <c r="K30" s="374"/>
    </row>
    <row r="31" spans="1:21">
      <c r="C31" s="380"/>
      <c r="D31" s="380"/>
      <c r="E31" s="380"/>
      <c r="F31" s="380"/>
      <c r="G31" s="325"/>
      <c r="H31" s="325"/>
      <c r="I31" s="325"/>
      <c r="J31" s="408"/>
      <c r="K31" s="409"/>
    </row>
    <row r="32" spans="1:21">
      <c r="A32" s="80"/>
      <c r="C32" s="380"/>
      <c r="D32" s="380"/>
      <c r="E32" s="380"/>
      <c r="F32" s="380"/>
      <c r="G32" s="325"/>
      <c r="H32" s="325"/>
      <c r="I32" s="325"/>
      <c r="J32" s="325"/>
      <c r="K32" s="325"/>
    </row>
    <row r="33" spans="7:11">
      <c r="G33" s="2"/>
      <c r="H33" s="2"/>
      <c r="I33" s="2"/>
      <c r="J33" s="410"/>
      <c r="K33" s="410"/>
    </row>
    <row r="34" spans="7:11">
      <c r="G34" s="2"/>
      <c r="H34" s="2"/>
      <c r="I34" s="2"/>
      <c r="J34" s="410"/>
      <c r="K34" s="325"/>
    </row>
    <row r="35" spans="7:11">
      <c r="G35" s="2"/>
      <c r="H35" s="2"/>
      <c r="I35" s="2"/>
      <c r="J35" s="325"/>
      <c r="K35" s="325"/>
    </row>
    <row r="36" spans="7:11">
      <c r="G36" s="2"/>
      <c r="H36" s="2"/>
      <c r="I36" s="2"/>
      <c r="J36" s="409"/>
      <c r="K36" s="325"/>
    </row>
    <row r="37" spans="7:11">
      <c r="G37" s="2"/>
      <c r="H37" s="2"/>
      <c r="I37" s="2"/>
      <c r="J37" s="325"/>
      <c r="K37" s="325"/>
    </row>
    <row r="38" spans="7:11">
      <c r="G38" s="2"/>
      <c r="H38" s="2"/>
      <c r="I38" s="2"/>
      <c r="J38" s="325"/>
      <c r="K38" s="325"/>
    </row>
    <row r="39" spans="7:11">
      <c r="G39" s="2"/>
      <c r="H39" s="2"/>
      <c r="I39" s="2"/>
      <c r="J39" s="325"/>
      <c r="K39" s="325"/>
    </row>
    <row r="40" spans="7:11">
      <c r="G40" s="2"/>
      <c r="H40" s="2"/>
      <c r="I40" s="2"/>
      <c r="J40" s="325"/>
      <c r="K40" s="325"/>
    </row>
    <row r="41" spans="7:11">
      <c r="G41" s="2"/>
      <c r="H41" s="2"/>
      <c r="I41" s="2"/>
      <c r="J41" s="325"/>
      <c r="K41" s="325"/>
    </row>
    <row r="42" spans="7:11">
      <c r="G42" s="2"/>
      <c r="H42" s="2"/>
      <c r="I42" s="2"/>
      <c r="J42" s="325"/>
      <c r="K42" s="325"/>
    </row>
    <row r="43" spans="7:11">
      <c r="G43" s="2"/>
      <c r="H43" s="2"/>
      <c r="I43" s="2"/>
      <c r="J43" s="325"/>
      <c r="K43" s="325"/>
    </row>
    <row r="44" spans="7:11">
      <c r="G44" s="2"/>
      <c r="H44" s="2"/>
      <c r="I44" s="2"/>
      <c r="J44" s="325"/>
      <c r="K44" s="325"/>
    </row>
    <row r="45" spans="7:11">
      <c r="G45" s="2"/>
      <c r="H45" s="2"/>
      <c r="I45" s="2"/>
      <c r="J45" s="325"/>
      <c r="K45" s="325"/>
    </row>
    <row r="46" spans="7:11">
      <c r="G46" s="2"/>
      <c r="H46" s="2"/>
      <c r="I46" s="2"/>
      <c r="J46" s="2"/>
      <c r="K46" s="2"/>
    </row>
  </sheetData>
  <mergeCells count="6">
    <mergeCell ref="A22:A25"/>
    <mergeCell ref="A6:A9"/>
    <mergeCell ref="A10:A12"/>
    <mergeCell ref="A13:A15"/>
    <mergeCell ref="A16:A18"/>
    <mergeCell ref="A19:A21"/>
  </mergeCells>
  <phoneticPr fontId="0" type="noConversion"/>
  <pageMargins left="0.75" right="0.75" top="1" bottom="1" header="0.51200000000000001" footer="0.51200000000000001"/>
  <pageSetup scale="120" orientation="landscape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1"/>
  <sheetViews>
    <sheetView zoomScale="75" zoomScaleNormal="75" workbookViewId="0">
      <selection activeCell="E191" sqref="E191"/>
    </sheetView>
  </sheetViews>
  <sheetFormatPr defaultColWidth="7.75" defaultRowHeight="12.75"/>
  <cols>
    <col min="1" max="10" width="13.375" style="417" customWidth="1"/>
    <col min="11" max="13" width="21.5" style="417" customWidth="1"/>
    <col min="14" max="14" width="5.75" style="417" customWidth="1"/>
    <col min="15" max="15" width="15.5" style="417" customWidth="1"/>
    <col min="16" max="24" width="13.375" style="417" customWidth="1"/>
    <col min="25" max="28" width="21.5" style="417" customWidth="1"/>
    <col min="29" max="29" width="13.375" style="417" customWidth="1"/>
    <col min="30" max="31" width="15.5" style="417" customWidth="1"/>
    <col min="32" max="256" width="7.75" style="417"/>
    <col min="257" max="266" width="13.375" style="417" customWidth="1"/>
    <col min="267" max="269" width="21.5" style="417" customWidth="1"/>
    <col min="270" max="270" width="5.75" style="417" customWidth="1"/>
    <col min="271" max="271" width="15.5" style="417" customWidth="1"/>
    <col min="272" max="280" width="13.375" style="417" customWidth="1"/>
    <col min="281" max="284" width="21.5" style="417" customWidth="1"/>
    <col min="285" max="285" width="13.375" style="417" customWidth="1"/>
    <col min="286" max="287" width="15.5" style="417" customWidth="1"/>
    <col min="288" max="512" width="7.75" style="417"/>
    <col min="513" max="522" width="13.375" style="417" customWidth="1"/>
    <col min="523" max="525" width="21.5" style="417" customWidth="1"/>
    <col min="526" max="526" width="5.75" style="417" customWidth="1"/>
    <col min="527" max="527" width="15.5" style="417" customWidth="1"/>
    <col min="528" max="536" width="13.375" style="417" customWidth="1"/>
    <col min="537" max="540" width="21.5" style="417" customWidth="1"/>
    <col min="541" max="541" width="13.375" style="417" customWidth="1"/>
    <col min="542" max="543" width="15.5" style="417" customWidth="1"/>
    <col min="544" max="768" width="7.75" style="417"/>
    <col min="769" max="778" width="13.375" style="417" customWidth="1"/>
    <col min="779" max="781" width="21.5" style="417" customWidth="1"/>
    <col min="782" max="782" width="5.75" style="417" customWidth="1"/>
    <col min="783" max="783" width="15.5" style="417" customWidth="1"/>
    <col min="784" max="792" width="13.375" style="417" customWidth="1"/>
    <col min="793" max="796" width="21.5" style="417" customWidth="1"/>
    <col min="797" max="797" width="13.375" style="417" customWidth="1"/>
    <col min="798" max="799" width="15.5" style="417" customWidth="1"/>
    <col min="800" max="1024" width="7.75" style="417"/>
    <col min="1025" max="1034" width="13.375" style="417" customWidth="1"/>
    <col min="1035" max="1037" width="21.5" style="417" customWidth="1"/>
    <col min="1038" max="1038" width="5.75" style="417" customWidth="1"/>
    <col min="1039" max="1039" width="15.5" style="417" customWidth="1"/>
    <col min="1040" max="1048" width="13.375" style="417" customWidth="1"/>
    <col min="1049" max="1052" width="21.5" style="417" customWidth="1"/>
    <col min="1053" max="1053" width="13.375" style="417" customWidth="1"/>
    <col min="1054" max="1055" width="15.5" style="417" customWidth="1"/>
    <col min="1056" max="1280" width="7.75" style="417"/>
    <col min="1281" max="1290" width="13.375" style="417" customWidth="1"/>
    <col min="1291" max="1293" width="21.5" style="417" customWidth="1"/>
    <col min="1294" max="1294" width="5.75" style="417" customWidth="1"/>
    <col min="1295" max="1295" width="15.5" style="417" customWidth="1"/>
    <col min="1296" max="1304" width="13.375" style="417" customWidth="1"/>
    <col min="1305" max="1308" width="21.5" style="417" customWidth="1"/>
    <col min="1309" max="1309" width="13.375" style="417" customWidth="1"/>
    <col min="1310" max="1311" width="15.5" style="417" customWidth="1"/>
    <col min="1312" max="1536" width="7.75" style="417"/>
    <col min="1537" max="1546" width="13.375" style="417" customWidth="1"/>
    <col min="1547" max="1549" width="21.5" style="417" customWidth="1"/>
    <col min="1550" max="1550" width="5.75" style="417" customWidth="1"/>
    <col min="1551" max="1551" width="15.5" style="417" customWidth="1"/>
    <col min="1552" max="1560" width="13.375" style="417" customWidth="1"/>
    <col min="1561" max="1564" width="21.5" style="417" customWidth="1"/>
    <col min="1565" max="1565" width="13.375" style="417" customWidth="1"/>
    <col min="1566" max="1567" width="15.5" style="417" customWidth="1"/>
    <col min="1568" max="1792" width="7.75" style="417"/>
    <col min="1793" max="1802" width="13.375" style="417" customWidth="1"/>
    <col min="1803" max="1805" width="21.5" style="417" customWidth="1"/>
    <col min="1806" max="1806" width="5.75" style="417" customWidth="1"/>
    <col min="1807" max="1807" width="15.5" style="417" customWidth="1"/>
    <col min="1808" max="1816" width="13.375" style="417" customWidth="1"/>
    <col min="1817" max="1820" width="21.5" style="417" customWidth="1"/>
    <col min="1821" max="1821" width="13.375" style="417" customWidth="1"/>
    <col min="1822" max="1823" width="15.5" style="417" customWidth="1"/>
    <col min="1824" max="2048" width="7.75" style="417"/>
    <col min="2049" max="2058" width="13.375" style="417" customWidth="1"/>
    <col min="2059" max="2061" width="21.5" style="417" customWidth="1"/>
    <col min="2062" max="2062" width="5.75" style="417" customWidth="1"/>
    <col min="2063" max="2063" width="15.5" style="417" customWidth="1"/>
    <col min="2064" max="2072" width="13.375" style="417" customWidth="1"/>
    <col min="2073" max="2076" width="21.5" style="417" customWidth="1"/>
    <col min="2077" max="2077" width="13.375" style="417" customWidth="1"/>
    <col min="2078" max="2079" width="15.5" style="417" customWidth="1"/>
    <col min="2080" max="2304" width="7.75" style="417"/>
    <col min="2305" max="2314" width="13.375" style="417" customWidth="1"/>
    <col min="2315" max="2317" width="21.5" style="417" customWidth="1"/>
    <col min="2318" max="2318" width="5.75" style="417" customWidth="1"/>
    <col min="2319" max="2319" width="15.5" style="417" customWidth="1"/>
    <col min="2320" max="2328" width="13.375" style="417" customWidth="1"/>
    <col min="2329" max="2332" width="21.5" style="417" customWidth="1"/>
    <col min="2333" max="2333" width="13.375" style="417" customWidth="1"/>
    <col min="2334" max="2335" width="15.5" style="417" customWidth="1"/>
    <col min="2336" max="2560" width="7.75" style="417"/>
    <col min="2561" max="2570" width="13.375" style="417" customWidth="1"/>
    <col min="2571" max="2573" width="21.5" style="417" customWidth="1"/>
    <col min="2574" max="2574" width="5.75" style="417" customWidth="1"/>
    <col min="2575" max="2575" width="15.5" style="417" customWidth="1"/>
    <col min="2576" max="2584" width="13.375" style="417" customWidth="1"/>
    <col min="2585" max="2588" width="21.5" style="417" customWidth="1"/>
    <col min="2589" max="2589" width="13.375" style="417" customWidth="1"/>
    <col min="2590" max="2591" width="15.5" style="417" customWidth="1"/>
    <col min="2592" max="2816" width="7.75" style="417"/>
    <col min="2817" max="2826" width="13.375" style="417" customWidth="1"/>
    <col min="2827" max="2829" width="21.5" style="417" customWidth="1"/>
    <col min="2830" max="2830" width="5.75" style="417" customWidth="1"/>
    <col min="2831" max="2831" width="15.5" style="417" customWidth="1"/>
    <col min="2832" max="2840" width="13.375" style="417" customWidth="1"/>
    <col min="2841" max="2844" width="21.5" style="417" customWidth="1"/>
    <col min="2845" max="2845" width="13.375" style="417" customWidth="1"/>
    <col min="2846" max="2847" width="15.5" style="417" customWidth="1"/>
    <col min="2848" max="3072" width="7.75" style="417"/>
    <col min="3073" max="3082" width="13.375" style="417" customWidth="1"/>
    <col min="3083" max="3085" width="21.5" style="417" customWidth="1"/>
    <col min="3086" max="3086" width="5.75" style="417" customWidth="1"/>
    <col min="3087" max="3087" width="15.5" style="417" customWidth="1"/>
    <col min="3088" max="3096" width="13.375" style="417" customWidth="1"/>
    <col min="3097" max="3100" width="21.5" style="417" customWidth="1"/>
    <col min="3101" max="3101" width="13.375" style="417" customWidth="1"/>
    <col min="3102" max="3103" width="15.5" style="417" customWidth="1"/>
    <col min="3104" max="3328" width="7.75" style="417"/>
    <col min="3329" max="3338" width="13.375" style="417" customWidth="1"/>
    <col min="3339" max="3341" width="21.5" style="417" customWidth="1"/>
    <col min="3342" max="3342" width="5.75" style="417" customWidth="1"/>
    <col min="3343" max="3343" width="15.5" style="417" customWidth="1"/>
    <col min="3344" max="3352" width="13.375" style="417" customWidth="1"/>
    <col min="3353" max="3356" width="21.5" style="417" customWidth="1"/>
    <col min="3357" max="3357" width="13.375" style="417" customWidth="1"/>
    <col min="3358" max="3359" width="15.5" style="417" customWidth="1"/>
    <col min="3360" max="3584" width="7.75" style="417"/>
    <col min="3585" max="3594" width="13.375" style="417" customWidth="1"/>
    <col min="3595" max="3597" width="21.5" style="417" customWidth="1"/>
    <col min="3598" max="3598" width="5.75" style="417" customWidth="1"/>
    <col min="3599" max="3599" width="15.5" style="417" customWidth="1"/>
    <col min="3600" max="3608" width="13.375" style="417" customWidth="1"/>
    <col min="3609" max="3612" width="21.5" style="417" customWidth="1"/>
    <col min="3613" max="3613" width="13.375" style="417" customWidth="1"/>
    <col min="3614" max="3615" width="15.5" style="417" customWidth="1"/>
    <col min="3616" max="3840" width="7.75" style="417"/>
    <col min="3841" max="3850" width="13.375" style="417" customWidth="1"/>
    <col min="3851" max="3853" width="21.5" style="417" customWidth="1"/>
    <col min="3854" max="3854" width="5.75" style="417" customWidth="1"/>
    <col min="3855" max="3855" width="15.5" style="417" customWidth="1"/>
    <col min="3856" max="3864" width="13.375" style="417" customWidth="1"/>
    <col min="3865" max="3868" width="21.5" style="417" customWidth="1"/>
    <col min="3869" max="3869" width="13.375" style="417" customWidth="1"/>
    <col min="3870" max="3871" width="15.5" style="417" customWidth="1"/>
    <col min="3872" max="4096" width="7.75" style="417"/>
    <col min="4097" max="4106" width="13.375" style="417" customWidth="1"/>
    <col min="4107" max="4109" width="21.5" style="417" customWidth="1"/>
    <col min="4110" max="4110" width="5.75" style="417" customWidth="1"/>
    <col min="4111" max="4111" width="15.5" style="417" customWidth="1"/>
    <col min="4112" max="4120" width="13.375" style="417" customWidth="1"/>
    <col min="4121" max="4124" width="21.5" style="417" customWidth="1"/>
    <col min="4125" max="4125" width="13.375" style="417" customWidth="1"/>
    <col min="4126" max="4127" width="15.5" style="417" customWidth="1"/>
    <col min="4128" max="4352" width="7.75" style="417"/>
    <col min="4353" max="4362" width="13.375" style="417" customWidth="1"/>
    <col min="4363" max="4365" width="21.5" style="417" customWidth="1"/>
    <col min="4366" max="4366" width="5.75" style="417" customWidth="1"/>
    <col min="4367" max="4367" width="15.5" style="417" customWidth="1"/>
    <col min="4368" max="4376" width="13.375" style="417" customWidth="1"/>
    <col min="4377" max="4380" width="21.5" style="417" customWidth="1"/>
    <col min="4381" max="4381" width="13.375" style="417" customWidth="1"/>
    <col min="4382" max="4383" width="15.5" style="417" customWidth="1"/>
    <col min="4384" max="4608" width="7.75" style="417"/>
    <col min="4609" max="4618" width="13.375" style="417" customWidth="1"/>
    <col min="4619" max="4621" width="21.5" style="417" customWidth="1"/>
    <col min="4622" max="4622" width="5.75" style="417" customWidth="1"/>
    <col min="4623" max="4623" width="15.5" style="417" customWidth="1"/>
    <col min="4624" max="4632" width="13.375" style="417" customWidth="1"/>
    <col min="4633" max="4636" width="21.5" style="417" customWidth="1"/>
    <col min="4637" max="4637" width="13.375" style="417" customWidth="1"/>
    <col min="4638" max="4639" width="15.5" style="417" customWidth="1"/>
    <col min="4640" max="4864" width="7.75" style="417"/>
    <col min="4865" max="4874" width="13.375" style="417" customWidth="1"/>
    <col min="4875" max="4877" width="21.5" style="417" customWidth="1"/>
    <col min="4878" max="4878" width="5.75" style="417" customWidth="1"/>
    <col min="4879" max="4879" width="15.5" style="417" customWidth="1"/>
    <col min="4880" max="4888" width="13.375" style="417" customWidth="1"/>
    <col min="4889" max="4892" width="21.5" style="417" customWidth="1"/>
    <col min="4893" max="4893" width="13.375" style="417" customWidth="1"/>
    <col min="4894" max="4895" width="15.5" style="417" customWidth="1"/>
    <col min="4896" max="5120" width="7.75" style="417"/>
    <col min="5121" max="5130" width="13.375" style="417" customWidth="1"/>
    <col min="5131" max="5133" width="21.5" style="417" customWidth="1"/>
    <col min="5134" max="5134" width="5.75" style="417" customWidth="1"/>
    <col min="5135" max="5135" width="15.5" style="417" customWidth="1"/>
    <col min="5136" max="5144" width="13.375" style="417" customWidth="1"/>
    <col min="5145" max="5148" width="21.5" style="417" customWidth="1"/>
    <col min="5149" max="5149" width="13.375" style="417" customWidth="1"/>
    <col min="5150" max="5151" width="15.5" style="417" customWidth="1"/>
    <col min="5152" max="5376" width="7.75" style="417"/>
    <col min="5377" max="5386" width="13.375" style="417" customWidth="1"/>
    <col min="5387" max="5389" width="21.5" style="417" customWidth="1"/>
    <col min="5390" max="5390" width="5.75" style="417" customWidth="1"/>
    <col min="5391" max="5391" width="15.5" style="417" customWidth="1"/>
    <col min="5392" max="5400" width="13.375" style="417" customWidth="1"/>
    <col min="5401" max="5404" width="21.5" style="417" customWidth="1"/>
    <col min="5405" max="5405" width="13.375" style="417" customWidth="1"/>
    <col min="5406" max="5407" width="15.5" style="417" customWidth="1"/>
    <col min="5408" max="5632" width="7.75" style="417"/>
    <col min="5633" max="5642" width="13.375" style="417" customWidth="1"/>
    <col min="5643" max="5645" width="21.5" style="417" customWidth="1"/>
    <col min="5646" max="5646" width="5.75" style="417" customWidth="1"/>
    <col min="5647" max="5647" width="15.5" style="417" customWidth="1"/>
    <col min="5648" max="5656" width="13.375" style="417" customWidth="1"/>
    <col min="5657" max="5660" width="21.5" style="417" customWidth="1"/>
    <col min="5661" max="5661" width="13.375" style="417" customWidth="1"/>
    <col min="5662" max="5663" width="15.5" style="417" customWidth="1"/>
    <col min="5664" max="5888" width="7.75" style="417"/>
    <col min="5889" max="5898" width="13.375" style="417" customWidth="1"/>
    <col min="5899" max="5901" width="21.5" style="417" customWidth="1"/>
    <col min="5902" max="5902" width="5.75" style="417" customWidth="1"/>
    <col min="5903" max="5903" width="15.5" style="417" customWidth="1"/>
    <col min="5904" max="5912" width="13.375" style="417" customWidth="1"/>
    <col min="5913" max="5916" width="21.5" style="417" customWidth="1"/>
    <col min="5917" max="5917" width="13.375" style="417" customWidth="1"/>
    <col min="5918" max="5919" width="15.5" style="417" customWidth="1"/>
    <col min="5920" max="6144" width="7.75" style="417"/>
    <col min="6145" max="6154" width="13.375" style="417" customWidth="1"/>
    <col min="6155" max="6157" width="21.5" style="417" customWidth="1"/>
    <col min="6158" max="6158" width="5.75" style="417" customWidth="1"/>
    <col min="6159" max="6159" width="15.5" style="417" customWidth="1"/>
    <col min="6160" max="6168" width="13.375" style="417" customWidth="1"/>
    <col min="6169" max="6172" width="21.5" style="417" customWidth="1"/>
    <col min="6173" max="6173" width="13.375" style="417" customWidth="1"/>
    <col min="6174" max="6175" width="15.5" style="417" customWidth="1"/>
    <col min="6176" max="6400" width="7.75" style="417"/>
    <col min="6401" max="6410" width="13.375" style="417" customWidth="1"/>
    <col min="6411" max="6413" width="21.5" style="417" customWidth="1"/>
    <col min="6414" max="6414" width="5.75" style="417" customWidth="1"/>
    <col min="6415" max="6415" width="15.5" style="417" customWidth="1"/>
    <col min="6416" max="6424" width="13.375" style="417" customWidth="1"/>
    <col min="6425" max="6428" width="21.5" style="417" customWidth="1"/>
    <col min="6429" max="6429" width="13.375" style="417" customWidth="1"/>
    <col min="6430" max="6431" width="15.5" style="417" customWidth="1"/>
    <col min="6432" max="6656" width="7.75" style="417"/>
    <col min="6657" max="6666" width="13.375" style="417" customWidth="1"/>
    <col min="6667" max="6669" width="21.5" style="417" customWidth="1"/>
    <col min="6670" max="6670" width="5.75" style="417" customWidth="1"/>
    <col min="6671" max="6671" width="15.5" style="417" customWidth="1"/>
    <col min="6672" max="6680" width="13.375" style="417" customWidth="1"/>
    <col min="6681" max="6684" width="21.5" style="417" customWidth="1"/>
    <col min="6685" max="6685" width="13.375" style="417" customWidth="1"/>
    <col min="6686" max="6687" width="15.5" style="417" customWidth="1"/>
    <col min="6688" max="6912" width="7.75" style="417"/>
    <col min="6913" max="6922" width="13.375" style="417" customWidth="1"/>
    <col min="6923" max="6925" width="21.5" style="417" customWidth="1"/>
    <col min="6926" max="6926" width="5.75" style="417" customWidth="1"/>
    <col min="6927" max="6927" width="15.5" style="417" customWidth="1"/>
    <col min="6928" max="6936" width="13.375" style="417" customWidth="1"/>
    <col min="6937" max="6940" width="21.5" style="417" customWidth="1"/>
    <col min="6941" max="6941" width="13.375" style="417" customWidth="1"/>
    <col min="6942" max="6943" width="15.5" style="417" customWidth="1"/>
    <col min="6944" max="7168" width="7.75" style="417"/>
    <col min="7169" max="7178" width="13.375" style="417" customWidth="1"/>
    <col min="7179" max="7181" width="21.5" style="417" customWidth="1"/>
    <col min="7182" max="7182" width="5.75" style="417" customWidth="1"/>
    <col min="7183" max="7183" width="15.5" style="417" customWidth="1"/>
    <col min="7184" max="7192" width="13.375" style="417" customWidth="1"/>
    <col min="7193" max="7196" width="21.5" style="417" customWidth="1"/>
    <col min="7197" max="7197" width="13.375" style="417" customWidth="1"/>
    <col min="7198" max="7199" width="15.5" style="417" customWidth="1"/>
    <col min="7200" max="7424" width="7.75" style="417"/>
    <col min="7425" max="7434" width="13.375" style="417" customWidth="1"/>
    <col min="7435" max="7437" width="21.5" style="417" customWidth="1"/>
    <col min="7438" max="7438" width="5.75" style="417" customWidth="1"/>
    <col min="7439" max="7439" width="15.5" style="417" customWidth="1"/>
    <col min="7440" max="7448" width="13.375" style="417" customWidth="1"/>
    <col min="7449" max="7452" width="21.5" style="417" customWidth="1"/>
    <col min="7453" max="7453" width="13.375" style="417" customWidth="1"/>
    <col min="7454" max="7455" width="15.5" style="417" customWidth="1"/>
    <col min="7456" max="7680" width="7.75" style="417"/>
    <col min="7681" max="7690" width="13.375" style="417" customWidth="1"/>
    <col min="7691" max="7693" width="21.5" style="417" customWidth="1"/>
    <col min="7694" max="7694" width="5.75" style="417" customWidth="1"/>
    <col min="7695" max="7695" width="15.5" style="417" customWidth="1"/>
    <col min="7696" max="7704" width="13.375" style="417" customWidth="1"/>
    <col min="7705" max="7708" width="21.5" style="417" customWidth="1"/>
    <col min="7709" max="7709" width="13.375" style="417" customWidth="1"/>
    <col min="7710" max="7711" width="15.5" style="417" customWidth="1"/>
    <col min="7712" max="7936" width="7.75" style="417"/>
    <col min="7937" max="7946" width="13.375" style="417" customWidth="1"/>
    <col min="7947" max="7949" width="21.5" style="417" customWidth="1"/>
    <col min="7950" max="7950" width="5.75" style="417" customWidth="1"/>
    <col min="7951" max="7951" width="15.5" style="417" customWidth="1"/>
    <col min="7952" max="7960" width="13.375" style="417" customWidth="1"/>
    <col min="7961" max="7964" width="21.5" style="417" customWidth="1"/>
    <col min="7965" max="7965" width="13.375" style="417" customWidth="1"/>
    <col min="7966" max="7967" width="15.5" style="417" customWidth="1"/>
    <col min="7968" max="8192" width="7.75" style="417"/>
    <col min="8193" max="8202" width="13.375" style="417" customWidth="1"/>
    <col min="8203" max="8205" width="21.5" style="417" customWidth="1"/>
    <col min="8206" max="8206" width="5.75" style="417" customWidth="1"/>
    <col min="8207" max="8207" width="15.5" style="417" customWidth="1"/>
    <col min="8208" max="8216" width="13.375" style="417" customWidth="1"/>
    <col min="8217" max="8220" width="21.5" style="417" customWidth="1"/>
    <col min="8221" max="8221" width="13.375" style="417" customWidth="1"/>
    <col min="8222" max="8223" width="15.5" style="417" customWidth="1"/>
    <col min="8224" max="8448" width="7.75" style="417"/>
    <col min="8449" max="8458" width="13.375" style="417" customWidth="1"/>
    <col min="8459" max="8461" width="21.5" style="417" customWidth="1"/>
    <col min="8462" max="8462" width="5.75" style="417" customWidth="1"/>
    <col min="8463" max="8463" width="15.5" style="417" customWidth="1"/>
    <col min="8464" max="8472" width="13.375" style="417" customWidth="1"/>
    <col min="8473" max="8476" width="21.5" style="417" customWidth="1"/>
    <col min="8477" max="8477" width="13.375" style="417" customWidth="1"/>
    <col min="8478" max="8479" width="15.5" style="417" customWidth="1"/>
    <col min="8480" max="8704" width="7.75" style="417"/>
    <col min="8705" max="8714" width="13.375" style="417" customWidth="1"/>
    <col min="8715" max="8717" width="21.5" style="417" customWidth="1"/>
    <col min="8718" max="8718" width="5.75" style="417" customWidth="1"/>
    <col min="8719" max="8719" width="15.5" style="417" customWidth="1"/>
    <col min="8720" max="8728" width="13.375" style="417" customWidth="1"/>
    <col min="8729" max="8732" width="21.5" style="417" customWidth="1"/>
    <col min="8733" max="8733" width="13.375" style="417" customWidth="1"/>
    <col min="8734" max="8735" width="15.5" style="417" customWidth="1"/>
    <col min="8736" max="8960" width="7.75" style="417"/>
    <col min="8961" max="8970" width="13.375" style="417" customWidth="1"/>
    <col min="8971" max="8973" width="21.5" style="417" customWidth="1"/>
    <col min="8974" max="8974" width="5.75" style="417" customWidth="1"/>
    <col min="8975" max="8975" width="15.5" style="417" customWidth="1"/>
    <col min="8976" max="8984" width="13.375" style="417" customWidth="1"/>
    <col min="8985" max="8988" width="21.5" style="417" customWidth="1"/>
    <col min="8989" max="8989" width="13.375" style="417" customWidth="1"/>
    <col min="8990" max="8991" width="15.5" style="417" customWidth="1"/>
    <col min="8992" max="9216" width="7.75" style="417"/>
    <col min="9217" max="9226" width="13.375" style="417" customWidth="1"/>
    <col min="9227" max="9229" width="21.5" style="417" customWidth="1"/>
    <col min="9230" max="9230" width="5.75" style="417" customWidth="1"/>
    <col min="9231" max="9231" width="15.5" style="417" customWidth="1"/>
    <col min="9232" max="9240" width="13.375" style="417" customWidth="1"/>
    <col min="9241" max="9244" width="21.5" style="417" customWidth="1"/>
    <col min="9245" max="9245" width="13.375" style="417" customWidth="1"/>
    <col min="9246" max="9247" width="15.5" style="417" customWidth="1"/>
    <col min="9248" max="9472" width="7.75" style="417"/>
    <col min="9473" max="9482" width="13.375" style="417" customWidth="1"/>
    <col min="9483" max="9485" width="21.5" style="417" customWidth="1"/>
    <col min="9486" max="9486" width="5.75" style="417" customWidth="1"/>
    <col min="9487" max="9487" width="15.5" style="417" customWidth="1"/>
    <col min="9488" max="9496" width="13.375" style="417" customWidth="1"/>
    <col min="9497" max="9500" width="21.5" style="417" customWidth="1"/>
    <col min="9501" max="9501" width="13.375" style="417" customWidth="1"/>
    <col min="9502" max="9503" width="15.5" style="417" customWidth="1"/>
    <col min="9504" max="9728" width="7.75" style="417"/>
    <col min="9729" max="9738" width="13.375" style="417" customWidth="1"/>
    <col min="9739" max="9741" width="21.5" style="417" customWidth="1"/>
    <col min="9742" max="9742" width="5.75" style="417" customWidth="1"/>
    <col min="9743" max="9743" width="15.5" style="417" customWidth="1"/>
    <col min="9744" max="9752" width="13.375" style="417" customWidth="1"/>
    <col min="9753" max="9756" width="21.5" style="417" customWidth="1"/>
    <col min="9757" max="9757" width="13.375" style="417" customWidth="1"/>
    <col min="9758" max="9759" width="15.5" style="417" customWidth="1"/>
    <col min="9760" max="9984" width="7.75" style="417"/>
    <col min="9985" max="9994" width="13.375" style="417" customWidth="1"/>
    <col min="9995" max="9997" width="21.5" style="417" customWidth="1"/>
    <col min="9998" max="9998" width="5.75" style="417" customWidth="1"/>
    <col min="9999" max="9999" width="15.5" style="417" customWidth="1"/>
    <col min="10000" max="10008" width="13.375" style="417" customWidth="1"/>
    <col min="10009" max="10012" width="21.5" style="417" customWidth="1"/>
    <col min="10013" max="10013" width="13.375" style="417" customWidth="1"/>
    <col min="10014" max="10015" width="15.5" style="417" customWidth="1"/>
    <col min="10016" max="10240" width="7.75" style="417"/>
    <col min="10241" max="10250" width="13.375" style="417" customWidth="1"/>
    <col min="10251" max="10253" width="21.5" style="417" customWidth="1"/>
    <col min="10254" max="10254" width="5.75" style="417" customWidth="1"/>
    <col min="10255" max="10255" width="15.5" style="417" customWidth="1"/>
    <col min="10256" max="10264" width="13.375" style="417" customWidth="1"/>
    <col min="10265" max="10268" width="21.5" style="417" customWidth="1"/>
    <col min="10269" max="10269" width="13.375" style="417" customWidth="1"/>
    <col min="10270" max="10271" width="15.5" style="417" customWidth="1"/>
    <col min="10272" max="10496" width="7.75" style="417"/>
    <col min="10497" max="10506" width="13.375" style="417" customWidth="1"/>
    <col min="10507" max="10509" width="21.5" style="417" customWidth="1"/>
    <col min="10510" max="10510" width="5.75" style="417" customWidth="1"/>
    <col min="10511" max="10511" width="15.5" style="417" customWidth="1"/>
    <col min="10512" max="10520" width="13.375" style="417" customWidth="1"/>
    <col min="10521" max="10524" width="21.5" style="417" customWidth="1"/>
    <col min="10525" max="10525" width="13.375" style="417" customWidth="1"/>
    <col min="10526" max="10527" width="15.5" style="417" customWidth="1"/>
    <col min="10528" max="10752" width="7.75" style="417"/>
    <col min="10753" max="10762" width="13.375" style="417" customWidth="1"/>
    <col min="10763" max="10765" width="21.5" style="417" customWidth="1"/>
    <col min="10766" max="10766" width="5.75" style="417" customWidth="1"/>
    <col min="10767" max="10767" width="15.5" style="417" customWidth="1"/>
    <col min="10768" max="10776" width="13.375" style="417" customWidth="1"/>
    <col min="10777" max="10780" width="21.5" style="417" customWidth="1"/>
    <col min="10781" max="10781" width="13.375" style="417" customWidth="1"/>
    <col min="10782" max="10783" width="15.5" style="417" customWidth="1"/>
    <col min="10784" max="11008" width="7.75" style="417"/>
    <col min="11009" max="11018" width="13.375" style="417" customWidth="1"/>
    <col min="11019" max="11021" width="21.5" style="417" customWidth="1"/>
    <col min="11022" max="11022" width="5.75" style="417" customWidth="1"/>
    <col min="11023" max="11023" width="15.5" style="417" customWidth="1"/>
    <col min="11024" max="11032" width="13.375" style="417" customWidth="1"/>
    <col min="11033" max="11036" width="21.5" style="417" customWidth="1"/>
    <col min="11037" max="11037" width="13.375" style="417" customWidth="1"/>
    <col min="11038" max="11039" width="15.5" style="417" customWidth="1"/>
    <col min="11040" max="11264" width="7.75" style="417"/>
    <col min="11265" max="11274" width="13.375" style="417" customWidth="1"/>
    <col min="11275" max="11277" width="21.5" style="417" customWidth="1"/>
    <col min="11278" max="11278" width="5.75" style="417" customWidth="1"/>
    <col min="11279" max="11279" width="15.5" style="417" customWidth="1"/>
    <col min="11280" max="11288" width="13.375" style="417" customWidth="1"/>
    <col min="11289" max="11292" width="21.5" style="417" customWidth="1"/>
    <col min="11293" max="11293" width="13.375" style="417" customWidth="1"/>
    <col min="11294" max="11295" width="15.5" style="417" customWidth="1"/>
    <col min="11296" max="11520" width="7.75" style="417"/>
    <col min="11521" max="11530" width="13.375" style="417" customWidth="1"/>
    <col min="11531" max="11533" width="21.5" style="417" customWidth="1"/>
    <col min="11534" max="11534" width="5.75" style="417" customWidth="1"/>
    <col min="11535" max="11535" width="15.5" style="417" customWidth="1"/>
    <col min="11536" max="11544" width="13.375" style="417" customWidth="1"/>
    <col min="11545" max="11548" width="21.5" style="417" customWidth="1"/>
    <col min="11549" max="11549" width="13.375" style="417" customWidth="1"/>
    <col min="11550" max="11551" width="15.5" style="417" customWidth="1"/>
    <col min="11552" max="11776" width="7.75" style="417"/>
    <col min="11777" max="11786" width="13.375" style="417" customWidth="1"/>
    <col min="11787" max="11789" width="21.5" style="417" customWidth="1"/>
    <col min="11790" max="11790" width="5.75" style="417" customWidth="1"/>
    <col min="11791" max="11791" width="15.5" style="417" customWidth="1"/>
    <col min="11792" max="11800" width="13.375" style="417" customWidth="1"/>
    <col min="11801" max="11804" width="21.5" style="417" customWidth="1"/>
    <col min="11805" max="11805" width="13.375" style="417" customWidth="1"/>
    <col min="11806" max="11807" width="15.5" style="417" customWidth="1"/>
    <col min="11808" max="12032" width="7.75" style="417"/>
    <col min="12033" max="12042" width="13.375" style="417" customWidth="1"/>
    <col min="12043" max="12045" width="21.5" style="417" customWidth="1"/>
    <col min="12046" max="12046" width="5.75" style="417" customWidth="1"/>
    <col min="12047" max="12047" width="15.5" style="417" customWidth="1"/>
    <col min="12048" max="12056" width="13.375" style="417" customWidth="1"/>
    <col min="12057" max="12060" width="21.5" style="417" customWidth="1"/>
    <col min="12061" max="12061" width="13.375" style="417" customWidth="1"/>
    <col min="12062" max="12063" width="15.5" style="417" customWidth="1"/>
    <col min="12064" max="12288" width="7.75" style="417"/>
    <col min="12289" max="12298" width="13.375" style="417" customWidth="1"/>
    <col min="12299" max="12301" width="21.5" style="417" customWidth="1"/>
    <col min="12302" max="12302" width="5.75" style="417" customWidth="1"/>
    <col min="12303" max="12303" width="15.5" style="417" customWidth="1"/>
    <col min="12304" max="12312" width="13.375" style="417" customWidth="1"/>
    <col min="12313" max="12316" width="21.5" style="417" customWidth="1"/>
    <col min="12317" max="12317" width="13.375" style="417" customWidth="1"/>
    <col min="12318" max="12319" width="15.5" style="417" customWidth="1"/>
    <col min="12320" max="12544" width="7.75" style="417"/>
    <col min="12545" max="12554" width="13.375" style="417" customWidth="1"/>
    <col min="12555" max="12557" width="21.5" style="417" customWidth="1"/>
    <col min="12558" max="12558" width="5.75" style="417" customWidth="1"/>
    <col min="12559" max="12559" width="15.5" style="417" customWidth="1"/>
    <col min="12560" max="12568" width="13.375" style="417" customWidth="1"/>
    <col min="12569" max="12572" width="21.5" style="417" customWidth="1"/>
    <col min="12573" max="12573" width="13.375" style="417" customWidth="1"/>
    <col min="12574" max="12575" width="15.5" style="417" customWidth="1"/>
    <col min="12576" max="12800" width="7.75" style="417"/>
    <col min="12801" max="12810" width="13.375" style="417" customWidth="1"/>
    <col min="12811" max="12813" width="21.5" style="417" customWidth="1"/>
    <col min="12814" max="12814" width="5.75" style="417" customWidth="1"/>
    <col min="12815" max="12815" width="15.5" style="417" customWidth="1"/>
    <col min="12816" max="12824" width="13.375" style="417" customWidth="1"/>
    <col min="12825" max="12828" width="21.5" style="417" customWidth="1"/>
    <col min="12829" max="12829" width="13.375" style="417" customWidth="1"/>
    <col min="12830" max="12831" width="15.5" style="417" customWidth="1"/>
    <col min="12832" max="13056" width="7.75" style="417"/>
    <col min="13057" max="13066" width="13.375" style="417" customWidth="1"/>
    <col min="13067" max="13069" width="21.5" style="417" customWidth="1"/>
    <col min="13070" max="13070" width="5.75" style="417" customWidth="1"/>
    <col min="13071" max="13071" width="15.5" style="417" customWidth="1"/>
    <col min="13072" max="13080" width="13.375" style="417" customWidth="1"/>
    <col min="13081" max="13084" width="21.5" style="417" customWidth="1"/>
    <col min="13085" max="13085" width="13.375" style="417" customWidth="1"/>
    <col min="13086" max="13087" width="15.5" style="417" customWidth="1"/>
    <col min="13088" max="13312" width="7.75" style="417"/>
    <col min="13313" max="13322" width="13.375" style="417" customWidth="1"/>
    <col min="13323" max="13325" width="21.5" style="417" customWidth="1"/>
    <col min="13326" max="13326" width="5.75" style="417" customWidth="1"/>
    <col min="13327" max="13327" width="15.5" style="417" customWidth="1"/>
    <col min="13328" max="13336" width="13.375" style="417" customWidth="1"/>
    <col min="13337" max="13340" width="21.5" style="417" customWidth="1"/>
    <col min="13341" max="13341" width="13.375" style="417" customWidth="1"/>
    <col min="13342" max="13343" width="15.5" style="417" customWidth="1"/>
    <col min="13344" max="13568" width="7.75" style="417"/>
    <col min="13569" max="13578" width="13.375" style="417" customWidth="1"/>
    <col min="13579" max="13581" width="21.5" style="417" customWidth="1"/>
    <col min="13582" max="13582" width="5.75" style="417" customWidth="1"/>
    <col min="13583" max="13583" width="15.5" style="417" customWidth="1"/>
    <col min="13584" max="13592" width="13.375" style="417" customWidth="1"/>
    <col min="13593" max="13596" width="21.5" style="417" customWidth="1"/>
    <col min="13597" max="13597" width="13.375" style="417" customWidth="1"/>
    <col min="13598" max="13599" width="15.5" style="417" customWidth="1"/>
    <col min="13600" max="13824" width="7.75" style="417"/>
    <col min="13825" max="13834" width="13.375" style="417" customWidth="1"/>
    <col min="13835" max="13837" width="21.5" style="417" customWidth="1"/>
    <col min="13838" max="13838" width="5.75" style="417" customWidth="1"/>
    <col min="13839" max="13839" width="15.5" style="417" customWidth="1"/>
    <col min="13840" max="13848" width="13.375" style="417" customWidth="1"/>
    <col min="13849" max="13852" width="21.5" style="417" customWidth="1"/>
    <col min="13853" max="13853" width="13.375" style="417" customWidth="1"/>
    <col min="13854" max="13855" width="15.5" style="417" customWidth="1"/>
    <col min="13856" max="14080" width="7.75" style="417"/>
    <col min="14081" max="14090" width="13.375" style="417" customWidth="1"/>
    <col min="14091" max="14093" width="21.5" style="417" customWidth="1"/>
    <col min="14094" max="14094" width="5.75" style="417" customWidth="1"/>
    <col min="14095" max="14095" width="15.5" style="417" customWidth="1"/>
    <col min="14096" max="14104" width="13.375" style="417" customWidth="1"/>
    <col min="14105" max="14108" width="21.5" style="417" customWidth="1"/>
    <col min="14109" max="14109" width="13.375" style="417" customWidth="1"/>
    <col min="14110" max="14111" width="15.5" style="417" customWidth="1"/>
    <col min="14112" max="14336" width="7.75" style="417"/>
    <col min="14337" max="14346" width="13.375" style="417" customWidth="1"/>
    <col min="14347" max="14349" width="21.5" style="417" customWidth="1"/>
    <col min="14350" max="14350" width="5.75" style="417" customWidth="1"/>
    <col min="14351" max="14351" width="15.5" style="417" customWidth="1"/>
    <col min="14352" max="14360" width="13.375" style="417" customWidth="1"/>
    <col min="14361" max="14364" width="21.5" style="417" customWidth="1"/>
    <col min="14365" max="14365" width="13.375" style="417" customWidth="1"/>
    <col min="14366" max="14367" width="15.5" style="417" customWidth="1"/>
    <col min="14368" max="14592" width="7.75" style="417"/>
    <col min="14593" max="14602" width="13.375" style="417" customWidth="1"/>
    <col min="14603" max="14605" width="21.5" style="417" customWidth="1"/>
    <col min="14606" max="14606" width="5.75" style="417" customWidth="1"/>
    <col min="14607" max="14607" width="15.5" style="417" customWidth="1"/>
    <col min="14608" max="14616" width="13.375" style="417" customWidth="1"/>
    <col min="14617" max="14620" width="21.5" style="417" customWidth="1"/>
    <col min="14621" max="14621" width="13.375" style="417" customWidth="1"/>
    <col min="14622" max="14623" width="15.5" style="417" customWidth="1"/>
    <col min="14624" max="14848" width="7.75" style="417"/>
    <col min="14849" max="14858" width="13.375" style="417" customWidth="1"/>
    <col min="14859" max="14861" width="21.5" style="417" customWidth="1"/>
    <col min="14862" max="14862" width="5.75" style="417" customWidth="1"/>
    <col min="14863" max="14863" width="15.5" style="417" customWidth="1"/>
    <col min="14864" max="14872" width="13.375" style="417" customWidth="1"/>
    <col min="14873" max="14876" width="21.5" style="417" customWidth="1"/>
    <col min="14877" max="14877" width="13.375" style="417" customWidth="1"/>
    <col min="14878" max="14879" width="15.5" style="417" customWidth="1"/>
    <col min="14880" max="15104" width="7.75" style="417"/>
    <col min="15105" max="15114" width="13.375" style="417" customWidth="1"/>
    <col min="15115" max="15117" width="21.5" style="417" customWidth="1"/>
    <col min="15118" max="15118" width="5.75" style="417" customWidth="1"/>
    <col min="15119" max="15119" width="15.5" style="417" customWidth="1"/>
    <col min="15120" max="15128" width="13.375" style="417" customWidth="1"/>
    <col min="15129" max="15132" width="21.5" style="417" customWidth="1"/>
    <col min="15133" max="15133" width="13.375" style="417" customWidth="1"/>
    <col min="15134" max="15135" width="15.5" style="417" customWidth="1"/>
    <col min="15136" max="15360" width="7.75" style="417"/>
    <col min="15361" max="15370" width="13.375" style="417" customWidth="1"/>
    <col min="15371" max="15373" width="21.5" style="417" customWidth="1"/>
    <col min="15374" max="15374" width="5.75" style="417" customWidth="1"/>
    <col min="15375" max="15375" width="15.5" style="417" customWidth="1"/>
    <col min="15376" max="15384" width="13.375" style="417" customWidth="1"/>
    <col min="15385" max="15388" width="21.5" style="417" customWidth="1"/>
    <col min="15389" max="15389" width="13.375" style="417" customWidth="1"/>
    <col min="15390" max="15391" width="15.5" style="417" customWidth="1"/>
    <col min="15392" max="15616" width="7.75" style="417"/>
    <col min="15617" max="15626" width="13.375" style="417" customWidth="1"/>
    <col min="15627" max="15629" width="21.5" style="417" customWidth="1"/>
    <col min="15630" max="15630" width="5.75" style="417" customWidth="1"/>
    <col min="15631" max="15631" width="15.5" style="417" customWidth="1"/>
    <col min="15632" max="15640" width="13.375" style="417" customWidth="1"/>
    <col min="15641" max="15644" width="21.5" style="417" customWidth="1"/>
    <col min="15645" max="15645" width="13.375" style="417" customWidth="1"/>
    <col min="15646" max="15647" width="15.5" style="417" customWidth="1"/>
    <col min="15648" max="15872" width="7.75" style="417"/>
    <col min="15873" max="15882" width="13.375" style="417" customWidth="1"/>
    <col min="15883" max="15885" width="21.5" style="417" customWidth="1"/>
    <col min="15886" max="15886" width="5.75" style="417" customWidth="1"/>
    <col min="15887" max="15887" width="15.5" style="417" customWidth="1"/>
    <col min="15888" max="15896" width="13.375" style="417" customWidth="1"/>
    <col min="15897" max="15900" width="21.5" style="417" customWidth="1"/>
    <col min="15901" max="15901" width="13.375" style="417" customWidth="1"/>
    <col min="15902" max="15903" width="15.5" style="417" customWidth="1"/>
    <col min="15904" max="16128" width="7.75" style="417"/>
    <col min="16129" max="16138" width="13.375" style="417" customWidth="1"/>
    <col min="16139" max="16141" width="21.5" style="417" customWidth="1"/>
    <col min="16142" max="16142" width="5.75" style="417" customWidth="1"/>
    <col min="16143" max="16143" width="15.5" style="417" customWidth="1"/>
    <col min="16144" max="16152" width="13.375" style="417" customWidth="1"/>
    <col min="16153" max="16156" width="21.5" style="417" customWidth="1"/>
    <col min="16157" max="16157" width="13.375" style="417" customWidth="1"/>
    <col min="16158" max="16159" width="15.5" style="417" customWidth="1"/>
    <col min="16160" max="16384" width="7.75" style="417"/>
  </cols>
  <sheetData>
    <row r="1" spans="1:31" s="413" customFormat="1" ht="18">
      <c r="A1" s="411" t="s">
        <v>0</v>
      </c>
      <c r="B1" s="412"/>
      <c r="C1" s="412"/>
      <c r="D1" s="412"/>
      <c r="E1" s="412"/>
      <c r="F1" s="412"/>
      <c r="G1" s="412"/>
      <c r="H1" s="412"/>
      <c r="I1" s="411"/>
      <c r="J1" s="412"/>
      <c r="K1" s="412"/>
      <c r="L1" s="412"/>
      <c r="M1" s="412"/>
      <c r="N1" s="412"/>
      <c r="O1" s="411" t="s">
        <v>0</v>
      </c>
      <c r="P1" s="412"/>
      <c r="Q1" s="411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</row>
    <row r="2" spans="1:31" s="413" customForma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</row>
    <row r="3" spans="1:31" s="413" customFormat="1" ht="15">
      <c r="A3" s="414" t="s">
        <v>183</v>
      </c>
      <c r="B3" s="412"/>
      <c r="C3" s="412"/>
      <c r="D3" s="412"/>
      <c r="E3" s="412"/>
      <c r="F3" s="412"/>
      <c r="G3" s="412"/>
      <c r="H3" s="412"/>
      <c r="I3" s="414"/>
      <c r="J3" s="412"/>
      <c r="K3" s="412"/>
      <c r="L3" s="412"/>
      <c r="M3" s="412"/>
      <c r="N3" s="412"/>
      <c r="O3" s="414" t="s">
        <v>184</v>
      </c>
      <c r="P3" s="412"/>
      <c r="Q3" s="414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</row>
    <row r="4" spans="1:31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6"/>
      <c r="T4" s="416"/>
      <c r="U4" s="416"/>
      <c r="V4" s="416"/>
      <c r="W4" s="415"/>
      <c r="X4" s="415"/>
      <c r="Y4" s="415"/>
      <c r="Z4" s="415"/>
      <c r="AA4" s="415"/>
      <c r="AB4" s="415"/>
      <c r="AC4" s="415"/>
      <c r="AD4" s="415"/>
      <c r="AE4" s="415"/>
    </row>
    <row r="5" spans="1:31">
      <c r="A5" s="418" t="s">
        <v>185</v>
      </c>
      <c r="B5" s="415"/>
      <c r="C5" s="415"/>
      <c r="D5" s="415"/>
      <c r="E5" s="415"/>
      <c r="F5" s="415"/>
      <c r="G5" s="415"/>
      <c r="H5" s="415"/>
      <c r="I5" s="418"/>
      <c r="J5" s="419"/>
      <c r="K5" s="419"/>
      <c r="L5" s="419"/>
      <c r="M5" s="419"/>
      <c r="N5" s="419"/>
      <c r="O5" s="418" t="s">
        <v>186</v>
      </c>
      <c r="P5" s="415"/>
      <c r="Q5" s="418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</row>
    <row r="6" spans="1:31" s="1130" customFormat="1" ht="15.75">
      <c r="A6" s="1128" t="s">
        <v>278</v>
      </c>
      <c r="B6" s="1129"/>
      <c r="C6" s="1129"/>
      <c r="D6" s="1129"/>
      <c r="E6" s="1129"/>
      <c r="F6" s="1129"/>
      <c r="G6" s="1129"/>
      <c r="H6" s="1129"/>
      <c r="I6" s="1129"/>
      <c r="J6" s="1129"/>
      <c r="K6" s="1129"/>
      <c r="L6" s="1129"/>
      <c r="M6" s="1129"/>
      <c r="N6" s="1129"/>
      <c r="O6" s="758" t="s">
        <v>279</v>
      </c>
      <c r="W6" s="1131"/>
      <c r="X6" s="1131"/>
      <c r="Y6" s="1131"/>
      <c r="Z6" s="1131"/>
      <c r="AA6" s="1131"/>
    </row>
    <row r="7" spans="1:31">
      <c r="A7" s="415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</row>
    <row r="8" spans="1:31" ht="15">
      <c r="A8" s="1132" t="s">
        <v>187</v>
      </c>
      <c r="B8" s="1133"/>
      <c r="C8" s="1133"/>
      <c r="D8" s="1133"/>
      <c r="E8" s="1133"/>
      <c r="F8" s="1133"/>
      <c r="G8" s="1133"/>
      <c r="H8" s="1133"/>
      <c r="I8" s="1133"/>
      <c r="J8" s="1133"/>
      <c r="K8" s="1133"/>
      <c r="L8" s="1133"/>
      <c r="M8" s="1133"/>
      <c r="N8" s="415"/>
      <c r="O8" s="1132" t="s">
        <v>188</v>
      </c>
      <c r="P8" s="1133"/>
      <c r="Q8" s="1133"/>
      <c r="R8" s="1133"/>
      <c r="S8" s="1133"/>
      <c r="T8" s="1133"/>
      <c r="U8" s="1133"/>
      <c r="V8" s="1133"/>
      <c r="W8" s="1133"/>
      <c r="X8" s="1133"/>
      <c r="Y8" s="1133"/>
      <c r="Z8" s="1133"/>
      <c r="AA8" s="1133"/>
    </row>
    <row r="9" spans="1:31" ht="15">
      <c r="A9" s="417" t="s">
        <v>189</v>
      </c>
      <c r="B9" s="417" t="s">
        <v>190</v>
      </c>
      <c r="H9" s="1133"/>
      <c r="I9" s="1133"/>
      <c r="J9" s="1133"/>
      <c r="K9" s="1133"/>
      <c r="L9" s="1133"/>
      <c r="M9" s="1133"/>
      <c r="N9" s="415"/>
      <c r="O9" s="417" t="s">
        <v>189</v>
      </c>
      <c r="P9" s="417" t="s">
        <v>190</v>
      </c>
      <c r="V9" s="1133"/>
      <c r="W9" s="1133"/>
      <c r="X9" s="1133"/>
      <c r="Y9" s="1133"/>
      <c r="Z9" s="1133"/>
      <c r="AA9" s="1133"/>
    </row>
    <row r="10" spans="1:31" ht="15">
      <c r="A10" s="757" t="s">
        <v>191</v>
      </c>
      <c r="B10" s="757"/>
      <c r="C10" s="757">
        <v>2000</v>
      </c>
      <c r="D10" s="758"/>
      <c r="E10" s="758"/>
      <c r="F10" s="758"/>
      <c r="G10" s="758"/>
      <c r="H10" s="1133"/>
      <c r="I10" s="1133"/>
      <c r="J10" s="1133"/>
      <c r="K10" s="1133"/>
      <c r="L10" s="1133"/>
      <c r="M10" s="1133"/>
      <c r="N10" s="415"/>
      <c r="O10" s="757" t="s">
        <v>191</v>
      </c>
      <c r="P10" s="757"/>
      <c r="Q10" s="757">
        <v>2000</v>
      </c>
      <c r="R10" s="758"/>
      <c r="S10" s="758"/>
      <c r="T10" s="758"/>
      <c r="U10" s="758"/>
      <c r="V10" s="1133"/>
      <c r="W10" s="1133"/>
      <c r="X10" s="1133"/>
      <c r="Y10" s="1133"/>
      <c r="Z10" s="1133"/>
      <c r="AA10" s="1133"/>
    </row>
    <row r="11" spans="1:31" ht="15.75" thickBot="1">
      <c r="H11" s="1133"/>
      <c r="I11" s="1133"/>
      <c r="J11" s="1133"/>
      <c r="K11" s="1133"/>
      <c r="L11" s="1133"/>
      <c r="M11" s="1133"/>
      <c r="N11" s="415"/>
      <c r="V11" s="1133"/>
      <c r="W11" s="1133"/>
      <c r="X11" s="1133"/>
      <c r="Y11" s="1133"/>
      <c r="Z11" s="1133"/>
      <c r="AA11" s="1133"/>
    </row>
    <row r="12" spans="1:31">
      <c r="A12" s="759" t="s">
        <v>192</v>
      </c>
      <c r="B12" s="1121" t="s">
        <v>193</v>
      </c>
      <c r="C12" s="761"/>
      <c r="D12" s="761"/>
      <c r="E12" s="761" t="s">
        <v>307</v>
      </c>
      <c r="F12" s="761"/>
      <c r="G12" s="761"/>
      <c r="H12" s="761"/>
      <c r="I12" s="761"/>
      <c r="J12" s="761"/>
      <c r="K12" s="759" t="s">
        <v>194</v>
      </c>
      <c r="L12" s="759" t="s">
        <v>195</v>
      </c>
      <c r="M12" s="759" t="s">
        <v>308</v>
      </c>
      <c r="N12" s="415"/>
      <c r="O12" s="759" t="s">
        <v>192</v>
      </c>
      <c r="P12" s="760" t="s">
        <v>193</v>
      </c>
      <c r="Q12" s="761"/>
      <c r="R12" s="761"/>
      <c r="S12" s="761" t="s">
        <v>309</v>
      </c>
      <c r="T12" s="761"/>
      <c r="U12" s="761"/>
      <c r="V12" s="761"/>
      <c r="W12" s="761"/>
      <c r="X12" s="761"/>
      <c r="Y12" s="759" t="s">
        <v>194</v>
      </c>
      <c r="Z12" s="759" t="s">
        <v>195</v>
      </c>
      <c r="AA12" s="759" t="s">
        <v>308</v>
      </c>
    </row>
    <row r="13" spans="1:31">
      <c r="A13" s="762" t="s">
        <v>196</v>
      </c>
      <c r="B13" s="1122" t="s">
        <v>197</v>
      </c>
      <c r="C13" s="764"/>
      <c r="D13" s="764"/>
      <c r="E13" s="765" t="s">
        <v>310</v>
      </c>
      <c r="F13" s="765"/>
      <c r="G13" s="764"/>
      <c r="H13" s="764"/>
      <c r="I13" s="764"/>
      <c r="J13" s="764"/>
      <c r="K13" s="766" t="s">
        <v>198</v>
      </c>
      <c r="L13" s="766" t="s">
        <v>198</v>
      </c>
      <c r="M13" s="766" t="s">
        <v>198</v>
      </c>
      <c r="N13" s="415"/>
      <c r="O13" s="762" t="s">
        <v>196</v>
      </c>
      <c r="P13" s="763" t="s">
        <v>197</v>
      </c>
      <c r="Q13" s="764"/>
      <c r="R13" s="764"/>
      <c r="S13" s="765" t="s">
        <v>311</v>
      </c>
      <c r="T13" s="765"/>
      <c r="U13" s="764"/>
      <c r="V13" s="764"/>
      <c r="W13" s="764"/>
      <c r="X13" s="764"/>
      <c r="Y13" s="766" t="s">
        <v>198</v>
      </c>
      <c r="Z13" s="766" t="s">
        <v>198</v>
      </c>
      <c r="AA13" s="766" t="s">
        <v>198</v>
      </c>
    </row>
    <row r="14" spans="1:31">
      <c r="A14" s="767" t="s">
        <v>199</v>
      </c>
      <c r="B14" s="1122" t="s">
        <v>163</v>
      </c>
      <c r="C14" s="768" t="s">
        <v>200</v>
      </c>
      <c r="D14" s="768" t="s">
        <v>201</v>
      </c>
      <c r="E14" s="769"/>
      <c r="F14" s="769"/>
      <c r="G14" s="769"/>
      <c r="H14" s="769"/>
      <c r="I14" s="769"/>
      <c r="J14" s="770" t="s">
        <v>36</v>
      </c>
      <c r="K14" s="762" t="s">
        <v>202</v>
      </c>
      <c r="L14" s="762" t="s">
        <v>203</v>
      </c>
      <c r="M14" s="762" t="s">
        <v>203</v>
      </c>
      <c r="N14" s="415"/>
      <c r="O14" s="767" t="s">
        <v>199</v>
      </c>
      <c r="P14" s="763" t="s">
        <v>163</v>
      </c>
      <c r="Q14" s="768" t="s">
        <v>200</v>
      </c>
      <c r="R14" s="768" t="s">
        <v>201</v>
      </c>
      <c r="S14" s="769"/>
      <c r="T14" s="769"/>
      <c r="U14" s="769"/>
      <c r="V14" s="769"/>
      <c r="W14" s="769"/>
      <c r="X14" s="770" t="s">
        <v>36</v>
      </c>
      <c r="Y14" s="762" t="s">
        <v>202</v>
      </c>
      <c r="Z14" s="762" t="s">
        <v>203</v>
      </c>
      <c r="AA14" s="762" t="s">
        <v>203</v>
      </c>
    </row>
    <row r="15" spans="1:31">
      <c r="A15" s="771"/>
      <c r="B15" s="1116"/>
      <c r="C15" s="773" t="s">
        <v>204</v>
      </c>
      <c r="D15" s="773" t="s">
        <v>205</v>
      </c>
      <c r="E15" s="774" t="s">
        <v>170</v>
      </c>
      <c r="F15" s="774" t="s">
        <v>164</v>
      </c>
      <c r="G15" s="773" t="s">
        <v>312</v>
      </c>
      <c r="H15" s="773" t="s">
        <v>313</v>
      </c>
      <c r="I15" s="773" t="s">
        <v>172</v>
      </c>
      <c r="J15" s="765" t="s">
        <v>206</v>
      </c>
      <c r="K15" s="775" t="s">
        <v>314</v>
      </c>
      <c r="L15" s="775" t="s">
        <v>315</v>
      </c>
      <c r="M15" s="775" t="s">
        <v>316</v>
      </c>
      <c r="N15" s="415"/>
      <c r="O15" s="771"/>
      <c r="P15" s="772"/>
      <c r="Q15" s="773" t="s">
        <v>204</v>
      </c>
      <c r="R15" s="773" t="s">
        <v>205</v>
      </c>
      <c r="S15" s="774" t="s">
        <v>170</v>
      </c>
      <c r="T15" s="774" t="s">
        <v>164</v>
      </c>
      <c r="U15" s="773" t="s">
        <v>312</v>
      </c>
      <c r="V15" s="773" t="s">
        <v>313</v>
      </c>
      <c r="W15" s="773" t="s">
        <v>172</v>
      </c>
      <c r="X15" s="765" t="s">
        <v>206</v>
      </c>
      <c r="Y15" s="775" t="s">
        <v>314</v>
      </c>
      <c r="Z15" s="775" t="s">
        <v>315</v>
      </c>
      <c r="AA15" s="775" t="s">
        <v>316</v>
      </c>
    </row>
    <row r="16" spans="1:31">
      <c r="A16" s="791" t="s">
        <v>170</v>
      </c>
      <c r="B16" s="1222">
        <v>130928</v>
      </c>
      <c r="C16" s="777">
        <v>58399</v>
      </c>
      <c r="D16" s="777">
        <v>47377</v>
      </c>
      <c r="E16" s="778" t="s">
        <v>111</v>
      </c>
      <c r="F16" s="777">
        <v>23916</v>
      </c>
      <c r="G16" s="777">
        <v>5146</v>
      </c>
      <c r="H16" s="777">
        <v>45052</v>
      </c>
      <c r="I16" s="777">
        <v>12138</v>
      </c>
      <c r="J16" s="779">
        <v>37224</v>
      </c>
      <c r="K16" s="780">
        <v>22311</v>
      </c>
      <c r="L16" s="780">
        <v>4536</v>
      </c>
      <c r="M16" s="780">
        <v>3397</v>
      </c>
      <c r="N16" s="415"/>
      <c r="O16" s="791" t="s">
        <v>170</v>
      </c>
      <c r="P16" s="781">
        <v>0.30946937793286006</v>
      </c>
      <c r="Q16" s="782">
        <v>0.64941180499666085</v>
      </c>
      <c r="R16" s="782">
        <v>0.5819068324292378</v>
      </c>
      <c r="S16" s="778" t="s">
        <v>111</v>
      </c>
      <c r="T16" s="782">
        <v>0.68912025422311418</v>
      </c>
      <c r="U16" s="782">
        <v>0.74271278663039253</v>
      </c>
      <c r="V16" s="782">
        <v>0.58246026813460006</v>
      </c>
      <c r="W16" s="782">
        <v>0.79296424452133796</v>
      </c>
      <c r="X16" s="783">
        <v>0.86616161616161613</v>
      </c>
      <c r="Y16" s="784">
        <v>0.69660705481601004</v>
      </c>
      <c r="Z16" s="784">
        <v>0.75551146384479717</v>
      </c>
      <c r="AA16" s="784">
        <v>0.80836031792758312</v>
      </c>
    </row>
    <row r="17" spans="1:28">
      <c r="A17" s="785"/>
      <c r="B17" s="1223"/>
      <c r="C17" s="787">
        <v>0.43916947419083141</v>
      </c>
      <c r="D17" s="787">
        <v>0.35628233666225484</v>
      </c>
      <c r="E17" s="787"/>
      <c r="F17" s="787">
        <v>0.17985200336902898</v>
      </c>
      <c r="G17" s="787">
        <v>3.8698712549633016E-2</v>
      </c>
      <c r="H17" s="787">
        <v>0.33879797858260136</v>
      </c>
      <c r="I17" s="787">
        <v>9.1279629406810253E-2</v>
      </c>
      <c r="J17" s="1124">
        <v>0.27993021297076165</v>
      </c>
      <c r="K17" s="1124">
        <v>0.16778215617855854</v>
      </c>
      <c r="L17" s="1124">
        <v>3.4111418601852968E-2</v>
      </c>
      <c r="M17" s="1124">
        <v>2.5545963181325952E-2</v>
      </c>
      <c r="N17" s="415"/>
      <c r="O17" s="785"/>
      <c r="P17" s="767"/>
      <c r="Q17" s="787"/>
      <c r="R17" s="787"/>
      <c r="S17" s="787"/>
      <c r="T17" s="787"/>
      <c r="U17" s="787"/>
      <c r="V17" s="787"/>
      <c r="W17" s="787"/>
      <c r="X17" s="788"/>
      <c r="Y17" s="789"/>
      <c r="Z17" s="789"/>
      <c r="AA17" s="789"/>
    </row>
    <row r="18" spans="1:28">
      <c r="A18" s="776" t="s">
        <v>164</v>
      </c>
      <c r="B18" s="1224">
        <v>384201</v>
      </c>
      <c r="C18" s="777">
        <v>65443</v>
      </c>
      <c r="D18" s="777">
        <v>63377</v>
      </c>
      <c r="E18" s="777">
        <v>33453</v>
      </c>
      <c r="F18" s="790" t="s">
        <v>111</v>
      </c>
      <c r="G18" s="777">
        <v>14450</v>
      </c>
      <c r="H18" s="777">
        <v>59104</v>
      </c>
      <c r="I18" s="777">
        <v>17221</v>
      </c>
      <c r="J18" s="779">
        <v>21139</v>
      </c>
      <c r="K18" s="780">
        <v>31437</v>
      </c>
      <c r="L18" s="780">
        <v>8711</v>
      </c>
      <c r="M18" s="780">
        <v>5864</v>
      </c>
      <c r="N18" s="415"/>
      <c r="O18" s="776" t="s">
        <v>164</v>
      </c>
      <c r="P18" s="784">
        <v>4.332669844429312E-2</v>
      </c>
      <c r="Q18" s="782">
        <v>0.23281328789939337</v>
      </c>
      <c r="R18" s="782">
        <v>0.21657699165312339</v>
      </c>
      <c r="S18" s="782">
        <v>0.33378172361223207</v>
      </c>
      <c r="T18" s="790" t="s">
        <v>111</v>
      </c>
      <c r="U18" s="782">
        <v>0.24775086505190311</v>
      </c>
      <c r="V18" s="782">
        <v>0.21531537628586897</v>
      </c>
      <c r="W18" s="782">
        <v>0.43534057255676212</v>
      </c>
      <c r="X18" s="783">
        <v>0.47594493590046832</v>
      </c>
      <c r="Y18" s="784">
        <v>0.33260171135922639</v>
      </c>
      <c r="Z18" s="784">
        <v>0.33830788658018596</v>
      </c>
      <c r="AA18" s="784">
        <v>0.41405184174624832</v>
      </c>
    </row>
    <row r="19" spans="1:28">
      <c r="A19" s="785"/>
      <c r="B19" s="1223"/>
      <c r="C19" s="787">
        <v>0.17139751715468021</v>
      </c>
      <c r="D19" s="787">
        <v>0.16598659054004505</v>
      </c>
      <c r="E19" s="787">
        <v>8.7614582787701012E-2</v>
      </c>
      <c r="F19" s="787"/>
      <c r="G19" s="787">
        <v>3.7845057880676762E-2</v>
      </c>
      <c r="H19" s="787">
        <v>0.15479545335498401</v>
      </c>
      <c r="I19" s="787">
        <v>4.5102404274265359E-2</v>
      </c>
      <c r="J19" s="1124">
        <v>5.5363783981981038E-2</v>
      </c>
      <c r="K19" s="1124">
        <v>8.2334607930438425E-2</v>
      </c>
      <c r="L19" s="1124">
        <v>2.2814415169451575E-2</v>
      </c>
      <c r="M19" s="1124">
        <v>1.5358022104656645E-2</v>
      </c>
      <c r="N19" s="415"/>
      <c r="O19" s="785"/>
      <c r="P19" s="786"/>
      <c r="Q19" s="787"/>
      <c r="R19" s="787"/>
      <c r="S19" s="787"/>
      <c r="T19" s="787"/>
      <c r="U19" s="787"/>
      <c r="V19" s="787"/>
      <c r="W19" s="787"/>
      <c r="X19" s="788"/>
      <c r="Y19" s="789"/>
      <c r="Z19" s="789"/>
      <c r="AA19" s="789"/>
    </row>
    <row r="20" spans="1:28">
      <c r="A20" s="791" t="s">
        <v>312</v>
      </c>
      <c r="B20" s="1224">
        <v>72753</v>
      </c>
      <c r="C20" s="777">
        <v>7877</v>
      </c>
      <c r="D20" s="777">
        <v>6965</v>
      </c>
      <c r="E20" s="777">
        <v>2328</v>
      </c>
      <c r="F20" s="777">
        <v>3948</v>
      </c>
      <c r="G20" s="778" t="s">
        <v>111</v>
      </c>
      <c r="H20" s="777">
        <v>6080</v>
      </c>
      <c r="I20" s="777">
        <v>2623</v>
      </c>
      <c r="J20" s="779">
        <v>3209</v>
      </c>
      <c r="K20" s="780">
        <v>1751</v>
      </c>
      <c r="L20" s="780">
        <v>1751</v>
      </c>
      <c r="M20" s="780">
        <v>1229</v>
      </c>
      <c r="N20" s="415"/>
      <c r="O20" s="791" t="s">
        <v>312</v>
      </c>
      <c r="P20" s="784">
        <v>3.5057456685522945E-2</v>
      </c>
      <c r="Q20" s="782">
        <v>0.32448901866192714</v>
      </c>
      <c r="R20" s="782">
        <v>0.2440775305096913</v>
      </c>
      <c r="S20" s="782">
        <v>0.42396907216494845</v>
      </c>
      <c r="T20" s="782">
        <v>0.30471124620060791</v>
      </c>
      <c r="U20" s="790" t="s">
        <v>111</v>
      </c>
      <c r="V20" s="782">
        <v>0.22796052631578947</v>
      </c>
      <c r="W20" s="782">
        <v>0.42851696530690048</v>
      </c>
      <c r="X20" s="783">
        <v>0.72078529136802738</v>
      </c>
      <c r="Y20" s="784">
        <v>0.43403769274700171</v>
      </c>
      <c r="Z20" s="784">
        <v>0.43403769274700171</v>
      </c>
      <c r="AA20" s="784">
        <v>0.54434499593165175</v>
      </c>
    </row>
    <row r="21" spans="1:28">
      <c r="A21" s="785"/>
      <c r="B21" s="1223"/>
      <c r="C21" s="787">
        <v>9.9908678115725125E-2</v>
      </c>
      <c r="D21" s="787">
        <v>8.8341239440907132E-2</v>
      </c>
      <c r="E21" s="787">
        <v>2.9527409248877503E-2</v>
      </c>
      <c r="F21" s="787">
        <v>5.0074833210725249E-2</v>
      </c>
      <c r="G21" s="792"/>
      <c r="H21" s="787">
        <v>7.7116257832119936E-2</v>
      </c>
      <c r="I21" s="787">
        <v>3.3269069785139903E-2</v>
      </c>
      <c r="J21" s="1124">
        <v>4.0701656477511984E-2</v>
      </c>
      <c r="K21" s="1124">
        <v>2.2208974911849016E-2</v>
      </c>
      <c r="L21" s="1124">
        <v>2.2208974911849016E-2</v>
      </c>
      <c r="M21" s="1124">
        <v>1.5588138301920296E-2</v>
      </c>
      <c r="N21" s="415"/>
      <c r="O21" s="785"/>
      <c r="P21" s="786"/>
      <c r="Q21" s="787"/>
      <c r="R21" s="787"/>
      <c r="S21" s="787"/>
      <c r="T21" s="787"/>
      <c r="U21" s="792"/>
      <c r="V21" s="787"/>
      <c r="W21" s="787"/>
      <c r="X21" s="788"/>
      <c r="Y21" s="789"/>
      <c r="Z21" s="789"/>
      <c r="AA21" s="789"/>
    </row>
    <row r="22" spans="1:28">
      <c r="A22" s="791" t="s">
        <v>317</v>
      </c>
      <c r="B22" s="1224">
        <v>161786</v>
      </c>
      <c r="C22" s="777">
        <v>79037</v>
      </c>
      <c r="D22" s="777">
        <v>53752</v>
      </c>
      <c r="E22" s="777">
        <v>49578</v>
      </c>
      <c r="F22" s="777">
        <v>31665</v>
      </c>
      <c r="G22" s="777">
        <v>7930</v>
      </c>
      <c r="H22" s="793" t="s">
        <v>111</v>
      </c>
      <c r="I22" s="777">
        <v>13714</v>
      </c>
      <c r="J22" s="779">
        <v>65126</v>
      </c>
      <c r="K22" s="780">
        <v>28446</v>
      </c>
      <c r="L22" s="780">
        <v>6477</v>
      </c>
      <c r="M22" s="780">
        <v>4530</v>
      </c>
      <c r="N22" s="415"/>
      <c r="O22" s="791" t="s">
        <v>317</v>
      </c>
      <c r="P22" s="784">
        <v>0.27116806219826595</v>
      </c>
      <c r="Q22" s="782">
        <v>0.72859546794539265</v>
      </c>
      <c r="R22" s="782">
        <v>0.68579773775859498</v>
      </c>
      <c r="S22" s="782">
        <v>0.71678970511113804</v>
      </c>
      <c r="T22" s="782">
        <v>0.70257381967471977</v>
      </c>
      <c r="U22" s="782">
        <v>0.73808322824716266</v>
      </c>
      <c r="V22" s="790" t="s">
        <v>111</v>
      </c>
      <c r="W22" s="782">
        <v>0.79495406154294879</v>
      </c>
      <c r="X22" s="783">
        <v>0.83815987470441911</v>
      </c>
      <c r="Y22" s="784">
        <v>0.74724038529142933</v>
      </c>
      <c r="Z22" s="784">
        <v>0.777674849467346</v>
      </c>
      <c r="AA22" s="784">
        <v>0.85011037527593813</v>
      </c>
    </row>
    <row r="23" spans="1:28">
      <c r="A23" s="785"/>
      <c r="B23" s="1225"/>
      <c r="C23" s="787">
        <v>0.35561084690245975</v>
      </c>
      <c r="D23" s="787">
        <v>0.24184615107735638</v>
      </c>
      <c r="E23" s="787">
        <v>0.22306609015689044</v>
      </c>
      <c r="F23" s="787">
        <v>0.14247020341316585</v>
      </c>
      <c r="G23" s="787">
        <v>3.5679416171369181E-2</v>
      </c>
      <c r="H23" s="795"/>
      <c r="I23" s="787">
        <v>6.1703343426753716E-2</v>
      </c>
      <c r="J23" s="1124">
        <v>0.29302114219124709</v>
      </c>
      <c r="K23" s="1124">
        <v>0.12798697003918888</v>
      </c>
      <c r="L23" s="1124">
        <v>2.9141939286501661E-2</v>
      </c>
      <c r="M23" s="1124">
        <v>2.0381810246696393E-2</v>
      </c>
      <c r="N23" s="415"/>
      <c r="O23" s="785"/>
      <c r="P23" s="794"/>
      <c r="Q23" s="787"/>
      <c r="R23" s="787"/>
      <c r="S23" s="787"/>
      <c r="T23" s="787"/>
      <c r="U23" s="787"/>
      <c r="V23" s="795"/>
      <c r="W23" s="787"/>
      <c r="X23" s="788"/>
      <c r="Y23" s="789"/>
      <c r="Z23" s="789"/>
      <c r="AA23" s="789"/>
    </row>
    <row r="24" spans="1:28">
      <c r="A24" s="791" t="s">
        <v>172</v>
      </c>
      <c r="B24" s="1224">
        <v>25261</v>
      </c>
      <c r="C24" s="777">
        <v>2092</v>
      </c>
      <c r="D24" s="777">
        <v>852</v>
      </c>
      <c r="E24" s="777">
        <v>378</v>
      </c>
      <c r="F24" s="777">
        <v>247</v>
      </c>
      <c r="G24" s="777">
        <v>81</v>
      </c>
      <c r="H24" s="777">
        <v>708</v>
      </c>
      <c r="I24" s="793" t="s">
        <v>111</v>
      </c>
      <c r="J24" s="796">
        <v>1632</v>
      </c>
      <c r="K24" s="780">
        <v>143</v>
      </c>
      <c r="L24" s="780">
        <v>35</v>
      </c>
      <c r="M24" s="780">
        <v>35</v>
      </c>
      <c r="N24" s="415"/>
      <c r="O24" s="791" t="s">
        <v>172</v>
      </c>
      <c r="P24" s="784">
        <v>6.507423616507832E-2</v>
      </c>
      <c r="Q24" s="782">
        <v>0.72657743785850859</v>
      </c>
      <c r="R24" s="782">
        <v>0.38380281690140844</v>
      </c>
      <c r="S24" s="782">
        <v>0.53439153439153442</v>
      </c>
      <c r="T24" s="782">
        <v>0.54251012145748989</v>
      </c>
      <c r="U24" s="782">
        <v>0.58024691358024694</v>
      </c>
      <c r="V24" s="782">
        <v>0.39971751412429379</v>
      </c>
      <c r="W24" s="790" t="s">
        <v>111</v>
      </c>
      <c r="X24" s="783">
        <v>0.90563725490196079</v>
      </c>
      <c r="Y24" s="784">
        <v>0.67832167832167833</v>
      </c>
      <c r="Z24" s="784">
        <v>0.88571428571428568</v>
      </c>
      <c r="AA24" s="784">
        <v>0.88571428571428568</v>
      </c>
    </row>
    <row r="25" spans="1:28">
      <c r="A25" s="797"/>
      <c r="B25" s="1226"/>
      <c r="C25" s="787">
        <v>8.5565871814798147E-2</v>
      </c>
      <c r="D25" s="787">
        <v>3.4848051045032517E-2</v>
      </c>
      <c r="E25" s="787">
        <v>1.5460755041105976E-2</v>
      </c>
      <c r="F25" s="787">
        <v>1.0102662685590413E-2</v>
      </c>
      <c r="G25" s="787">
        <v>3.3130189373798517E-3</v>
      </c>
      <c r="H25" s="787">
        <v>2.8958239600801669E-2</v>
      </c>
      <c r="I25" s="798"/>
      <c r="J25" s="1125">
        <v>6.6751196367949614E-2</v>
      </c>
      <c r="K25" s="1124">
        <v>5.8489099758681339E-3</v>
      </c>
      <c r="L25" s="1124">
        <v>1.4315513926949977E-3</v>
      </c>
      <c r="M25" s="1124">
        <v>1.4315513926949977E-3</v>
      </c>
      <c r="N25" s="415"/>
      <c r="O25" s="797"/>
      <c r="P25" s="800"/>
      <c r="Q25" s="798"/>
      <c r="R25" s="798"/>
      <c r="S25" s="798"/>
      <c r="T25" s="798"/>
      <c r="U25" s="798"/>
      <c r="V25" s="798"/>
      <c r="W25" s="798"/>
      <c r="X25" s="799"/>
      <c r="Y25" s="801"/>
      <c r="Z25" s="801"/>
      <c r="AA25" s="801"/>
    </row>
    <row r="26" spans="1:28">
      <c r="A26" s="802" t="s">
        <v>207</v>
      </c>
      <c r="B26" s="1227">
        <v>774929</v>
      </c>
      <c r="C26" s="803">
        <v>212848</v>
      </c>
      <c r="D26" s="803">
        <v>172323</v>
      </c>
      <c r="E26" s="803">
        <v>85737</v>
      </c>
      <c r="F26" s="803">
        <v>59776</v>
      </c>
      <c r="G26" s="803">
        <v>27607</v>
      </c>
      <c r="H26" s="803">
        <v>110944</v>
      </c>
      <c r="I26" s="803">
        <v>45696</v>
      </c>
      <c r="J26" s="804">
        <v>128330</v>
      </c>
      <c r="K26" s="805">
        <v>84088</v>
      </c>
      <c r="L26" s="805">
        <v>21510</v>
      </c>
      <c r="M26" s="805">
        <v>15055</v>
      </c>
      <c r="N26" s="415"/>
      <c r="O26" s="802" t="s">
        <v>207</v>
      </c>
      <c r="P26" s="806">
        <v>0.14555824757480271</v>
      </c>
      <c r="Q26" s="830">
        <v>0.53946008419153579</v>
      </c>
      <c r="R26" s="831">
        <v>0.46531803647800934</v>
      </c>
      <c r="S26" s="831">
        <v>0.55859197312712128</v>
      </c>
      <c r="T26" s="831">
        <v>0.6702522751605996</v>
      </c>
      <c r="U26" s="831">
        <v>0.48183431738327237</v>
      </c>
      <c r="V26" s="831">
        <v>0.36627487741563314</v>
      </c>
      <c r="W26" s="832">
        <v>0.63786764705882348</v>
      </c>
      <c r="X26" s="833">
        <v>0.78453985817813454</v>
      </c>
      <c r="Y26" s="806">
        <v>0.57215060412900776</v>
      </c>
      <c r="Z26" s="806">
        <v>0.56727103672710366</v>
      </c>
      <c r="AA26" s="806">
        <v>0.64596479574892063</v>
      </c>
    </row>
    <row r="27" spans="1:28">
      <c r="A27" s="807" t="s">
        <v>208</v>
      </c>
      <c r="B27" s="1228"/>
      <c r="C27" s="809">
        <v>0.25328674923602718</v>
      </c>
      <c r="D27" s="809">
        <v>0.20506245061546224</v>
      </c>
      <c r="E27" s="809">
        <v>0.10202607503593766</v>
      </c>
      <c r="F27" s="809">
        <v>7.1132774197233517E-2</v>
      </c>
      <c r="G27" s="809">
        <v>3.2852022505069356E-2</v>
      </c>
      <c r="H27" s="809">
        <v>0.13202212427291682</v>
      </c>
      <c r="I27" s="809">
        <v>5.437773102443761E-2</v>
      </c>
      <c r="J27" s="1126">
        <v>0.15271127062250697</v>
      </c>
      <c r="K27" s="1126">
        <v>0.10006378340298734</v>
      </c>
      <c r="L27" s="1126">
        <v>2.5596660415258512E-2</v>
      </c>
      <c r="M27" s="1126">
        <v>1.791528231295755E-2</v>
      </c>
      <c r="N27" s="415"/>
      <c r="O27" s="807" t="s">
        <v>208</v>
      </c>
      <c r="P27" s="808"/>
      <c r="Q27" s="809"/>
      <c r="R27" s="809"/>
      <c r="S27" s="809"/>
      <c r="T27" s="809"/>
      <c r="U27" s="809"/>
      <c r="V27" s="809"/>
      <c r="W27" s="809"/>
      <c r="X27" s="810"/>
      <c r="Y27" s="811"/>
      <c r="Z27" s="811"/>
      <c r="AA27" s="811"/>
    </row>
    <row r="28" spans="1:28">
      <c r="A28" s="791" t="s">
        <v>48</v>
      </c>
      <c r="B28" s="1224">
        <v>53930</v>
      </c>
      <c r="C28" s="777">
        <v>9031</v>
      </c>
      <c r="D28" s="777">
        <v>9031</v>
      </c>
      <c r="E28" s="777">
        <v>4012</v>
      </c>
      <c r="F28" s="777">
        <v>2351</v>
      </c>
      <c r="G28" s="777">
        <v>434</v>
      </c>
      <c r="H28" s="777">
        <v>8016</v>
      </c>
      <c r="I28" s="777">
        <v>1296</v>
      </c>
      <c r="J28" s="793" t="s">
        <v>111</v>
      </c>
      <c r="K28" s="780">
        <v>1560</v>
      </c>
      <c r="L28" s="780">
        <v>315</v>
      </c>
      <c r="M28" s="780">
        <v>267</v>
      </c>
      <c r="N28" s="415"/>
      <c r="O28" s="791" t="s">
        <v>48</v>
      </c>
      <c r="P28" s="784">
        <v>0.1139562918027687</v>
      </c>
      <c r="Q28" s="782">
        <v>0.40516000442918837</v>
      </c>
      <c r="R28" s="782">
        <v>0.40516000442918837</v>
      </c>
      <c r="S28" s="782">
        <v>0.69616151545363913</v>
      </c>
      <c r="T28" s="782">
        <v>0.6099532113994045</v>
      </c>
      <c r="U28" s="782">
        <v>0.81566820276497698</v>
      </c>
      <c r="V28" s="782">
        <v>0.39807884231536927</v>
      </c>
      <c r="W28" s="782">
        <v>0.84027777777777779</v>
      </c>
      <c r="X28" s="793" t="s">
        <v>111</v>
      </c>
      <c r="Y28" s="784">
        <v>0.77948717948717949</v>
      </c>
      <c r="Z28" s="784">
        <v>0.91746031746031742</v>
      </c>
      <c r="AA28" s="784">
        <v>0.91760299625468167</v>
      </c>
    </row>
    <row r="29" spans="1:28">
      <c r="A29" s="812"/>
      <c r="B29" s="1116"/>
      <c r="C29" s="813">
        <v>0.17559107170633068</v>
      </c>
      <c r="D29" s="813">
        <v>0.17559107170633068</v>
      </c>
      <c r="E29" s="813">
        <v>7.8005910717063309E-2</v>
      </c>
      <c r="F29" s="813">
        <v>4.571084149945559E-2</v>
      </c>
      <c r="G29" s="813">
        <v>8.438326333799968E-3</v>
      </c>
      <c r="H29" s="813">
        <v>0.1558562762482501</v>
      </c>
      <c r="I29" s="813">
        <v>2.5198320111992533E-2</v>
      </c>
      <c r="J29" s="814"/>
      <c r="K29" s="1127">
        <v>3.0331311245916939E-2</v>
      </c>
      <c r="L29" s="1127">
        <v>6.1245916938870741E-3</v>
      </c>
      <c r="M29" s="1127">
        <v>5.1913205786280918E-3</v>
      </c>
      <c r="N29" s="415"/>
      <c r="O29" s="812"/>
      <c r="P29" s="772"/>
      <c r="Q29" s="813"/>
      <c r="R29" s="813"/>
      <c r="S29" s="813"/>
      <c r="T29" s="813"/>
      <c r="U29" s="813"/>
      <c r="V29" s="813"/>
      <c r="W29" s="813"/>
      <c r="X29" s="814"/>
      <c r="Y29" s="815"/>
      <c r="Z29" s="815"/>
      <c r="AA29" s="815"/>
    </row>
    <row r="30" spans="1:28">
      <c r="A30" s="802" t="s">
        <v>209</v>
      </c>
      <c r="B30" s="1229">
        <v>828859</v>
      </c>
      <c r="C30" s="816">
        <v>221879</v>
      </c>
      <c r="D30" s="817">
        <v>181354</v>
      </c>
      <c r="E30" s="817">
        <v>89749</v>
      </c>
      <c r="F30" s="817">
        <v>62127</v>
      </c>
      <c r="G30" s="817">
        <v>28041</v>
      </c>
      <c r="H30" s="817">
        <v>118960</v>
      </c>
      <c r="I30" s="817">
        <v>46992</v>
      </c>
      <c r="J30" s="818">
        <v>128330</v>
      </c>
      <c r="K30" s="819">
        <v>85648</v>
      </c>
      <c r="L30" s="819">
        <v>21825</v>
      </c>
      <c r="M30" s="819">
        <v>15322</v>
      </c>
      <c r="N30" s="415"/>
      <c r="O30" s="802" t="s">
        <v>209</v>
      </c>
      <c r="P30" s="820">
        <v>0.14373564661977895</v>
      </c>
      <c r="Q30" s="821">
        <v>0.53399375335205224</v>
      </c>
      <c r="R30" s="822">
        <v>0.46232230885450554</v>
      </c>
      <c r="S30" s="822">
        <v>0.56474166843084606</v>
      </c>
      <c r="T30" s="822">
        <v>0.66797044763146463</v>
      </c>
      <c r="U30" s="822">
        <v>0.48700117684818656</v>
      </c>
      <c r="V30" s="822">
        <v>0.36841795561533286</v>
      </c>
      <c r="W30" s="822">
        <v>0.64344994892747698</v>
      </c>
      <c r="X30" s="823">
        <v>0.78453985817813454</v>
      </c>
      <c r="Y30" s="824">
        <v>0.57592705025219504</v>
      </c>
      <c r="Z30" s="824">
        <v>0.57232531500572736</v>
      </c>
      <c r="AA30" s="824">
        <v>0.65069834225296963</v>
      </c>
    </row>
    <row r="31" spans="1:28" ht="13.5" thickBot="1">
      <c r="A31" s="825"/>
      <c r="B31" s="1117"/>
      <c r="C31" s="827">
        <v>0.24880575391129611</v>
      </c>
      <c r="D31" s="827">
        <v>0.203362727859911</v>
      </c>
      <c r="E31" s="827">
        <v>0.10064074386392996</v>
      </c>
      <c r="F31" s="827">
        <v>6.9666597890053111E-2</v>
      </c>
      <c r="G31" s="827">
        <v>3.1443994904550021E-2</v>
      </c>
      <c r="H31" s="827">
        <v>0.13339672742930961</v>
      </c>
      <c r="I31" s="827">
        <v>5.2694847136500647E-2</v>
      </c>
      <c r="J31" s="828">
        <v>0.1439038502942443</v>
      </c>
      <c r="K31" s="829">
        <v>9.6042055404047658E-2</v>
      </c>
      <c r="L31" s="829">
        <v>2.4473634634706472E-2</v>
      </c>
      <c r="M31" s="829">
        <v>1.7181444667719249E-2</v>
      </c>
      <c r="N31" s="415"/>
      <c r="O31" s="825"/>
      <c r="P31" s="826"/>
      <c r="Q31" s="827"/>
      <c r="R31" s="827"/>
      <c r="S31" s="827"/>
      <c r="T31" s="827"/>
      <c r="U31" s="827"/>
      <c r="V31" s="827"/>
      <c r="W31" s="827"/>
      <c r="X31" s="828"/>
      <c r="Y31" s="829"/>
      <c r="Z31" s="829"/>
      <c r="AA31" s="829"/>
      <c r="AB31" s="417" t="s">
        <v>376</v>
      </c>
    </row>
    <row r="32" spans="1:28" ht="15">
      <c r="B32" s="1118"/>
      <c r="I32" s="1133"/>
      <c r="J32" s="1133"/>
      <c r="K32" s="1133"/>
      <c r="L32" s="1133"/>
      <c r="M32" s="1133"/>
      <c r="N32" s="415"/>
      <c r="W32" s="1133"/>
      <c r="X32" s="1133"/>
      <c r="Y32" s="1133"/>
      <c r="Z32" s="1133"/>
      <c r="AA32" s="1133"/>
    </row>
    <row r="33" spans="1:31" ht="15">
      <c r="A33" s="758" t="s">
        <v>278</v>
      </c>
      <c r="B33" s="1118"/>
      <c r="I33" s="1133"/>
      <c r="J33" s="1133"/>
      <c r="K33" s="1133"/>
      <c r="L33" s="1133"/>
      <c r="M33" s="1133"/>
      <c r="N33" s="415"/>
      <c r="O33" s="758" t="s">
        <v>279</v>
      </c>
      <c r="W33" s="1133"/>
      <c r="X33" s="1133"/>
      <c r="Y33" s="1133"/>
      <c r="Z33" s="1133"/>
      <c r="AA33" s="1133"/>
    </row>
    <row r="34" spans="1:31">
      <c r="A34" s="415"/>
      <c r="B34" s="1119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</row>
    <row r="35" spans="1:31" ht="15">
      <c r="A35" s="1132" t="s">
        <v>187</v>
      </c>
      <c r="B35" s="1134"/>
      <c r="C35" s="1133"/>
      <c r="D35" s="1133"/>
      <c r="E35" s="1133"/>
      <c r="F35" s="1133"/>
      <c r="G35" s="1133"/>
      <c r="H35" s="1133"/>
      <c r="I35" s="1133"/>
      <c r="J35" s="1133"/>
      <c r="K35" s="1133"/>
      <c r="L35" s="1133"/>
      <c r="M35" s="1133"/>
      <c r="N35" s="415"/>
      <c r="O35" s="1132" t="s">
        <v>188</v>
      </c>
      <c r="P35" s="1133"/>
      <c r="Q35" s="1133"/>
      <c r="R35" s="1133"/>
      <c r="S35" s="1133"/>
      <c r="T35" s="1133"/>
      <c r="U35" s="1133"/>
      <c r="V35" s="1133"/>
      <c r="W35" s="1133"/>
      <c r="X35" s="1133"/>
      <c r="Y35" s="1133"/>
      <c r="Z35" s="1133"/>
      <c r="AA35" s="1133"/>
      <c r="AB35" s="1135"/>
      <c r="AC35" s="1135"/>
    </row>
    <row r="36" spans="1:31" ht="15">
      <c r="A36" s="417" t="s">
        <v>189</v>
      </c>
      <c r="B36" s="1118" t="s">
        <v>190</v>
      </c>
      <c r="H36" s="1133"/>
      <c r="I36" s="1133"/>
      <c r="J36" s="1133"/>
      <c r="K36" s="1133"/>
      <c r="L36" s="1133"/>
      <c r="M36" s="1133"/>
      <c r="N36" s="415"/>
      <c r="O36" s="417" t="s">
        <v>189</v>
      </c>
      <c r="P36" s="417" t="s">
        <v>190</v>
      </c>
      <c r="V36" s="1133"/>
      <c r="W36" s="1133"/>
      <c r="X36" s="1133"/>
      <c r="Y36" s="1133"/>
      <c r="Z36" s="1133"/>
      <c r="AA36" s="1133"/>
      <c r="AB36" s="1135"/>
      <c r="AC36" s="1135"/>
    </row>
    <row r="37" spans="1:31" ht="15">
      <c r="A37" s="757" t="s">
        <v>191</v>
      </c>
      <c r="B37" s="1120"/>
      <c r="C37" s="757">
        <v>2001</v>
      </c>
      <c r="D37" s="758"/>
      <c r="E37" s="758"/>
      <c r="F37" s="758"/>
      <c r="G37" s="758"/>
      <c r="H37" s="1133"/>
      <c r="I37" s="1133"/>
      <c r="J37" s="1133"/>
      <c r="K37" s="1133"/>
      <c r="L37" s="1133"/>
      <c r="M37" s="1133"/>
      <c r="N37" s="415"/>
      <c r="O37" s="757" t="s">
        <v>191</v>
      </c>
      <c r="P37" s="757"/>
      <c r="Q37" s="757">
        <v>2001</v>
      </c>
      <c r="R37" s="758"/>
      <c r="S37" s="758"/>
      <c r="T37" s="758"/>
      <c r="U37" s="758"/>
      <c r="V37" s="1133"/>
      <c r="W37" s="1133"/>
      <c r="X37" s="1133"/>
      <c r="Y37" s="1133"/>
      <c r="Z37" s="1133"/>
      <c r="AA37" s="1133"/>
      <c r="AB37" s="1135"/>
      <c r="AC37" s="1135"/>
    </row>
    <row r="38" spans="1:31" ht="15.75" thickBot="1">
      <c r="B38" s="1118"/>
      <c r="H38" s="1133"/>
      <c r="I38" s="1133"/>
      <c r="J38" s="1133"/>
      <c r="K38" s="1133"/>
      <c r="L38" s="1133"/>
      <c r="M38" s="1133"/>
      <c r="N38" s="415"/>
      <c r="V38" s="1133"/>
      <c r="W38" s="1133"/>
      <c r="X38" s="1133"/>
      <c r="Y38" s="1133"/>
      <c r="Z38" s="1133"/>
      <c r="AA38" s="1133"/>
      <c r="AB38" s="1135"/>
      <c r="AC38" s="1135"/>
    </row>
    <row r="39" spans="1:31">
      <c r="A39" s="759" t="s">
        <v>192</v>
      </c>
      <c r="B39" s="1121" t="s">
        <v>193</v>
      </c>
      <c r="C39" s="761"/>
      <c r="D39" s="761"/>
      <c r="E39" s="761" t="s">
        <v>307</v>
      </c>
      <c r="F39" s="761"/>
      <c r="G39" s="761"/>
      <c r="H39" s="761"/>
      <c r="I39" s="761"/>
      <c r="J39" s="761"/>
      <c r="K39" s="759" t="s">
        <v>194</v>
      </c>
      <c r="L39" s="759" t="s">
        <v>195</v>
      </c>
      <c r="M39" s="759" t="s">
        <v>308</v>
      </c>
      <c r="N39" s="415"/>
      <c r="O39" s="759" t="s">
        <v>192</v>
      </c>
      <c r="P39" s="760" t="s">
        <v>193</v>
      </c>
      <c r="Q39" s="761"/>
      <c r="R39" s="761"/>
      <c r="S39" s="761" t="s">
        <v>309</v>
      </c>
      <c r="T39" s="761"/>
      <c r="U39" s="761"/>
      <c r="V39" s="761"/>
      <c r="W39" s="761"/>
      <c r="X39" s="761"/>
      <c r="Y39" s="759" t="s">
        <v>194</v>
      </c>
      <c r="Z39" s="759" t="s">
        <v>195</v>
      </c>
      <c r="AA39" s="759" t="s">
        <v>308</v>
      </c>
    </row>
    <row r="40" spans="1:31">
      <c r="A40" s="762" t="s">
        <v>196</v>
      </c>
      <c r="B40" s="1122" t="s">
        <v>197</v>
      </c>
      <c r="C40" s="764"/>
      <c r="D40" s="764"/>
      <c r="E40" s="765" t="s">
        <v>310</v>
      </c>
      <c r="F40" s="765"/>
      <c r="G40" s="764"/>
      <c r="H40" s="764"/>
      <c r="I40" s="764"/>
      <c r="J40" s="764"/>
      <c r="K40" s="766" t="s">
        <v>198</v>
      </c>
      <c r="L40" s="766" t="s">
        <v>198</v>
      </c>
      <c r="M40" s="766" t="s">
        <v>198</v>
      </c>
      <c r="N40" s="415"/>
      <c r="O40" s="762" t="s">
        <v>196</v>
      </c>
      <c r="P40" s="763" t="s">
        <v>197</v>
      </c>
      <c r="Q40" s="764"/>
      <c r="R40" s="764"/>
      <c r="S40" s="765" t="s">
        <v>311</v>
      </c>
      <c r="T40" s="765"/>
      <c r="U40" s="764"/>
      <c r="V40" s="764"/>
      <c r="W40" s="764"/>
      <c r="X40" s="764"/>
      <c r="Y40" s="766" t="s">
        <v>198</v>
      </c>
      <c r="Z40" s="766" t="s">
        <v>198</v>
      </c>
      <c r="AA40" s="766" t="s">
        <v>198</v>
      </c>
    </row>
    <row r="41" spans="1:31">
      <c r="A41" s="767" t="s">
        <v>199</v>
      </c>
      <c r="B41" s="1122" t="s">
        <v>163</v>
      </c>
      <c r="C41" s="768" t="s">
        <v>200</v>
      </c>
      <c r="D41" s="768" t="s">
        <v>201</v>
      </c>
      <c r="E41" s="769"/>
      <c r="F41" s="769"/>
      <c r="G41" s="769"/>
      <c r="H41" s="769"/>
      <c r="I41" s="769"/>
      <c r="J41" s="770" t="s">
        <v>36</v>
      </c>
      <c r="K41" s="762" t="s">
        <v>202</v>
      </c>
      <c r="L41" s="762" t="s">
        <v>203</v>
      </c>
      <c r="M41" s="762" t="s">
        <v>203</v>
      </c>
      <c r="N41" s="415"/>
      <c r="O41" s="767" t="s">
        <v>199</v>
      </c>
      <c r="P41" s="763" t="s">
        <v>163</v>
      </c>
      <c r="Q41" s="768" t="s">
        <v>200</v>
      </c>
      <c r="R41" s="768" t="s">
        <v>201</v>
      </c>
      <c r="S41" s="769"/>
      <c r="T41" s="769"/>
      <c r="U41" s="769"/>
      <c r="V41" s="769"/>
      <c r="W41" s="769"/>
      <c r="X41" s="770" t="s">
        <v>36</v>
      </c>
      <c r="Y41" s="762" t="s">
        <v>202</v>
      </c>
      <c r="Z41" s="762" t="s">
        <v>203</v>
      </c>
      <c r="AA41" s="762" t="s">
        <v>203</v>
      </c>
    </row>
    <row r="42" spans="1:31">
      <c r="A42" s="771"/>
      <c r="B42" s="1116"/>
      <c r="C42" s="773" t="s">
        <v>204</v>
      </c>
      <c r="D42" s="773" t="s">
        <v>205</v>
      </c>
      <c r="E42" s="774" t="s">
        <v>170</v>
      </c>
      <c r="F42" s="774" t="s">
        <v>164</v>
      </c>
      <c r="G42" s="773" t="s">
        <v>312</v>
      </c>
      <c r="H42" s="773" t="s">
        <v>313</v>
      </c>
      <c r="I42" s="773" t="s">
        <v>172</v>
      </c>
      <c r="J42" s="765" t="s">
        <v>206</v>
      </c>
      <c r="K42" s="775" t="s">
        <v>314</v>
      </c>
      <c r="L42" s="775" t="s">
        <v>315</v>
      </c>
      <c r="M42" s="775" t="s">
        <v>316</v>
      </c>
      <c r="N42" s="415"/>
      <c r="O42" s="771"/>
      <c r="P42" s="772"/>
      <c r="Q42" s="773" t="s">
        <v>204</v>
      </c>
      <c r="R42" s="773" t="s">
        <v>205</v>
      </c>
      <c r="S42" s="774" t="s">
        <v>170</v>
      </c>
      <c r="T42" s="774" t="s">
        <v>164</v>
      </c>
      <c r="U42" s="773" t="s">
        <v>312</v>
      </c>
      <c r="V42" s="773" t="s">
        <v>313</v>
      </c>
      <c r="W42" s="773" t="s">
        <v>172</v>
      </c>
      <c r="X42" s="765" t="s">
        <v>206</v>
      </c>
      <c r="Y42" s="775" t="s">
        <v>314</v>
      </c>
      <c r="Z42" s="775" t="s">
        <v>315</v>
      </c>
      <c r="AA42" s="775" t="s">
        <v>316</v>
      </c>
    </row>
    <row r="43" spans="1:31">
      <c r="A43" s="791" t="s">
        <v>170</v>
      </c>
      <c r="B43" s="1222">
        <v>120050</v>
      </c>
      <c r="C43" s="777">
        <v>52469</v>
      </c>
      <c r="D43" s="777">
        <v>47794</v>
      </c>
      <c r="E43" s="778" t="s">
        <v>111</v>
      </c>
      <c r="F43" s="777">
        <v>22868</v>
      </c>
      <c r="G43" s="777">
        <v>7886</v>
      </c>
      <c r="H43" s="777">
        <v>45518</v>
      </c>
      <c r="I43" s="777">
        <v>13574</v>
      </c>
      <c r="J43" s="779">
        <v>25236</v>
      </c>
      <c r="K43" s="780">
        <v>21498</v>
      </c>
      <c r="L43" s="780">
        <v>6807</v>
      </c>
      <c r="M43" s="780">
        <v>5437</v>
      </c>
      <c r="N43" s="415"/>
      <c r="O43" s="791" t="s">
        <v>170</v>
      </c>
      <c r="P43" s="781">
        <v>0.32001120058121935</v>
      </c>
      <c r="Q43" s="782">
        <v>0.62530255960662484</v>
      </c>
      <c r="R43" s="782">
        <v>0.59986609197807261</v>
      </c>
      <c r="S43" s="778" t="s">
        <v>111</v>
      </c>
      <c r="T43" s="782">
        <v>0.72516179814588066</v>
      </c>
      <c r="U43" s="782">
        <v>0.83832107532335787</v>
      </c>
      <c r="V43" s="782">
        <v>0.60064150445977416</v>
      </c>
      <c r="W43" s="782">
        <v>0.81420362457639606</v>
      </c>
      <c r="X43" s="783">
        <v>0.83666191155492153</v>
      </c>
      <c r="Y43" s="784">
        <v>0.73364964182714676</v>
      </c>
      <c r="Z43" s="784">
        <v>0.8479506390480388</v>
      </c>
      <c r="AA43" s="784">
        <v>0.88375942615412917</v>
      </c>
    </row>
    <row r="44" spans="1:31">
      <c r="A44" s="785"/>
      <c r="B44" s="1223"/>
      <c r="C44" s="787">
        <v>0.39708330810679904</v>
      </c>
      <c r="D44" s="787">
        <v>0.36170309378216381</v>
      </c>
      <c r="E44" s="787"/>
      <c r="F44" s="787">
        <v>0.17306411575952049</v>
      </c>
      <c r="G44" s="787">
        <v>5.9680934794454202E-2</v>
      </c>
      <c r="H44" s="787">
        <v>0.34447841617727193</v>
      </c>
      <c r="I44" s="787">
        <v>0.10272749288611734</v>
      </c>
      <c r="J44" s="1124">
        <v>0.19098504571048011</v>
      </c>
      <c r="K44" s="1124">
        <v>0.16269601017133861</v>
      </c>
      <c r="L44" s="1124">
        <v>5.1515105648725558E-2</v>
      </c>
      <c r="M44" s="1124">
        <v>4.1147000060543684E-2</v>
      </c>
      <c r="N44" s="415"/>
      <c r="O44" s="785"/>
      <c r="P44" s="767"/>
      <c r="Q44" s="787"/>
      <c r="R44" s="787"/>
      <c r="S44" s="787"/>
      <c r="T44" s="787"/>
      <c r="U44" s="787"/>
      <c r="V44" s="787"/>
      <c r="W44" s="787"/>
      <c r="X44" s="788"/>
      <c r="Y44" s="789"/>
      <c r="Z44" s="789"/>
      <c r="AA44" s="789"/>
    </row>
    <row r="45" spans="1:31">
      <c r="A45" s="776" t="s">
        <v>164</v>
      </c>
      <c r="B45" s="1224">
        <v>382815</v>
      </c>
      <c r="C45" s="777">
        <v>63657</v>
      </c>
      <c r="D45" s="777">
        <v>62591</v>
      </c>
      <c r="E45" s="777">
        <v>31497</v>
      </c>
      <c r="F45" s="790" t="s">
        <v>111</v>
      </c>
      <c r="G45" s="777">
        <v>18007</v>
      </c>
      <c r="H45" s="777">
        <v>57991</v>
      </c>
      <c r="I45" s="777">
        <v>22618</v>
      </c>
      <c r="J45" s="779">
        <v>18499</v>
      </c>
      <c r="K45" s="780">
        <v>29938</v>
      </c>
      <c r="L45" s="780">
        <v>10984</v>
      </c>
      <c r="M45" s="780">
        <v>8641</v>
      </c>
      <c r="N45" s="415"/>
      <c r="O45" s="776" t="s">
        <v>164</v>
      </c>
      <c r="P45" s="784">
        <v>4.8781438876974066E-2</v>
      </c>
      <c r="Q45" s="782">
        <v>0.25594985626089828</v>
      </c>
      <c r="R45" s="782">
        <v>0.25017973830103368</v>
      </c>
      <c r="S45" s="782">
        <v>0.38622725973902278</v>
      </c>
      <c r="T45" s="790" t="s">
        <v>111</v>
      </c>
      <c r="U45" s="782">
        <v>0.40201032931637698</v>
      </c>
      <c r="V45" s="782">
        <v>0.251004466210274</v>
      </c>
      <c r="W45" s="782">
        <v>0.4365549562295517</v>
      </c>
      <c r="X45" s="783">
        <v>0.45310557327423107</v>
      </c>
      <c r="Y45" s="784">
        <v>0.3877346516133342</v>
      </c>
      <c r="Z45" s="784">
        <v>0.51902767662053895</v>
      </c>
      <c r="AA45" s="784">
        <v>0.57099872699918985</v>
      </c>
    </row>
    <row r="46" spans="1:31">
      <c r="A46" s="785"/>
      <c r="B46" s="1223"/>
      <c r="C46" s="787">
        <v>0.16548255020471828</v>
      </c>
      <c r="D46" s="787">
        <v>0.16271137973614089</v>
      </c>
      <c r="E46" s="787">
        <v>8.1879508676155191E-2</v>
      </c>
      <c r="F46" s="787"/>
      <c r="G46" s="787">
        <v>4.6810944303632938E-2</v>
      </c>
      <c r="H46" s="787">
        <v>0.15075323324884643</v>
      </c>
      <c r="I46" s="787">
        <v>5.8797686358614418E-2</v>
      </c>
      <c r="J46" s="1124">
        <v>4.8089946058360956E-2</v>
      </c>
      <c r="K46" s="1124">
        <v>7.7826736855787351E-2</v>
      </c>
      <c r="L46" s="1124">
        <v>2.855397413400923E-2</v>
      </c>
      <c r="M46" s="1124">
        <v>2.2463118216676414E-2</v>
      </c>
      <c r="N46" s="415"/>
      <c r="O46" s="785"/>
      <c r="P46" s="786"/>
      <c r="Q46" s="787"/>
      <c r="R46" s="787"/>
      <c r="S46" s="787"/>
      <c r="T46" s="787"/>
      <c r="U46" s="787"/>
      <c r="V46" s="787"/>
      <c r="W46" s="787"/>
      <c r="X46" s="788"/>
      <c r="Y46" s="789"/>
      <c r="Z46" s="789"/>
      <c r="AA46" s="789"/>
    </row>
    <row r="47" spans="1:31">
      <c r="A47" s="791" t="s">
        <v>312</v>
      </c>
      <c r="B47" s="1224">
        <v>73546</v>
      </c>
      <c r="C47" s="777">
        <v>8506</v>
      </c>
      <c r="D47" s="777">
        <v>8216</v>
      </c>
      <c r="E47" s="777">
        <v>2689</v>
      </c>
      <c r="F47" s="777">
        <v>4396</v>
      </c>
      <c r="G47" s="778" t="s">
        <v>111</v>
      </c>
      <c r="H47" s="777">
        <v>7425</v>
      </c>
      <c r="I47" s="777">
        <v>3411</v>
      </c>
      <c r="J47" s="779">
        <v>2180</v>
      </c>
      <c r="K47" s="780">
        <v>2120</v>
      </c>
      <c r="L47" s="780">
        <v>2120</v>
      </c>
      <c r="M47" s="780">
        <v>1491</v>
      </c>
      <c r="N47" s="415"/>
      <c r="O47" s="791" t="s">
        <v>312</v>
      </c>
      <c r="P47" s="784">
        <v>3.7116689532426118E-2</v>
      </c>
      <c r="Q47" s="782">
        <v>0.24935339760169292</v>
      </c>
      <c r="R47" s="782">
        <v>0.22723953261927946</v>
      </c>
      <c r="S47" s="782">
        <v>0.38676087764968392</v>
      </c>
      <c r="T47" s="782">
        <v>0.28275705186533212</v>
      </c>
      <c r="U47" s="790" t="s">
        <v>111</v>
      </c>
      <c r="V47" s="782">
        <v>0.21898989898989898</v>
      </c>
      <c r="W47" s="782">
        <v>0.36440926414541192</v>
      </c>
      <c r="X47" s="783">
        <v>0.5307339449541284</v>
      </c>
      <c r="Y47" s="784">
        <v>0.39245283018867927</v>
      </c>
      <c r="Z47" s="784">
        <v>0.39245283018867927</v>
      </c>
      <c r="AA47" s="784">
        <v>0.4755197853789403</v>
      </c>
    </row>
    <row r="48" spans="1:31">
      <c r="A48" s="785"/>
      <c r="B48" s="1223"/>
      <c r="C48" s="787">
        <v>0.10513305400027191</v>
      </c>
      <c r="D48" s="787">
        <v>0.10154869170776323</v>
      </c>
      <c r="E48" s="787">
        <v>3.3235690360537404E-2</v>
      </c>
      <c r="F48" s="787">
        <v>5.4333988406441963E-2</v>
      </c>
      <c r="G48" s="792"/>
      <c r="H48" s="787">
        <v>9.177203455819645E-2</v>
      </c>
      <c r="I48" s="787">
        <v>4.2159516481886608E-2</v>
      </c>
      <c r="J48" s="1124">
        <v>2.6944516543685959E-2</v>
      </c>
      <c r="K48" s="1124">
        <v>2.6202924345235887E-2</v>
      </c>
      <c r="L48" s="1124">
        <v>2.6202924345235887E-2</v>
      </c>
      <c r="M48" s="1124">
        <v>1.8428566131484296E-2</v>
      </c>
      <c r="N48" s="415"/>
      <c r="O48" s="785"/>
      <c r="P48" s="786"/>
      <c r="Q48" s="787"/>
      <c r="R48" s="787"/>
      <c r="S48" s="787"/>
      <c r="T48" s="787"/>
      <c r="U48" s="792"/>
      <c r="V48" s="787"/>
      <c r="W48" s="787"/>
      <c r="X48" s="788"/>
      <c r="Y48" s="789"/>
      <c r="Z48" s="789"/>
      <c r="AA48" s="789"/>
    </row>
    <row r="49" spans="1:31">
      <c r="A49" s="791" t="s">
        <v>317</v>
      </c>
      <c r="B49" s="1224">
        <v>174979</v>
      </c>
      <c r="C49" s="777">
        <v>73271</v>
      </c>
      <c r="D49" s="777">
        <v>54711</v>
      </c>
      <c r="E49" s="777">
        <v>50277</v>
      </c>
      <c r="F49" s="777">
        <v>31585</v>
      </c>
      <c r="G49" s="777">
        <v>10973</v>
      </c>
      <c r="H49" s="793" t="s">
        <v>111</v>
      </c>
      <c r="I49" s="777">
        <v>16186</v>
      </c>
      <c r="J49" s="779">
        <v>55078</v>
      </c>
      <c r="K49" s="780">
        <v>28535</v>
      </c>
      <c r="L49" s="780">
        <v>9294</v>
      </c>
      <c r="M49" s="780">
        <v>7378</v>
      </c>
      <c r="N49" s="415"/>
      <c r="O49" s="791" t="s">
        <v>317</v>
      </c>
      <c r="P49" s="784">
        <v>0.23562149257433418</v>
      </c>
      <c r="Q49" s="782">
        <v>0.70852042417873373</v>
      </c>
      <c r="R49" s="782">
        <v>0.70389866754400399</v>
      </c>
      <c r="S49" s="782">
        <v>0.73574397835988625</v>
      </c>
      <c r="T49" s="782">
        <v>0.73281621022637333</v>
      </c>
      <c r="U49" s="782">
        <v>0.83568759682857929</v>
      </c>
      <c r="V49" s="790" t="s">
        <v>111</v>
      </c>
      <c r="W49" s="782">
        <v>0.82472507104905479</v>
      </c>
      <c r="X49" s="783">
        <v>0.80959729837684735</v>
      </c>
      <c r="Y49" s="784">
        <v>0.77806202908708599</v>
      </c>
      <c r="Z49" s="784">
        <v>0.8577576931353561</v>
      </c>
      <c r="AA49" s="784">
        <v>0.88885876931417729</v>
      </c>
    </row>
    <row r="50" spans="1:31">
      <c r="A50" s="785"/>
      <c r="B50" s="1225"/>
      <c r="C50" s="787">
        <v>0.28396970824419432</v>
      </c>
      <c r="D50" s="787">
        <v>0.21203841503115989</v>
      </c>
      <c r="E50" s="787">
        <v>0.19485396707283043</v>
      </c>
      <c r="F50" s="787">
        <v>0.12241109354168604</v>
      </c>
      <c r="G50" s="787">
        <v>4.2527051747124296E-2</v>
      </c>
      <c r="H50" s="795"/>
      <c r="I50" s="787">
        <v>6.2730598703996526E-2</v>
      </c>
      <c r="J50" s="1124">
        <v>0.21346076333984434</v>
      </c>
      <c r="K50" s="1124">
        <v>0.11059048770656993</v>
      </c>
      <c r="L50" s="1124">
        <v>3.601990512510464E-2</v>
      </c>
      <c r="M50" s="1124">
        <v>2.8594239295569403E-2</v>
      </c>
      <c r="N50" s="415"/>
      <c r="O50" s="785"/>
      <c r="P50" s="794"/>
      <c r="Q50" s="787"/>
      <c r="R50" s="787"/>
      <c r="S50" s="787"/>
      <c r="T50" s="787"/>
      <c r="U50" s="787"/>
      <c r="V50" s="795"/>
      <c r="W50" s="787"/>
      <c r="X50" s="788"/>
      <c r="Y50" s="789"/>
      <c r="Z50" s="789"/>
      <c r="AA50" s="789"/>
    </row>
    <row r="51" spans="1:31">
      <c r="A51" s="791" t="s">
        <v>172</v>
      </c>
      <c r="B51" s="1224">
        <v>29959</v>
      </c>
      <c r="C51" s="777">
        <v>1173</v>
      </c>
      <c r="D51" s="777">
        <v>1057</v>
      </c>
      <c r="E51" s="777">
        <v>480</v>
      </c>
      <c r="F51" s="777">
        <v>308</v>
      </c>
      <c r="G51" s="777">
        <v>120</v>
      </c>
      <c r="H51" s="777">
        <v>934</v>
      </c>
      <c r="I51" s="793" t="s">
        <v>111</v>
      </c>
      <c r="J51" s="796">
        <v>431</v>
      </c>
      <c r="K51" s="780">
        <v>228</v>
      </c>
      <c r="L51" s="780">
        <v>78</v>
      </c>
      <c r="M51" s="780">
        <v>78</v>
      </c>
      <c r="N51" s="415"/>
      <c r="O51" s="791" t="s">
        <v>172</v>
      </c>
      <c r="P51" s="784">
        <v>3.166362980025441E-2</v>
      </c>
      <c r="Q51" s="782">
        <v>0.47996589940323958</v>
      </c>
      <c r="R51" s="782">
        <v>0.44276253547776728</v>
      </c>
      <c r="S51" s="782">
        <v>0.61041666666666672</v>
      </c>
      <c r="T51" s="782">
        <v>0.65259740259740262</v>
      </c>
      <c r="U51" s="782">
        <v>0.7416666666666667</v>
      </c>
      <c r="V51" s="782">
        <v>0.4614561027837259</v>
      </c>
      <c r="W51" s="790" t="s">
        <v>111</v>
      </c>
      <c r="X51" s="783">
        <v>0.74941995359628766</v>
      </c>
      <c r="Y51" s="784">
        <v>0.73245614035087714</v>
      </c>
      <c r="Z51" s="784">
        <v>0.87179487179487181</v>
      </c>
      <c r="AA51" s="784">
        <v>0.87179487179487181</v>
      </c>
    </row>
    <row r="52" spans="1:31">
      <c r="A52" s="797"/>
      <c r="B52" s="1226"/>
      <c r="C52" s="787">
        <v>4.0327293980128583E-2</v>
      </c>
      <c r="D52" s="787">
        <v>3.6339258087805547E-2</v>
      </c>
      <c r="E52" s="787">
        <v>1.6502217485474611E-2</v>
      </c>
      <c r="F52" s="787">
        <v>1.0588922886512876E-2</v>
      </c>
      <c r="G52" s="787">
        <v>4.1255543713686529E-3</v>
      </c>
      <c r="H52" s="787">
        <v>3.2110564857152683E-2</v>
      </c>
      <c r="I52" s="798"/>
      <c r="J52" s="1125">
        <v>1.4817616117165745E-2</v>
      </c>
      <c r="K52" s="1124">
        <v>7.8385533056004406E-3</v>
      </c>
      <c r="L52" s="1124">
        <v>2.6816103413896241E-3</v>
      </c>
      <c r="M52" s="1124">
        <v>2.6816103413896241E-3</v>
      </c>
      <c r="N52" s="415"/>
      <c r="O52" s="797"/>
      <c r="P52" s="800"/>
      <c r="Q52" s="798"/>
      <c r="R52" s="798"/>
      <c r="S52" s="798"/>
      <c r="T52" s="798"/>
      <c r="U52" s="798"/>
      <c r="V52" s="798"/>
      <c r="W52" s="798"/>
      <c r="X52" s="799"/>
      <c r="Y52" s="801"/>
      <c r="Z52" s="801"/>
      <c r="AA52" s="801"/>
    </row>
    <row r="53" spans="1:31">
      <c r="A53" s="802" t="s">
        <v>207</v>
      </c>
      <c r="B53" s="1227">
        <v>781349</v>
      </c>
      <c r="C53" s="803">
        <v>199076</v>
      </c>
      <c r="D53" s="803">
        <v>174369</v>
      </c>
      <c r="E53" s="803">
        <v>84943</v>
      </c>
      <c r="F53" s="803">
        <v>59157</v>
      </c>
      <c r="G53" s="803">
        <v>36986</v>
      </c>
      <c r="H53" s="803">
        <v>111868</v>
      </c>
      <c r="I53" s="803">
        <v>55789</v>
      </c>
      <c r="J53" s="804">
        <v>101424</v>
      </c>
      <c r="K53" s="805">
        <v>82319</v>
      </c>
      <c r="L53" s="805">
        <v>29283</v>
      </c>
      <c r="M53" s="805">
        <v>23025</v>
      </c>
      <c r="N53" s="415"/>
      <c r="O53" s="802" t="s">
        <v>207</v>
      </c>
      <c r="P53" s="806">
        <v>0.14214045877791076</v>
      </c>
      <c r="Q53" s="830">
        <v>0.52090658843858628</v>
      </c>
      <c r="R53" s="831">
        <v>0.48847558912421357</v>
      </c>
      <c r="S53" s="831">
        <v>0.59438682410557664</v>
      </c>
      <c r="T53" s="831">
        <v>0.69599540206568955</v>
      </c>
      <c r="U53" s="831">
        <v>0.62480397988428049</v>
      </c>
      <c r="V53" s="831">
        <v>0.39290056137590734</v>
      </c>
      <c r="W53" s="832">
        <v>0.63664880173510907</v>
      </c>
      <c r="X53" s="833">
        <v>0.74506034074775196</v>
      </c>
      <c r="Y53" s="806">
        <v>0.6144510987742805</v>
      </c>
      <c r="Z53" s="806">
        <v>0.69477171054878262</v>
      </c>
      <c r="AA53" s="806">
        <v>0.74154180238870793</v>
      </c>
    </row>
    <row r="54" spans="1:31">
      <c r="A54" s="807" t="s">
        <v>208</v>
      </c>
      <c r="B54" s="1228"/>
      <c r="C54" s="809">
        <v>0.22498810504628577</v>
      </c>
      <c r="D54" s="809">
        <v>0.19706519564797265</v>
      </c>
      <c r="E54" s="809">
        <v>9.5999339985466114E-2</v>
      </c>
      <c r="F54" s="809">
        <v>6.6856985926094195E-2</v>
      </c>
      <c r="G54" s="809">
        <v>4.1800167037924843E-2</v>
      </c>
      <c r="H54" s="809">
        <v>0.12642894841828195</v>
      </c>
      <c r="I54" s="809">
        <v>6.3050600737543636E-2</v>
      </c>
      <c r="J54" s="1126">
        <v>0.11462553781578136</v>
      </c>
      <c r="K54" s="1126">
        <v>9.3033795230490865E-2</v>
      </c>
      <c r="L54" s="1126">
        <v>3.3094530129550458E-2</v>
      </c>
      <c r="M54" s="1126">
        <v>2.6021977127784014E-2</v>
      </c>
      <c r="N54" s="415"/>
      <c r="O54" s="807" t="s">
        <v>208</v>
      </c>
      <c r="P54" s="808"/>
      <c r="Q54" s="809"/>
      <c r="R54" s="809"/>
      <c r="S54" s="809"/>
      <c r="T54" s="809"/>
      <c r="U54" s="809"/>
      <c r="V54" s="809"/>
      <c r="W54" s="809"/>
      <c r="X54" s="810"/>
      <c r="Y54" s="811"/>
      <c r="Z54" s="811"/>
      <c r="AA54" s="811"/>
    </row>
    <row r="55" spans="1:31">
      <c r="A55" s="791" t="s">
        <v>48</v>
      </c>
      <c r="B55" s="1224">
        <v>66078</v>
      </c>
      <c r="C55" s="777">
        <v>10050</v>
      </c>
      <c r="D55" s="777">
        <v>10050</v>
      </c>
      <c r="E55" s="777">
        <v>3939</v>
      </c>
      <c r="F55" s="777">
        <v>2375</v>
      </c>
      <c r="G55" s="777">
        <v>609</v>
      </c>
      <c r="H55" s="777">
        <v>9178</v>
      </c>
      <c r="I55" s="777">
        <v>1310</v>
      </c>
      <c r="J55" s="793" t="s">
        <v>111</v>
      </c>
      <c r="K55" s="780">
        <v>1582</v>
      </c>
      <c r="L55" s="780">
        <v>471</v>
      </c>
      <c r="M55" s="780">
        <v>409</v>
      </c>
      <c r="N55" s="415"/>
      <c r="O55" s="791" t="s">
        <v>48</v>
      </c>
      <c r="P55" s="784">
        <v>0.1040376733234499</v>
      </c>
      <c r="Q55" s="782">
        <v>0.37233830845771143</v>
      </c>
      <c r="R55" s="782">
        <v>0.37233830845771143</v>
      </c>
      <c r="S55" s="782">
        <v>0.70779385630870784</v>
      </c>
      <c r="T55" s="782">
        <v>0.60968421052631583</v>
      </c>
      <c r="U55" s="782">
        <v>0.88834154351395733</v>
      </c>
      <c r="V55" s="782">
        <v>0.36108084550010894</v>
      </c>
      <c r="W55" s="782">
        <v>0.87862595419847334</v>
      </c>
      <c r="X55" s="793" t="s">
        <v>111</v>
      </c>
      <c r="Y55" s="784">
        <v>0.80278128950695327</v>
      </c>
      <c r="Z55" s="784">
        <v>0.95966029723991508</v>
      </c>
      <c r="AA55" s="784">
        <v>0.96577017114914421</v>
      </c>
    </row>
    <row r="56" spans="1:31">
      <c r="A56" s="812"/>
      <c r="B56" s="1116"/>
      <c r="C56" s="813">
        <v>0.17528560216272782</v>
      </c>
      <c r="D56" s="813">
        <v>0.17528560216272782</v>
      </c>
      <c r="E56" s="813">
        <v>6.8701491235719891E-2</v>
      </c>
      <c r="F56" s="813">
        <v>4.1423214441440655E-2</v>
      </c>
      <c r="G56" s="813">
        <v>1.0621784250457835E-2</v>
      </c>
      <c r="H56" s="813">
        <v>0.16007674195517571</v>
      </c>
      <c r="I56" s="813">
        <v>2.2848173018226215E-2</v>
      </c>
      <c r="J56" s="814"/>
      <c r="K56" s="1127">
        <v>2.7592221156361733E-2</v>
      </c>
      <c r="L56" s="1127">
        <v>8.214877474492021E-3</v>
      </c>
      <c r="M56" s="1127">
        <v>7.1335135606523069E-3</v>
      </c>
      <c r="N56" s="415"/>
      <c r="O56" s="812"/>
      <c r="P56" s="772"/>
      <c r="Q56" s="813"/>
      <c r="R56" s="813"/>
      <c r="S56" s="813"/>
      <c r="T56" s="813"/>
      <c r="U56" s="813"/>
      <c r="V56" s="813"/>
      <c r="W56" s="813"/>
      <c r="X56" s="814"/>
      <c r="Y56" s="815"/>
      <c r="Z56" s="815"/>
      <c r="AA56" s="815"/>
    </row>
    <row r="57" spans="1:31">
      <c r="A57" s="802" t="s">
        <v>209</v>
      </c>
      <c r="B57" s="1229">
        <v>847427</v>
      </c>
      <c r="C57" s="816">
        <v>209126</v>
      </c>
      <c r="D57" s="817">
        <v>184419</v>
      </c>
      <c r="E57" s="817">
        <v>88882</v>
      </c>
      <c r="F57" s="817">
        <v>61532</v>
      </c>
      <c r="G57" s="817">
        <v>37595</v>
      </c>
      <c r="H57" s="817">
        <v>121046</v>
      </c>
      <c r="I57" s="817">
        <v>57099</v>
      </c>
      <c r="J57" s="818">
        <v>101424</v>
      </c>
      <c r="K57" s="819">
        <v>83901</v>
      </c>
      <c r="L57" s="819">
        <v>29754</v>
      </c>
      <c r="M57" s="819">
        <v>23434</v>
      </c>
      <c r="N57" s="415"/>
      <c r="O57" s="802" t="s">
        <v>209</v>
      </c>
      <c r="P57" s="820">
        <v>0.13982172955026939</v>
      </c>
      <c r="Q57" s="821">
        <v>0.51376682000325158</v>
      </c>
      <c r="R57" s="822">
        <v>0.48214663348136583</v>
      </c>
      <c r="S57" s="822">
        <v>0.5994127044845976</v>
      </c>
      <c r="T57" s="822">
        <v>0.69266397971787041</v>
      </c>
      <c r="U57" s="822">
        <v>0.62907301502859425</v>
      </c>
      <c r="V57" s="822">
        <v>0.39048791368570623</v>
      </c>
      <c r="W57" s="822">
        <v>0.6422003887984028</v>
      </c>
      <c r="X57" s="823">
        <v>0.74506034074775196</v>
      </c>
      <c r="Y57" s="824">
        <v>0.61800216922325124</v>
      </c>
      <c r="Z57" s="824">
        <v>0.69896484506284873</v>
      </c>
      <c r="AA57" s="824">
        <v>0.74545532132798498</v>
      </c>
    </row>
    <row r="58" spans="1:31" ht="13.5" thickBot="1">
      <c r="A58" s="825"/>
      <c r="B58" s="1117"/>
      <c r="C58" s="827">
        <v>0.22196347981880013</v>
      </c>
      <c r="D58" s="827">
        <v>0.19573980750697331</v>
      </c>
      <c r="E58" s="827">
        <v>9.4338140705864368E-2</v>
      </c>
      <c r="F58" s="827">
        <v>6.5309224296406995E-2</v>
      </c>
      <c r="G58" s="827">
        <v>3.9902819466674594E-2</v>
      </c>
      <c r="H58" s="827">
        <v>0.12847657095792239</v>
      </c>
      <c r="I58" s="827">
        <v>6.0604098649492018E-2</v>
      </c>
      <c r="J58" s="828">
        <v>0.10765004818693985</v>
      </c>
      <c r="K58" s="829">
        <v>8.905137534441987E-2</v>
      </c>
      <c r="L58" s="829">
        <v>3.1580489171736559E-2</v>
      </c>
      <c r="M58" s="829">
        <v>2.4872527500520079E-2</v>
      </c>
      <c r="N58" s="415"/>
      <c r="O58" s="825"/>
      <c r="P58" s="826"/>
      <c r="Q58" s="827"/>
      <c r="R58" s="827"/>
      <c r="S58" s="827"/>
      <c r="T58" s="827"/>
      <c r="U58" s="827"/>
      <c r="V58" s="827"/>
      <c r="W58" s="827"/>
      <c r="X58" s="828"/>
      <c r="Y58" s="829"/>
      <c r="Z58" s="829"/>
      <c r="AA58" s="829"/>
      <c r="AB58" s="417" t="s">
        <v>376</v>
      </c>
    </row>
    <row r="59" spans="1:31" ht="15">
      <c r="B59" s="1118"/>
      <c r="I59" s="1133"/>
      <c r="J59" s="1133"/>
      <c r="K59" s="1133"/>
      <c r="L59" s="1133"/>
      <c r="M59" s="1133"/>
      <c r="N59" s="415"/>
      <c r="W59" s="1133"/>
      <c r="X59" s="1133"/>
      <c r="Y59" s="1133"/>
      <c r="Z59" s="1133"/>
      <c r="AA59" s="1133"/>
      <c r="AB59" s="415"/>
      <c r="AC59" s="415"/>
    </row>
    <row r="60" spans="1:31" ht="15">
      <c r="A60" s="758" t="s">
        <v>278</v>
      </c>
      <c r="B60" s="1118"/>
      <c r="I60" s="1133"/>
      <c r="J60" s="1133"/>
      <c r="K60" s="1133"/>
      <c r="L60" s="1133"/>
      <c r="M60" s="1133"/>
      <c r="N60" s="415"/>
      <c r="O60" s="758" t="s">
        <v>279</v>
      </c>
      <c r="W60" s="1133"/>
      <c r="X60" s="1133"/>
      <c r="Y60" s="1133"/>
      <c r="Z60" s="1133"/>
      <c r="AA60" s="1133"/>
      <c r="AB60" s="415"/>
      <c r="AC60" s="415"/>
    </row>
    <row r="61" spans="1:31">
      <c r="A61" s="415"/>
      <c r="B61" s="1119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</row>
    <row r="62" spans="1:31" ht="15">
      <c r="A62" s="1132" t="s">
        <v>187</v>
      </c>
      <c r="B62" s="1134"/>
      <c r="C62" s="1133"/>
      <c r="D62" s="1133"/>
      <c r="E62" s="1133"/>
      <c r="F62" s="1133"/>
      <c r="G62" s="1133"/>
      <c r="H62" s="1133"/>
      <c r="I62" s="1133"/>
      <c r="J62" s="1133"/>
      <c r="K62" s="1133"/>
      <c r="L62" s="1133"/>
      <c r="M62" s="1133"/>
      <c r="N62" s="415"/>
      <c r="O62" s="1132" t="s">
        <v>188</v>
      </c>
      <c r="P62" s="1133"/>
      <c r="Q62" s="1133"/>
      <c r="R62" s="1133"/>
      <c r="S62" s="1133"/>
      <c r="T62" s="1133"/>
      <c r="U62" s="1133"/>
      <c r="V62" s="1133"/>
      <c r="W62" s="1133"/>
      <c r="X62" s="1133"/>
      <c r="Y62" s="1133"/>
      <c r="Z62" s="1133"/>
      <c r="AA62" s="1133"/>
      <c r="AB62" s="1135"/>
      <c r="AC62" s="1135"/>
    </row>
    <row r="63" spans="1:31" ht="15">
      <c r="A63" s="417" t="s">
        <v>189</v>
      </c>
      <c r="B63" s="1118" t="s">
        <v>190</v>
      </c>
      <c r="H63" s="1133"/>
      <c r="I63" s="1133"/>
      <c r="J63" s="1133"/>
      <c r="K63" s="1133"/>
      <c r="L63" s="1133"/>
      <c r="M63" s="1133"/>
      <c r="N63" s="415"/>
      <c r="O63" s="417" t="s">
        <v>189</v>
      </c>
      <c r="P63" s="417" t="s">
        <v>190</v>
      </c>
      <c r="V63" s="1133"/>
      <c r="W63" s="1133"/>
      <c r="X63" s="1133"/>
      <c r="Y63" s="1133"/>
      <c r="Z63" s="1133"/>
      <c r="AA63" s="1133"/>
      <c r="AB63" s="1135"/>
      <c r="AC63" s="1135"/>
    </row>
    <row r="64" spans="1:31" ht="15">
      <c r="A64" s="757" t="s">
        <v>191</v>
      </c>
      <c r="B64" s="1120"/>
      <c r="C64" s="757">
        <v>2002</v>
      </c>
      <c r="D64" s="758"/>
      <c r="E64" s="758"/>
      <c r="F64" s="758"/>
      <c r="G64" s="758"/>
      <c r="H64" s="1133"/>
      <c r="I64" s="1133"/>
      <c r="J64" s="1133"/>
      <c r="K64" s="1133"/>
      <c r="L64" s="1133"/>
      <c r="M64" s="1133"/>
      <c r="N64" s="415"/>
      <c r="O64" s="757" t="s">
        <v>191</v>
      </c>
      <c r="P64" s="757"/>
      <c r="Q64" s="757">
        <v>2002</v>
      </c>
      <c r="R64" s="758"/>
      <c r="S64" s="758"/>
      <c r="T64" s="758"/>
      <c r="U64" s="758"/>
      <c r="V64" s="1133"/>
      <c r="W64" s="1133"/>
      <c r="X64" s="1133"/>
      <c r="Y64" s="1133"/>
      <c r="Z64" s="1133"/>
      <c r="AA64" s="1133"/>
      <c r="AB64" s="1135"/>
      <c r="AC64" s="1135"/>
    </row>
    <row r="65" spans="1:29" ht="15.75" thickBot="1">
      <c r="B65" s="1118"/>
      <c r="H65" s="1133"/>
      <c r="I65" s="1133"/>
      <c r="J65" s="1133"/>
      <c r="K65" s="1133"/>
      <c r="L65" s="1133"/>
      <c r="M65" s="1133"/>
      <c r="N65" s="415"/>
      <c r="V65" s="1133"/>
      <c r="W65" s="1133"/>
      <c r="X65" s="1133"/>
      <c r="Y65" s="1133"/>
      <c r="Z65" s="1133"/>
      <c r="AA65" s="1133"/>
      <c r="AB65" s="1135"/>
      <c r="AC65" s="1135"/>
    </row>
    <row r="66" spans="1:29">
      <c r="A66" s="759" t="s">
        <v>192</v>
      </c>
      <c r="B66" s="1121" t="s">
        <v>193</v>
      </c>
      <c r="C66" s="761"/>
      <c r="D66" s="761"/>
      <c r="E66" s="761" t="s">
        <v>307</v>
      </c>
      <c r="F66" s="761"/>
      <c r="G66" s="761"/>
      <c r="H66" s="761"/>
      <c r="I66" s="761"/>
      <c r="J66" s="761"/>
      <c r="K66" s="759" t="s">
        <v>194</v>
      </c>
      <c r="L66" s="759" t="s">
        <v>195</v>
      </c>
      <c r="M66" s="759" t="s">
        <v>308</v>
      </c>
      <c r="N66" s="415"/>
      <c r="O66" s="759" t="s">
        <v>192</v>
      </c>
      <c r="P66" s="760" t="s">
        <v>193</v>
      </c>
      <c r="Q66" s="761"/>
      <c r="R66" s="761"/>
      <c r="S66" s="761" t="s">
        <v>309</v>
      </c>
      <c r="T66" s="761"/>
      <c r="U66" s="761"/>
      <c r="V66" s="761"/>
      <c r="W66" s="761"/>
      <c r="X66" s="761"/>
      <c r="Y66" s="759" t="s">
        <v>194</v>
      </c>
      <c r="Z66" s="759" t="s">
        <v>195</v>
      </c>
      <c r="AA66" s="759" t="s">
        <v>308</v>
      </c>
    </row>
    <row r="67" spans="1:29">
      <c r="A67" s="762" t="s">
        <v>196</v>
      </c>
      <c r="B67" s="1122" t="s">
        <v>197</v>
      </c>
      <c r="C67" s="764"/>
      <c r="D67" s="764"/>
      <c r="E67" s="765" t="s">
        <v>310</v>
      </c>
      <c r="F67" s="765"/>
      <c r="G67" s="764"/>
      <c r="H67" s="764"/>
      <c r="I67" s="764"/>
      <c r="J67" s="764"/>
      <c r="K67" s="766" t="s">
        <v>198</v>
      </c>
      <c r="L67" s="766" t="s">
        <v>198</v>
      </c>
      <c r="M67" s="766" t="s">
        <v>198</v>
      </c>
      <c r="N67" s="415"/>
      <c r="O67" s="762" t="s">
        <v>196</v>
      </c>
      <c r="P67" s="763" t="s">
        <v>197</v>
      </c>
      <c r="Q67" s="764"/>
      <c r="R67" s="764"/>
      <c r="S67" s="765" t="s">
        <v>311</v>
      </c>
      <c r="T67" s="765"/>
      <c r="U67" s="764"/>
      <c r="V67" s="764"/>
      <c r="W67" s="764"/>
      <c r="X67" s="764"/>
      <c r="Y67" s="766" t="s">
        <v>198</v>
      </c>
      <c r="Z67" s="766" t="s">
        <v>198</v>
      </c>
      <c r="AA67" s="766" t="s">
        <v>198</v>
      </c>
    </row>
    <row r="68" spans="1:29">
      <c r="A68" s="767" t="s">
        <v>199</v>
      </c>
      <c r="B68" s="1122" t="s">
        <v>163</v>
      </c>
      <c r="C68" s="768" t="s">
        <v>200</v>
      </c>
      <c r="D68" s="768" t="s">
        <v>201</v>
      </c>
      <c r="E68" s="769"/>
      <c r="F68" s="769"/>
      <c r="G68" s="769"/>
      <c r="H68" s="769"/>
      <c r="I68" s="769"/>
      <c r="J68" s="770" t="s">
        <v>36</v>
      </c>
      <c r="K68" s="762" t="s">
        <v>202</v>
      </c>
      <c r="L68" s="762" t="s">
        <v>203</v>
      </c>
      <c r="M68" s="762" t="s">
        <v>203</v>
      </c>
      <c r="N68" s="415"/>
      <c r="O68" s="767" t="s">
        <v>199</v>
      </c>
      <c r="P68" s="763" t="s">
        <v>163</v>
      </c>
      <c r="Q68" s="768" t="s">
        <v>200</v>
      </c>
      <c r="R68" s="768" t="s">
        <v>201</v>
      </c>
      <c r="S68" s="769"/>
      <c r="T68" s="769"/>
      <c r="U68" s="769"/>
      <c r="V68" s="769"/>
      <c r="W68" s="769"/>
      <c r="X68" s="770" t="s">
        <v>36</v>
      </c>
      <c r="Y68" s="762" t="s">
        <v>202</v>
      </c>
      <c r="Z68" s="762" t="s">
        <v>203</v>
      </c>
      <c r="AA68" s="762" t="s">
        <v>203</v>
      </c>
    </row>
    <row r="69" spans="1:29">
      <c r="A69" s="771"/>
      <c r="B69" s="1116"/>
      <c r="C69" s="773" t="s">
        <v>204</v>
      </c>
      <c r="D69" s="773" t="s">
        <v>205</v>
      </c>
      <c r="E69" s="774" t="s">
        <v>170</v>
      </c>
      <c r="F69" s="774" t="s">
        <v>164</v>
      </c>
      <c r="G69" s="773" t="s">
        <v>312</v>
      </c>
      <c r="H69" s="773" t="s">
        <v>313</v>
      </c>
      <c r="I69" s="773" t="s">
        <v>172</v>
      </c>
      <c r="J69" s="765" t="s">
        <v>206</v>
      </c>
      <c r="K69" s="775" t="s">
        <v>314</v>
      </c>
      <c r="L69" s="775" t="s">
        <v>315</v>
      </c>
      <c r="M69" s="775" t="s">
        <v>316</v>
      </c>
      <c r="N69" s="415"/>
      <c r="O69" s="771"/>
      <c r="P69" s="772"/>
      <c r="Q69" s="773" t="s">
        <v>204</v>
      </c>
      <c r="R69" s="773" t="s">
        <v>205</v>
      </c>
      <c r="S69" s="774" t="s">
        <v>170</v>
      </c>
      <c r="T69" s="774" t="s">
        <v>164</v>
      </c>
      <c r="U69" s="773" t="s">
        <v>312</v>
      </c>
      <c r="V69" s="773" t="s">
        <v>313</v>
      </c>
      <c r="W69" s="773" t="s">
        <v>172</v>
      </c>
      <c r="X69" s="765" t="s">
        <v>206</v>
      </c>
      <c r="Y69" s="775" t="s">
        <v>314</v>
      </c>
      <c r="Z69" s="775" t="s">
        <v>315</v>
      </c>
      <c r="AA69" s="775" t="s">
        <v>316</v>
      </c>
    </row>
    <row r="70" spans="1:29">
      <c r="A70" s="791" t="s">
        <v>170</v>
      </c>
      <c r="B70" s="1222">
        <v>118120</v>
      </c>
      <c r="C70" s="777">
        <v>59114</v>
      </c>
      <c r="D70" s="777">
        <v>47400</v>
      </c>
      <c r="E70" s="778" t="s">
        <v>111</v>
      </c>
      <c r="F70" s="777">
        <v>22790</v>
      </c>
      <c r="G70" s="777">
        <v>8598</v>
      </c>
      <c r="H70" s="777">
        <v>44931</v>
      </c>
      <c r="I70" s="777">
        <v>16866</v>
      </c>
      <c r="J70" s="779">
        <v>40247</v>
      </c>
      <c r="K70" s="780">
        <v>21404</v>
      </c>
      <c r="L70" s="780">
        <v>7421</v>
      </c>
      <c r="M70" s="780">
        <v>6389</v>
      </c>
      <c r="N70" s="415"/>
      <c r="O70" s="791" t="s">
        <v>170</v>
      </c>
      <c r="P70" s="781">
        <v>0.32541856925418572</v>
      </c>
      <c r="Q70" s="782">
        <v>0.68411882126061507</v>
      </c>
      <c r="R70" s="782">
        <v>0.62080168776371303</v>
      </c>
      <c r="S70" s="778" t="s">
        <v>111</v>
      </c>
      <c r="T70" s="782">
        <v>0.76437033786748576</v>
      </c>
      <c r="U70" s="782">
        <v>0.84263782274947663</v>
      </c>
      <c r="V70" s="782">
        <v>0.62324453050232576</v>
      </c>
      <c r="W70" s="782">
        <v>0.82307601090952209</v>
      </c>
      <c r="X70" s="783">
        <v>0.90232812383531691</v>
      </c>
      <c r="Y70" s="784">
        <v>0.77448140534479537</v>
      </c>
      <c r="Z70" s="784">
        <v>0.86214795849615955</v>
      </c>
      <c r="AA70" s="784">
        <v>0.89137580215996248</v>
      </c>
    </row>
    <row r="71" spans="1:29">
      <c r="A71" s="785"/>
      <c r="B71" s="1223"/>
      <c r="C71" s="787">
        <v>0.44987823439878233</v>
      </c>
      <c r="D71" s="787">
        <v>0.36073059360730592</v>
      </c>
      <c r="E71" s="787"/>
      <c r="F71" s="787">
        <v>0.17343987823439877</v>
      </c>
      <c r="G71" s="787">
        <v>6.5433789954337906E-2</v>
      </c>
      <c r="H71" s="787">
        <v>0.34194063926940638</v>
      </c>
      <c r="I71" s="787">
        <v>0.12835616438356165</v>
      </c>
      <c r="J71" s="1124">
        <v>0.30629375951293758</v>
      </c>
      <c r="K71" s="1124">
        <v>0.16289193302891933</v>
      </c>
      <c r="L71" s="1124">
        <v>5.6476407914764076E-2</v>
      </c>
      <c r="M71" s="1124">
        <v>4.8622526636225266E-2</v>
      </c>
      <c r="N71" s="415"/>
      <c r="O71" s="785"/>
      <c r="P71" s="767"/>
      <c r="Q71" s="787"/>
      <c r="R71" s="787"/>
      <c r="S71" s="787"/>
      <c r="T71" s="787"/>
      <c r="U71" s="787"/>
      <c r="V71" s="787"/>
      <c r="W71" s="787"/>
      <c r="X71" s="788"/>
      <c r="Y71" s="789"/>
      <c r="Z71" s="789"/>
      <c r="AA71" s="789"/>
    </row>
    <row r="72" spans="1:29">
      <c r="A72" s="776" t="s">
        <v>164</v>
      </c>
      <c r="B72" s="1224">
        <v>365204</v>
      </c>
      <c r="C72" s="777">
        <v>67649</v>
      </c>
      <c r="D72" s="777">
        <v>64811</v>
      </c>
      <c r="E72" s="777">
        <v>31313</v>
      </c>
      <c r="F72" s="790" t="s">
        <v>111</v>
      </c>
      <c r="G72" s="777">
        <v>18819</v>
      </c>
      <c r="H72" s="777">
        <v>59474</v>
      </c>
      <c r="I72" s="777">
        <v>28972</v>
      </c>
      <c r="J72" s="779">
        <v>24248</v>
      </c>
      <c r="K72" s="780">
        <v>29669</v>
      </c>
      <c r="L72" s="780">
        <v>11332</v>
      </c>
      <c r="M72" s="780">
        <v>9669</v>
      </c>
      <c r="N72" s="415"/>
      <c r="O72" s="776" t="s">
        <v>164</v>
      </c>
      <c r="P72" s="784">
        <v>5.9496972951460912E-2</v>
      </c>
      <c r="Q72" s="782">
        <v>0.30486777335954707</v>
      </c>
      <c r="R72" s="782">
        <v>0.28016848991683513</v>
      </c>
      <c r="S72" s="782">
        <v>0.44058378309328394</v>
      </c>
      <c r="T72" s="790" t="s">
        <v>111</v>
      </c>
      <c r="U72" s="782">
        <v>0.46633721239173176</v>
      </c>
      <c r="V72" s="782">
        <v>0.28338433601237517</v>
      </c>
      <c r="W72" s="782">
        <v>0.42948363937594919</v>
      </c>
      <c r="X72" s="783">
        <v>0.62368030353018811</v>
      </c>
      <c r="Y72" s="784">
        <v>0.44541440560854767</v>
      </c>
      <c r="Z72" s="784">
        <v>0.60174726438404513</v>
      </c>
      <c r="AA72" s="784">
        <v>0.62974454442031236</v>
      </c>
    </row>
    <row r="73" spans="1:29">
      <c r="A73" s="785"/>
      <c r="B73" s="1223"/>
      <c r="C73" s="787">
        <v>0.18440054625891691</v>
      </c>
      <c r="D73" s="787">
        <v>0.17666460411220661</v>
      </c>
      <c r="E73" s="787">
        <v>8.535431868919667E-2</v>
      </c>
      <c r="F73" s="787"/>
      <c r="G73" s="787">
        <v>5.1297637511959635E-2</v>
      </c>
      <c r="H73" s="787">
        <v>0.16211678056146911</v>
      </c>
      <c r="I73" s="787">
        <v>7.8973120463175228E-2</v>
      </c>
      <c r="J73" s="1124">
        <v>6.6096238609383989E-2</v>
      </c>
      <c r="K73" s="1124">
        <v>8.0873032963618169E-2</v>
      </c>
      <c r="L73" s="1124">
        <v>3.088925172886586E-2</v>
      </c>
      <c r="M73" s="1124">
        <v>2.6356174988210728E-2</v>
      </c>
      <c r="N73" s="415"/>
      <c r="O73" s="785"/>
      <c r="P73" s="786"/>
      <c r="Q73" s="787"/>
      <c r="R73" s="787"/>
      <c r="S73" s="787"/>
      <c r="T73" s="787"/>
      <c r="U73" s="787"/>
      <c r="V73" s="787"/>
      <c r="W73" s="787"/>
      <c r="X73" s="788"/>
      <c r="Y73" s="789"/>
      <c r="Z73" s="789"/>
      <c r="AA73" s="789"/>
    </row>
    <row r="74" spans="1:29">
      <c r="A74" s="791" t="s">
        <v>312</v>
      </c>
      <c r="B74" s="1224">
        <v>76440</v>
      </c>
      <c r="C74" s="777">
        <v>11517</v>
      </c>
      <c r="D74" s="777">
        <v>10328</v>
      </c>
      <c r="E74" s="777">
        <v>3402</v>
      </c>
      <c r="F74" s="777">
        <v>5333</v>
      </c>
      <c r="G74" s="778" t="s">
        <v>111</v>
      </c>
      <c r="H74" s="777">
        <v>9493</v>
      </c>
      <c r="I74" s="777">
        <v>5283</v>
      </c>
      <c r="J74" s="779">
        <v>4329</v>
      </c>
      <c r="K74" s="780">
        <v>2540</v>
      </c>
      <c r="L74" s="780">
        <v>2540</v>
      </c>
      <c r="M74" s="780">
        <v>2059</v>
      </c>
      <c r="N74" s="415"/>
      <c r="O74" s="791" t="s">
        <v>312</v>
      </c>
      <c r="P74" s="784">
        <v>4.1976121660020245E-2</v>
      </c>
      <c r="Q74" s="782">
        <v>0.28688026395762783</v>
      </c>
      <c r="R74" s="782">
        <v>0.2096243222308288</v>
      </c>
      <c r="S74" s="782">
        <v>0.36302175191064079</v>
      </c>
      <c r="T74" s="782">
        <v>0.27020438777423589</v>
      </c>
      <c r="U74" s="790" t="s">
        <v>111</v>
      </c>
      <c r="V74" s="782">
        <v>0.20594121984620248</v>
      </c>
      <c r="W74" s="782">
        <v>0.28941889078175281</v>
      </c>
      <c r="X74" s="783">
        <v>0.70847770847770852</v>
      </c>
      <c r="Y74" s="784">
        <v>0.37598425196850394</v>
      </c>
      <c r="Z74" s="784">
        <v>0.37598425196850394</v>
      </c>
      <c r="AA74" s="784">
        <v>0.41427877610490527</v>
      </c>
    </row>
    <row r="75" spans="1:29">
      <c r="A75" s="785"/>
      <c r="B75" s="1223"/>
      <c r="C75" s="787">
        <v>0.14045293235283357</v>
      </c>
      <c r="D75" s="787">
        <v>0.1259527555214088</v>
      </c>
      <c r="E75" s="787">
        <v>4.1488310833058942E-2</v>
      </c>
      <c r="F75" s="787">
        <v>6.5037378504615911E-2</v>
      </c>
      <c r="G75" s="792"/>
      <c r="H75" s="787">
        <v>0.11576970450859157</v>
      </c>
      <c r="I75" s="787">
        <v>6.4427614970914274E-2</v>
      </c>
      <c r="J75" s="1124">
        <v>5.279332674788717E-2</v>
      </c>
      <c r="K75" s="1124">
        <v>3.0975987512042828E-2</v>
      </c>
      <c r="L75" s="1124">
        <v>3.0975987512042828E-2</v>
      </c>
      <c r="M75" s="1124">
        <v>2.5110062317833144E-2</v>
      </c>
      <c r="N75" s="415"/>
      <c r="O75" s="785"/>
      <c r="P75" s="786"/>
      <c r="Q75" s="787"/>
      <c r="R75" s="787"/>
      <c r="S75" s="787"/>
      <c r="T75" s="787"/>
      <c r="U75" s="792"/>
      <c r="V75" s="787"/>
      <c r="W75" s="787"/>
      <c r="X75" s="788"/>
      <c r="Y75" s="789"/>
      <c r="Z75" s="789"/>
      <c r="AA75" s="789"/>
    </row>
    <row r="76" spans="1:29">
      <c r="A76" s="791" t="s">
        <v>317</v>
      </c>
      <c r="B76" s="1224">
        <v>179642</v>
      </c>
      <c r="C76" s="777">
        <v>81312</v>
      </c>
      <c r="D76" s="777">
        <v>57478</v>
      </c>
      <c r="E76" s="777">
        <v>52061</v>
      </c>
      <c r="F76" s="777">
        <v>32686</v>
      </c>
      <c r="G76" s="777">
        <v>12704</v>
      </c>
      <c r="H76" s="793" t="s">
        <v>111</v>
      </c>
      <c r="I76" s="777">
        <v>20825</v>
      </c>
      <c r="J76" s="779">
        <v>67564</v>
      </c>
      <c r="K76" s="780">
        <v>29414</v>
      </c>
      <c r="L76" s="780">
        <v>10641</v>
      </c>
      <c r="M76" s="780">
        <v>8696</v>
      </c>
      <c r="N76" s="415"/>
      <c r="O76" s="791" t="s">
        <v>317</v>
      </c>
      <c r="P76" s="784">
        <v>0.22639873209533207</v>
      </c>
      <c r="Q76" s="782">
        <v>0.71841794569067297</v>
      </c>
      <c r="R76" s="782">
        <v>0.69948502035561433</v>
      </c>
      <c r="S76" s="782">
        <v>0.73667428593380846</v>
      </c>
      <c r="T76" s="782">
        <v>0.75010707948357092</v>
      </c>
      <c r="U76" s="782">
        <v>0.8454817380352645</v>
      </c>
      <c r="V76" s="790" t="s">
        <v>111</v>
      </c>
      <c r="W76" s="782">
        <v>0.80873949579831927</v>
      </c>
      <c r="X76" s="783">
        <v>0.83403883725060679</v>
      </c>
      <c r="Y76" s="784">
        <v>0.79601550282178557</v>
      </c>
      <c r="Z76" s="784">
        <v>0.86147918428719106</v>
      </c>
      <c r="AA76" s="784">
        <v>0.89167433302667898</v>
      </c>
    </row>
    <row r="77" spans="1:29">
      <c r="A77" s="785"/>
      <c r="B77" s="1225"/>
      <c r="C77" s="787">
        <v>0.3039382793576747</v>
      </c>
      <c r="D77" s="787">
        <v>0.21484853921832481</v>
      </c>
      <c r="E77" s="787">
        <v>0.19460019138183668</v>
      </c>
      <c r="F77" s="787">
        <v>0.12217786549445292</v>
      </c>
      <c r="G77" s="787">
        <v>4.7486618223139258E-2</v>
      </c>
      <c r="H77" s="795"/>
      <c r="I77" s="787">
        <v>7.7842319308633112E-2</v>
      </c>
      <c r="J77" s="1124">
        <v>0.25254926587123588</v>
      </c>
      <c r="K77" s="1124">
        <v>0.10994736999491642</v>
      </c>
      <c r="L77" s="1124">
        <v>3.9775275858975508E-2</v>
      </c>
      <c r="M77" s="1124">
        <v>3.2505008821506531E-2</v>
      </c>
      <c r="N77" s="415"/>
      <c r="O77" s="785"/>
      <c r="P77" s="794"/>
      <c r="Q77" s="787"/>
      <c r="R77" s="787"/>
      <c r="S77" s="787"/>
      <c r="T77" s="787"/>
      <c r="U77" s="787"/>
      <c r="V77" s="795"/>
      <c r="W77" s="787"/>
      <c r="X77" s="788"/>
      <c r="Y77" s="789"/>
      <c r="Z77" s="789"/>
      <c r="AA77" s="789"/>
    </row>
    <row r="78" spans="1:29">
      <c r="A78" s="791" t="s">
        <v>172</v>
      </c>
      <c r="B78" s="1224">
        <v>39671</v>
      </c>
      <c r="C78" s="777">
        <v>2111</v>
      </c>
      <c r="D78" s="777">
        <v>1418</v>
      </c>
      <c r="E78" s="777">
        <v>632</v>
      </c>
      <c r="F78" s="777">
        <v>413</v>
      </c>
      <c r="G78" s="777">
        <v>199</v>
      </c>
      <c r="H78" s="777">
        <v>1203</v>
      </c>
      <c r="I78" s="793" t="s">
        <v>111</v>
      </c>
      <c r="J78" s="796">
        <v>1347</v>
      </c>
      <c r="K78" s="780">
        <v>289</v>
      </c>
      <c r="L78" s="780">
        <v>125</v>
      </c>
      <c r="M78" s="780">
        <v>125</v>
      </c>
      <c r="N78" s="415"/>
      <c r="O78" s="791" t="s">
        <v>172</v>
      </c>
      <c r="P78" s="784">
        <v>3.2996932818838427E-2</v>
      </c>
      <c r="Q78" s="782">
        <v>0.6091899573661772</v>
      </c>
      <c r="R78" s="782">
        <v>0.4400564174894217</v>
      </c>
      <c r="S78" s="782">
        <v>0.59493670886075944</v>
      </c>
      <c r="T78" s="782">
        <v>0.64406779661016944</v>
      </c>
      <c r="U78" s="782">
        <v>0.79396984924623115</v>
      </c>
      <c r="V78" s="782">
        <v>0.45469659185369909</v>
      </c>
      <c r="W78" s="790" t="s">
        <v>111</v>
      </c>
      <c r="X78" s="783">
        <v>0.90200445434298437</v>
      </c>
      <c r="Y78" s="784">
        <v>0.77508650519031141</v>
      </c>
      <c r="Z78" s="784">
        <v>0.93600000000000005</v>
      </c>
      <c r="AA78" s="784">
        <v>0.93600000000000005</v>
      </c>
    </row>
    <row r="79" spans="1:29">
      <c r="A79" s="797"/>
      <c r="B79" s="1226"/>
      <c r="C79" s="787">
        <v>5.2216285742554665E-2</v>
      </c>
      <c r="D79" s="787">
        <v>3.5074700702483426E-2</v>
      </c>
      <c r="E79" s="787">
        <v>1.5632729791233799E-2</v>
      </c>
      <c r="F79" s="787">
        <v>1.0215692094587909E-2</v>
      </c>
      <c r="G79" s="787">
        <v>4.9223310576827937E-3</v>
      </c>
      <c r="H79" s="787">
        <v>2.9756604333630157E-2</v>
      </c>
      <c r="I79" s="798"/>
      <c r="J79" s="1125">
        <v>3.3318492134164442E-2</v>
      </c>
      <c r="K79" s="1124">
        <v>7.1485109330167215E-3</v>
      </c>
      <c r="L79" s="1124">
        <v>3.0919164935193431E-3</v>
      </c>
      <c r="M79" s="1124">
        <v>3.0919164935193431E-3</v>
      </c>
      <c r="N79" s="415"/>
      <c r="O79" s="797"/>
      <c r="P79" s="800"/>
      <c r="Q79" s="798"/>
      <c r="R79" s="798"/>
      <c r="S79" s="798"/>
      <c r="T79" s="798"/>
      <c r="U79" s="798"/>
      <c r="V79" s="798"/>
      <c r="W79" s="798"/>
      <c r="X79" s="799"/>
      <c r="Y79" s="801"/>
      <c r="Z79" s="801"/>
      <c r="AA79" s="801"/>
    </row>
    <row r="80" spans="1:29">
      <c r="A80" s="802" t="s">
        <v>207</v>
      </c>
      <c r="B80" s="1227">
        <v>779077</v>
      </c>
      <c r="C80" s="803">
        <v>221703</v>
      </c>
      <c r="D80" s="803">
        <v>181435</v>
      </c>
      <c r="E80" s="803">
        <v>87408</v>
      </c>
      <c r="F80" s="803">
        <v>61222</v>
      </c>
      <c r="G80" s="803">
        <v>40320</v>
      </c>
      <c r="H80" s="803">
        <v>115101</v>
      </c>
      <c r="I80" s="803">
        <v>71946</v>
      </c>
      <c r="J80" s="804">
        <v>137735</v>
      </c>
      <c r="K80" s="805">
        <v>83316</v>
      </c>
      <c r="L80" s="805">
        <v>32059</v>
      </c>
      <c r="M80" s="805">
        <v>26938</v>
      </c>
      <c r="N80" s="415"/>
      <c r="O80" s="802" t="s">
        <v>207</v>
      </c>
      <c r="P80" s="806">
        <v>0.14628344070235327</v>
      </c>
      <c r="Q80" s="830">
        <v>0.55962706864589118</v>
      </c>
      <c r="R80" s="831">
        <v>0.49923112960564392</v>
      </c>
      <c r="S80" s="831">
        <v>0.61503523704924035</v>
      </c>
      <c r="T80" s="831">
        <v>0.71289732449119603</v>
      </c>
      <c r="U80" s="831">
        <v>0.66765873015873012</v>
      </c>
      <c r="V80" s="831">
        <v>0.41145602557753624</v>
      </c>
      <c r="W80" s="832">
        <v>0.62124371056069827</v>
      </c>
      <c r="X80" s="833">
        <v>0.81367844048353721</v>
      </c>
      <c r="Y80" s="806">
        <v>0.65275577320082578</v>
      </c>
      <c r="Z80" s="806">
        <v>0.73165101843476088</v>
      </c>
      <c r="AA80" s="806">
        <v>0.76130373450144773</v>
      </c>
    </row>
    <row r="81" spans="1:29">
      <c r="A81" s="807" t="s">
        <v>208</v>
      </c>
      <c r="B81" s="1228"/>
      <c r="C81" s="809">
        <v>0.24960538789075606</v>
      </c>
      <c r="D81" s="809">
        <v>0.20426946659251036</v>
      </c>
      <c r="E81" s="809">
        <v>9.8408716818244257E-2</v>
      </c>
      <c r="F81" s="809">
        <v>6.892708288768247E-2</v>
      </c>
      <c r="G81" s="809">
        <v>4.5394465748119263E-2</v>
      </c>
      <c r="H81" s="809">
        <v>0.1295870139403342</v>
      </c>
      <c r="I81" s="809">
        <v>8.1000749819300305E-2</v>
      </c>
      <c r="J81" s="1126">
        <v>0.15506961160260929</v>
      </c>
      <c r="K81" s="1126">
        <v>9.3801718955116672E-2</v>
      </c>
      <c r="L81" s="1126">
        <v>3.6093779201859008E-2</v>
      </c>
      <c r="M81" s="1126">
        <v>3.032827674411797E-2</v>
      </c>
      <c r="N81" s="415"/>
      <c r="O81" s="807" t="s">
        <v>208</v>
      </c>
      <c r="P81" s="808"/>
      <c r="Q81" s="809"/>
      <c r="R81" s="809"/>
      <c r="S81" s="809"/>
      <c r="T81" s="809"/>
      <c r="U81" s="809"/>
      <c r="V81" s="809"/>
      <c r="W81" s="809"/>
      <c r="X81" s="810"/>
      <c r="Y81" s="811"/>
      <c r="Z81" s="811"/>
      <c r="AA81" s="811"/>
    </row>
    <row r="82" spans="1:29">
      <c r="A82" s="791" t="s">
        <v>48</v>
      </c>
      <c r="B82" s="1224">
        <v>60141</v>
      </c>
      <c r="C82" s="777">
        <v>11656</v>
      </c>
      <c r="D82" s="777">
        <v>11656</v>
      </c>
      <c r="E82" s="777">
        <v>4052</v>
      </c>
      <c r="F82" s="777">
        <v>2606</v>
      </c>
      <c r="G82" s="777">
        <v>699</v>
      </c>
      <c r="H82" s="777">
        <v>10705</v>
      </c>
      <c r="I82" s="777">
        <v>1571</v>
      </c>
      <c r="J82" s="793" t="s">
        <v>111</v>
      </c>
      <c r="K82" s="780">
        <v>1644</v>
      </c>
      <c r="L82" s="780">
        <v>478</v>
      </c>
      <c r="M82" s="780">
        <v>397</v>
      </c>
      <c r="N82" s="415"/>
      <c r="O82" s="791" t="s">
        <v>48</v>
      </c>
      <c r="P82" s="784">
        <v>0.10041308658294779</v>
      </c>
      <c r="Q82" s="782">
        <v>0.33510638297872342</v>
      </c>
      <c r="R82" s="782">
        <v>0.33510638297872342</v>
      </c>
      <c r="S82" s="782">
        <v>0.71643632773938792</v>
      </c>
      <c r="T82" s="782">
        <v>0.58019953952417502</v>
      </c>
      <c r="U82" s="782">
        <v>0.74821173104434902</v>
      </c>
      <c r="V82" s="782">
        <v>0.32442783745913123</v>
      </c>
      <c r="W82" s="782">
        <v>0.8739656269891789</v>
      </c>
      <c r="X82" s="793" t="s">
        <v>111</v>
      </c>
      <c r="Y82" s="784">
        <v>0.78527980535279807</v>
      </c>
      <c r="Z82" s="784">
        <v>0.88912133891213385</v>
      </c>
      <c r="AA82" s="784">
        <v>0.94710327455919396</v>
      </c>
    </row>
    <row r="83" spans="1:29">
      <c r="A83" s="812"/>
      <c r="B83" s="1116"/>
      <c r="C83" s="813">
        <v>0.19259748843357569</v>
      </c>
      <c r="D83" s="813">
        <v>0.19259748843357569</v>
      </c>
      <c r="E83" s="813">
        <v>6.6953073364177135E-2</v>
      </c>
      <c r="F83" s="813">
        <v>4.30601454064772E-2</v>
      </c>
      <c r="G83" s="813">
        <v>1.1549900859220093E-2</v>
      </c>
      <c r="H83" s="813">
        <v>0.17688367481824191</v>
      </c>
      <c r="I83" s="813">
        <v>2.5958360872438864E-2</v>
      </c>
      <c r="J83" s="814"/>
      <c r="K83" s="1127">
        <v>2.7164573694646397E-2</v>
      </c>
      <c r="L83" s="1127">
        <v>7.8982154659616652E-3</v>
      </c>
      <c r="M83" s="1127">
        <v>6.5598149372108391E-3</v>
      </c>
      <c r="N83" s="415"/>
      <c r="O83" s="812"/>
      <c r="P83" s="772"/>
      <c r="Q83" s="813"/>
      <c r="R83" s="813"/>
      <c r="S83" s="813"/>
      <c r="T83" s="813"/>
      <c r="U83" s="813"/>
      <c r="V83" s="813"/>
      <c r="W83" s="813"/>
      <c r="X83" s="814"/>
      <c r="Y83" s="815"/>
      <c r="Z83" s="815"/>
      <c r="AA83" s="815"/>
    </row>
    <row r="84" spans="1:29">
      <c r="A84" s="802" t="s">
        <v>209</v>
      </c>
      <c r="B84" s="1229">
        <v>839218</v>
      </c>
      <c r="C84" s="816">
        <v>233359</v>
      </c>
      <c r="D84" s="817">
        <v>193091</v>
      </c>
      <c r="E84" s="817">
        <v>91460</v>
      </c>
      <c r="F84" s="817">
        <v>63828</v>
      </c>
      <c r="G84" s="817">
        <v>41019</v>
      </c>
      <c r="H84" s="817">
        <v>125806</v>
      </c>
      <c r="I84" s="817">
        <v>73517</v>
      </c>
      <c r="J84" s="818">
        <v>137735</v>
      </c>
      <c r="K84" s="819">
        <v>84960</v>
      </c>
      <c r="L84" s="819">
        <v>32537</v>
      </c>
      <c r="M84" s="819">
        <v>27335</v>
      </c>
      <c r="N84" s="415"/>
      <c r="O84" s="802" t="s">
        <v>209</v>
      </c>
      <c r="P84" s="820">
        <v>0.14335735833226174</v>
      </c>
      <c r="Q84" s="821">
        <v>0.54841253176436311</v>
      </c>
      <c r="R84" s="822">
        <v>0.48932368675909288</v>
      </c>
      <c r="S84" s="822">
        <v>0.61952766236606172</v>
      </c>
      <c r="T84" s="822">
        <v>0.70747947609199724</v>
      </c>
      <c r="U84" s="822">
        <v>0.66903142446183472</v>
      </c>
      <c r="V84" s="822">
        <v>0.40405068120757359</v>
      </c>
      <c r="W84" s="822">
        <v>0.62664417753716828</v>
      </c>
      <c r="X84" s="823">
        <v>0.81367844048353721</v>
      </c>
      <c r="Y84" s="824">
        <v>0.65532015065913374</v>
      </c>
      <c r="Z84" s="824">
        <v>0.7339644097489012</v>
      </c>
      <c r="AA84" s="824">
        <v>0.76400219498811051</v>
      </c>
    </row>
    <row r="85" spans="1:29" ht="13.5" thickBot="1">
      <c r="A85" s="825"/>
      <c r="B85" s="1117"/>
      <c r="C85" s="827">
        <v>0.24596883847316528</v>
      </c>
      <c r="D85" s="827">
        <v>0.20352490792993611</v>
      </c>
      <c r="E85" s="827">
        <v>9.6402152763577567E-2</v>
      </c>
      <c r="F85" s="827">
        <v>6.7277023907649558E-2</v>
      </c>
      <c r="G85" s="827">
        <v>4.3235511745125611E-2</v>
      </c>
      <c r="H85" s="827">
        <v>0.13260408080663283</v>
      </c>
      <c r="I85" s="827">
        <v>7.7489580851956397E-2</v>
      </c>
      <c r="J85" s="828">
        <v>0.14517767888575722</v>
      </c>
      <c r="K85" s="829">
        <v>8.9550917327723051E-2</v>
      </c>
      <c r="L85" s="829">
        <v>3.4295176519445913E-2</v>
      </c>
      <c r="M85" s="829">
        <v>2.8812080098320498E-2</v>
      </c>
      <c r="N85" s="415"/>
      <c r="O85" s="825"/>
      <c r="P85" s="826"/>
      <c r="Q85" s="827"/>
      <c r="R85" s="827"/>
      <c r="S85" s="827"/>
      <c r="T85" s="827"/>
      <c r="U85" s="827"/>
      <c r="V85" s="827"/>
      <c r="W85" s="827"/>
      <c r="X85" s="828"/>
      <c r="Y85" s="829"/>
      <c r="Z85" s="829"/>
      <c r="AA85" s="829"/>
      <c r="AB85" s="417" t="s">
        <v>376</v>
      </c>
    </row>
    <row r="86" spans="1:29" ht="15">
      <c r="B86" s="1118"/>
      <c r="I86" s="1133"/>
      <c r="J86" s="1133"/>
      <c r="K86" s="1133"/>
      <c r="L86" s="1133"/>
      <c r="M86" s="1133"/>
      <c r="N86" s="415"/>
      <c r="W86" s="1133"/>
      <c r="X86" s="1133"/>
      <c r="Y86" s="1133"/>
      <c r="Z86" s="1133"/>
      <c r="AA86" s="1133"/>
      <c r="AB86" s="415"/>
      <c r="AC86" s="415"/>
    </row>
    <row r="87" spans="1:29" ht="15">
      <c r="A87" s="758" t="s">
        <v>278</v>
      </c>
      <c r="B87" s="1118"/>
      <c r="I87" s="1133"/>
      <c r="J87" s="1133"/>
      <c r="K87" s="1133"/>
      <c r="L87" s="1133"/>
      <c r="M87" s="1133"/>
      <c r="N87" s="415"/>
      <c r="O87" s="758" t="s">
        <v>279</v>
      </c>
      <c r="W87" s="1133"/>
      <c r="X87" s="1133"/>
      <c r="Y87" s="1133"/>
      <c r="Z87" s="1133"/>
      <c r="AA87" s="1133"/>
      <c r="AB87" s="415"/>
      <c r="AC87" s="415"/>
    </row>
    <row r="88" spans="1:29">
      <c r="A88" s="415"/>
      <c r="B88" s="1119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415"/>
      <c r="Q88" s="415"/>
      <c r="R88" s="415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</row>
    <row r="89" spans="1:29" ht="15">
      <c r="A89" s="1132" t="s">
        <v>187</v>
      </c>
      <c r="B89" s="1134"/>
      <c r="C89" s="1133"/>
      <c r="D89" s="1133"/>
      <c r="E89" s="1133"/>
      <c r="F89" s="1133"/>
      <c r="G89" s="1133"/>
      <c r="H89" s="1133"/>
      <c r="I89" s="1133"/>
      <c r="J89" s="1133"/>
      <c r="K89" s="1133"/>
      <c r="L89" s="1133"/>
      <c r="M89" s="1133"/>
      <c r="N89" s="415"/>
      <c r="O89" s="1132" t="s">
        <v>188</v>
      </c>
      <c r="P89" s="1133"/>
      <c r="Q89" s="1133"/>
      <c r="R89" s="1133"/>
      <c r="S89" s="1133"/>
      <c r="T89" s="1133"/>
      <c r="U89" s="1133"/>
      <c r="V89" s="1133"/>
      <c r="W89" s="1133"/>
      <c r="X89" s="1133"/>
      <c r="Y89" s="1133"/>
      <c r="Z89" s="1133"/>
      <c r="AA89" s="1133"/>
    </row>
    <row r="90" spans="1:29" ht="15">
      <c r="A90" s="417" t="s">
        <v>189</v>
      </c>
      <c r="B90" s="1118" t="s">
        <v>190</v>
      </c>
      <c r="H90" s="1133"/>
      <c r="I90" s="1133"/>
      <c r="J90" s="1133"/>
      <c r="K90" s="1133"/>
      <c r="L90" s="1133"/>
      <c r="M90" s="1133"/>
      <c r="N90" s="415"/>
      <c r="O90" s="417" t="s">
        <v>189</v>
      </c>
      <c r="P90" s="417" t="s">
        <v>190</v>
      </c>
      <c r="V90" s="1133"/>
      <c r="W90" s="1133"/>
      <c r="X90" s="1133"/>
      <c r="Y90" s="1133"/>
      <c r="Z90" s="1133"/>
      <c r="AA90" s="1133"/>
    </row>
    <row r="91" spans="1:29" ht="15">
      <c r="A91" s="757" t="s">
        <v>191</v>
      </c>
      <c r="B91" s="1120"/>
      <c r="C91" s="757">
        <v>2003</v>
      </c>
      <c r="D91" s="758"/>
      <c r="E91" s="758"/>
      <c r="F91" s="758"/>
      <c r="G91" s="758"/>
      <c r="H91" s="1133"/>
      <c r="I91" s="1133"/>
      <c r="J91" s="1133"/>
      <c r="K91" s="1133"/>
      <c r="L91" s="1133"/>
      <c r="M91" s="1133"/>
      <c r="N91" s="415"/>
      <c r="O91" s="757" t="s">
        <v>191</v>
      </c>
      <c r="P91" s="757"/>
      <c r="Q91" s="757">
        <v>2003</v>
      </c>
      <c r="R91" s="758"/>
      <c r="S91" s="758"/>
      <c r="T91" s="758"/>
      <c r="U91" s="758"/>
      <c r="V91" s="1133"/>
      <c r="W91" s="1133"/>
      <c r="X91" s="1133"/>
      <c r="Y91" s="1133"/>
      <c r="Z91" s="1133"/>
      <c r="AA91" s="1133"/>
    </row>
    <row r="92" spans="1:29" ht="15.75" thickBot="1">
      <c r="B92" s="1118"/>
      <c r="H92" s="1133"/>
      <c r="I92" s="1133"/>
      <c r="J92" s="1133"/>
      <c r="K92" s="1133"/>
      <c r="L92" s="1133"/>
      <c r="M92" s="1133"/>
      <c r="N92" s="415"/>
      <c r="V92" s="1133"/>
      <c r="W92" s="1133"/>
      <c r="X92" s="1133"/>
      <c r="Y92" s="1133"/>
      <c r="Z92" s="1133"/>
      <c r="AA92" s="1133"/>
    </row>
    <row r="93" spans="1:29">
      <c r="A93" s="759" t="s">
        <v>192</v>
      </c>
      <c r="B93" s="1121" t="s">
        <v>193</v>
      </c>
      <c r="C93" s="761"/>
      <c r="D93" s="761"/>
      <c r="E93" s="761" t="s">
        <v>307</v>
      </c>
      <c r="F93" s="761"/>
      <c r="G93" s="761"/>
      <c r="H93" s="761"/>
      <c r="I93" s="761"/>
      <c r="J93" s="761"/>
      <c r="K93" s="759" t="s">
        <v>194</v>
      </c>
      <c r="L93" s="759" t="s">
        <v>195</v>
      </c>
      <c r="M93" s="759" t="s">
        <v>308</v>
      </c>
      <c r="N93" s="415"/>
      <c r="O93" s="759" t="s">
        <v>192</v>
      </c>
      <c r="P93" s="760" t="s">
        <v>193</v>
      </c>
      <c r="Q93" s="761"/>
      <c r="R93" s="761"/>
      <c r="S93" s="761" t="s">
        <v>309</v>
      </c>
      <c r="T93" s="761"/>
      <c r="U93" s="761"/>
      <c r="V93" s="761"/>
      <c r="W93" s="761"/>
      <c r="X93" s="761"/>
      <c r="Y93" s="759" t="s">
        <v>194</v>
      </c>
      <c r="Z93" s="759" t="s">
        <v>195</v>
      </c>
      <c r="AA93" s="759" t="s">
        <v>308</v>
      </c>
    </row>
    <row r="94" spans="1:29">
      <c r="A94" s="762" t="s">
        <v>196</v>
      </c>
      <c r="B94" s="1122" t="s">
        <v>197</v>
      </c>
      <c r="C94" s="764"/>
      <c r="D94" s="764"/>
      <c r="E94" s="765" t="s">
        <v>310</v>
      </c>
      <c r="F94" s="765"/>
      <c r="G94" s="764"/>
      <c r="H94" s="764"/>
      <c r="I94" s="764"/>
      <c r="J94" s="764"/>
      <c r="K94" s="766" t="s">
        <v>198</v>
      </c>
      <c r="L94" s="766" t="s">
        <v>198</v>
      </c>
      <c r="M94" s="766" t="s">
        <v>198</v>
      </c>
      <c r="N94" s="415"/>
      <c r="O94" s="762" t="s">
        <v>196</v>
      </c>
      <c r="P94" s="763" t="s">
        <v>197</v>
      </c>
      <c r="Q94" s="764"/>
      <c r="R94" s="764"/>
      <c r="S94" s="765" t="s">
        <v>311</v>
      </c>
      <c r="T94" s="765"/>
      <c r="U94" s="764"/>
      <c r="V94" s="764"/>
      <c r="W94" s="764"/>
      <c r="X94" s="764"/>
      <c r="Y94" s="766" t="s">
        <v>198</v>
      </c>
      <c r="Z94" s="766" t="s">
        <v>198</v>
      </c>
      <c r="AA94" s="766" t="s">
        <v>198</v>
      </c>
    </row>
    <row r="95" spans="1:29">
      <c r="A95" s="767" t="s">
        <v>199</v>
      </c>
      <c r="B95" s="1122" t="s">
        <v>163</v>
      </c>
      <c r="C95" s="768" t="s">
        <v>200</v>
      </c>
      <c r="D95" s="768" t="s">
        <v>201</v>
      </c>
      <c r="E95" s="769"/>
      <c r="F95" s="769"/>
      <c r="G95" s="769"/>
      <c r="H95" s="769"/>
      <c r="I95" s="769"/>
      <c r="J95" s="770" t="s">
        <v>36</v>
      </c>
      <c r="K95" s="762" t="s">
        <v>202</v>
      </c>
      <c r="L95" s="762" t="s">
        <v>203</v>
      </c>
      <c r="M95" s="762" t="s">
        <v>203</v>
      </c>
      <c r="N95" s="415"/>
      <c r="O95" s="767" t="s">
        <v>199</v>
      </c>
      <c r="P95" s="763" t="s">
        <v>163</v>
      </c>
      <c r="Q95" s="768" t="s">
        <v>200</v>
      </c>
      <c r="R95" s="768" t="s">
        <v>201</v>
      </c>
      <c r="S95" s="769"/>
      <c r="T95" s="769"/>
      <c r="U95" s="769"/>
      <c r="V95" s="769"/>
      <c r="W95" s="769"/>
      <c r="X95" s="770" t="s">
        <v>36</v>
      </c>
      <c r="Y95" s="762" t="s">
        <v>202</v>
      </c>
      <c r="Z95" s="762" t="s">
        <v>203</v>
      </c>
      <c r="AA95" s="762" t="s">
        <v>203</v>
      </c>
    </row>
    <row r="96" spans="1:29">
      <c r="A96" s="771"/>
      <c r="B96" s="1116"/>
      <c r="C96" s="773" t="s">
        <v>204</v>
      </c>
      <c r="D96" s="773" t="s">
        <v>205</v>
      </c>
      <c r="E96" s="774" t="s">
        <v>170</v>
      </c>
      <c r="F96" s="774" t="s">
        <v>164</v>
      </c>
      <c r="G96" s="773" t="s">
        <v>312</v>
      </c>
      <c r="H96" s="773" t="s">
        <v>313</v>
      </c>
      <c r="I96" s="773" t="s">
        <v>172</v>
      </c>
      <c r="J96" s="765" t="s">
        <v>206</v>
      </c>
      <c r="K96" s="775" t="s">
        <v>314</v>
      </c>
      <c r="L96" s="775" t="s">
        <v>315</v>
      </c>
      <c r="M96" s="775" t="s">
        <v>316</v>
      </c>
      <c r="N96" s="415"/>
      <c r="O96" s="771"/>
      <c r="P96" s="772"/>
      <c r="Q96" s="773" t="s">
        <v>204</v>
      </c>
      <c r="R96" s="773" t="s">
        <v>205</v>
      </c>
      <c r="S96" s="774" t="s">
        <v>170</v>
      </c>
      <c r="T96" s="774" t="s">
        <v>164</v>
      </c>
      <c r="U96" s="773" t="s">
        <v>312</v>
      </c>
      <c r="V96" s="773" t="s">
        <v>313</v>
      </c>
      <c r="W96" s="773" t="s">
        <v>172</v>
      </c>
      <c r="X96" s="765" t="s">
        <v>206</v>
      </c>
      <c r="Y96" s="775" t="s">
        <v>314</v>
      </c>
      <c r="Z96" s="775" t="s">
        <v>315</v>
      </c>
      <c r="AA96" s="775" t="s">
        <v>316</v>
      </c>
    </row>
    <row r="97" spans="1:28">
      <c r="A97" s="791" t="s">
        <v>170</v>
      </c>
      <c r="B97" s="1222">
        <v>125129</v>
      </c>
      <c r="C97" s="777">
        <v>50166</v>
      </c>
      <c r="D97" s="777">
        <v>47338</v>
      </c>
      <c r="E97" s="778" t="s">
        <v>111</v>
      </c>
      <c r="F97" s="777">
        <v>22634</v>
      </c>
      <c r="G97" s="777">
        <v>9622</v>
      </c>
      <c r="H97" s="777">
        <v>44334</v>
      </c>
      <c r="I97" s="777">
        <v>19137</v>
      </c>
      <c r="J97" s="779">
        <v>21303</v>
      </c>
      <c r="K97" s="780">
        <v>21105</v>
      </c>
      <c r="L97" s="780">
        <v>8086</v>
      </c>
      <c r="M97" s="780">
        <v>6924</v>
      </c>
      <c r="N97" s="415"/>
      <c r="O97" s="791" t="s">
        <v>170</v>
      </c>
      <c r="P97" s="781">
        <v>0.32837291884531183</v>
      </c>
      <c r="Q97" s="782">
        <v>0.64210820077343223</v>
      </c>
      <c r="R97" s="782">
        <v>0.63158561831932059</v>
      </c>
      <c r="S97" s="778" t="s">
        <v>111</v>
      </c>
      <c r="T97" s="782">
        <v>0.77206856940885393</v>
      </c>
      <c r="U97" s="782">
        <v>0.8481604655996674</v>
      </c>
      <c r="V97" s="782">
        <v>0.63540397888753553</v>
      </c>
      <c r="W97" s="782">
        <v>0.78585985264147984</v>
      </c>
      <c r="X97" s="783">
        <v>0.82317044547716289</v>
      </c>
      <c r="Y97" s="784">
        <v>0.78303719497749347</v>
      </c>
      <c r="Z97" s="784">
        <v>0.86693049715557757</v>
      </c>
      <c r="AA97" s="784">
        <v>0.87377238590410167</v>
      </c>
    </row>
    <row r="98" spans="1:28">
      <c r="A98" s="785"/>
      <c r="B98" s="1223"/>
      <c r="C98" s="787">
        <v>0.40091425648730511</v>
      </c>
      <c r="D98" s="787">
        <v>0.37831358038504265</v>
      </c>
      <c r="E98" s="787"/>
      <c r="F98" s="787">
        <v>0.1808853263432138</v>
      </c>
      <c r="G98" s="787">
        <v>7.6896642664769962E-2</v>
      </c>
      <c r="H98" s="787">
        <v>0.3543063558407723</v>
      </c>
      <c r="I98" s="787">
        <v>0.15293816781081923</v>
      </c>
      <c r="J98" s="1124">
        <v>0.17024830375052946</v>
      </c>
      <c r="K98" s="1124">
        <v>0.16866593675327063</v>
      </c>
      <c r="L98" s="1124">
        <v>6.4621310807246923E-2</v>
      </c>
      <c r="M98" s="1124">
        <v>5.5334894388990565E-2</v>
      </c>
      <c r="N98" s="415"/>
      <c r="O98" s="785"/>
      <c r="P98" s="767"/>
      <c r="Q98" s="787"/>
      <c r="R98" s="787"/>
      <c r="S98" s="787"/>
      <c r="T98" s="787"/>
      <c r="U98" s="787"/>
      <c r="V98" s="787"/>
      <c r="W98" s="787"/>
      <c r="X98" s="788"/>
      <c r="Y98" s="789"/>
      <c r="Z98" s="789"/>
      <c r="AA98" s="789"/>
    </row>
    <row r="99" spans="1:28">
      <c r="A99" s="776" t="s">
        <v>164</v>
      </c>
      <c r="B99" s="1224">
        <v>358184</v>
      </c>
      <c r="C99" s="777">
        <v>69860</v>
      </c>
      <c r="D99" s="777">
        <v>68530</v>
      </c>
      <c r="E99" s="777">
        <v>32074</v>
      </c>
      <c r="F99" s="790" t="s">
        <v>111</v>
      </c>
      <c r="G99" s="777">
        <v>20509</v>
      </c>
      <c r="H99" s="777">
        <v>62048</v>
      </c>
      <c r="I99" s="777">
        <v>33105</v>
      </c>
      <c r="J99" s="779">
        <v>17961</v>
      </c>
      <c r="K99" s="780">
        <v>30461</v>
      </c>
      <c r="L99" s="780">
        <v>12157</v>
      </c>
      <c r="M99" s="780">
        <v>9998</v>
      </c>
      <c r="N99" s="415"/>
      <c r="O99" s="776" t="s">
        <v>164</v>
      </c>
      <c r="P99" s="784">
        <v>7.0351410219059107E-2</v>
      </c>
      <c r="Q99" s="782">
        <v>0.3164758087603779</v>
      </c>
      <c r="R99" s="782">
        <v>0.30760250984970083</v>
      </c>
      <c r="S99" s="782">
        <v>0.4713786867868055</v>
      </c>
      <c r="T99" s="790" t="s">
        <v>111</v>
      </c>
      <c r="U99" s="782">
        <v>0.48437271441806035</v>
      </c>
      <c r="V99" s="782">
        <v>0.31404718927282105</v>
      </c>
      <c r="W99" s="782">
        <v>0.3942606856970246</v>
      </c>
      <c r="X99" s="783">
        <v>0.54345526418350876</v>
      </c>
      <c r="Y99" s="784">
        <v>0.47618265979449131</v>
      </c>
      <c r="Z99" s="784">
        <v>0.63321543143867731</v>
      </c>
      <c r="AA99" s="784">
        <v>0.61702340468093619</v>
      </c>
    </row>
    <row r="100" spans="1:28">
      <c r="A100" s="785"/>
      <c r="B100" s="1223"/>
      <c r="C100" s="787">
        <v>0.19503942107966854</v>
      </c>
      <c r="D100" s="787">
        <v>0.19132624572845242</v>
      </c>
      <c r="E100" s="787">
        <v>8.9546155048801729E-2</v>
      </c>
      <c r="F100" s="787"/>
      <c r="G100" s="787">
        <v>5.7258280660219325E-2</v>
      </c>
      <c r="H100" s="787">
        <v>0.17322940164831482</v>
      </c>
      <c r="I100" s="787">
        <v>9.2424563911285826E-2</v>
      </c>
      <c r="J100" s="1124">
        <v>5.0144618408415789E-2</v>
      </c>
      <c r="K100" s="1124">
        <v>8.5042882987514792E-2</v>
      </c>
      <c r="L100" s="1124">
        <v>3.3940656199048534E-2</v>
      </c>
      <c r="M100" s="1124">
        <v>2.7913027940946553E-2</v>
      </c>
      <c r="N100" s="415"/>
      <c r="O100" s="785"/>
      <c r="P100" s="786"/>
      <c r="Q100" s="787"/>
      <c r="R100" s="787"/>
      <c r="S100" s="787"/>
      <c r="T100" s="787"/>
      <c r="U100" s="787"/>
      <c r="V100" s="787"/>
      <c r="W100" s="787"/>
      <c r="X100" s="788"/>
      <c r="Y100" s="789"/>
      <c r="Z100" s="789"/>
      <c r="AA100" s="789"/>
    </row>
    <row r="101" spans="1:28">
      <c r="A101" s="791" t="s">
        <v>312</v>
      </c>
      <c r="B101" s="1224">
        <v>90165</v>
      </c>
      <c r="C101" s="777">
        <v>14949</v>
      </c>
      <c r="D101" s="777">
        <v>14422</v>
      </c>
      <c r="E101" s="777">
        <v>4863</v>
      </c>
      <c r="F101" s="777">
        <v>6913</v>
      </c>
      <c r="G101" s="778" t="s">
        <v>111</v>
      </c>
      <c r="H101" s="777">
        <v>13168</v>
      </c>
      <c r="I101" s="777">
        <v>7570</v>
      </c>
      <c r="J101" s="779">
        <v>3510</v>
      </c>
      <c r="K101" s="780">
        <v>3595</v>
      </c>
      <c r="L101" s="780">
        <v>3595</v>
      </c>
      <c r="M101" s="780">
        <v>2863</v>
      </c>
      <c r="N101" s="415"/>
      <c r="O101" s="791" t="s">
        <v>312</v>
      </c>
      <c r="P101" s="784">
        <v>4.8849505642551944E-2</v>
      </c>
      <c r="Q101" s="782">
        <v>0.22148638704930096</v>
      </c>
      <c r="R101" s="782">
        <v>0.19615864651227291</v>
      </c>
      <c r="S101" s="782">
        <v>0.33662348344643223</v>
      </c>
      <c r="T101" s="782">
        <v>0.25690727614639086</v>
      </c>
      <c r="U101" s="790" t="s">
        <v>111</v>
      </c>
      <c r="V101" s="782">
        <v>0.19008201701093561</v>
      </c>
      <c r="W101" s="782">
        <v>0.23038309114927344</v>
      </c>
      <c r="X101" s="783">
        <v>0.56866096866096871</v>
      </c>
      <c r="Y101" s="784">
        <v>0.33463143254520167</v>
      </c>
      <c r="Z101" s="784">
        <v>0.33463143254520167</v>
      </c>
      <c r="AA101" s="784">
        <v>0.33566189311910583</v>
      </c>
    </row>
    <row r="102" spans="1:28">
      <c r="A102" s="785"/>
      <c r="B102" s="1223"/>
      <c r="C102" s="787">
        <v>0.16579604059224753</v>
      </c>
      <c r="D102" s="787">
        <v>0.15995120057672046</v>
      </c>
      <c r="E102" s="787">
        <v>5.3934453501913157E-2</v>
      </c>
      <c r="F102" s="787">
        <v>7.6670548438972988E-2</v>
      </c>
      <c r="G102" s="792"/>
      <c r="H102" s="787">
        <v>0.1460433649420507</v>
      </c>
      <c r="I102" s="787">
        <v>8.3957189596850224E-2</v>
      </c>
      <c r="J102" s="1124">
        <v>3.8928630843453667E-2</v>
      </c>
      <c r="K102" s="1124">
        <v>3.9871346974990299E-2</v>
      </c>
      <c r="L102" s="1124">
        <v>3.9871346974990299E-2</v>
      </c>
      <c r="M102" s="1124">
        <v>3.175289746575722E-2</v>
      </c>
      <c r="N102" s="415"/>
      <c r="O102" s="785"/>
      <c r="P102" s="786"/>
      <c r="Q102" s="787"/>
      <c r="R102" s="787"/>
      <c r="S102" s="787"/>
      <c r="T102" s="787"/>
      <c r="U102" s="792"/>
      <c r="V102" s="787"/>
      <c r="W102" s="787"/>
      <c r="X102" s="788"/>
      <c r="Y102" s="789"/>
      <c r="Z102" s="789"/>
      <c r="AA102" s="789"/>
    </row>
    <row r="103" spans="1:28">
      <c r="A103" s="791" t="s">
        <v>317</v>
      </c>
      <c r="B103" s="1224">
        <v>184758</v>
      </c>
      <c r="C103" s="777">
        <v>71212</v>
      </c>
      <c r="D103" s="777">
        <v>59619</v>
      </c>
      <c r="E103" s="777">
        <v>53254</v>
      </c>
      <c r="F103" s="777">
        <v>34208</v>
      </c>
      <c r="G103" s="777">
        <v>15118</v>
      </c>
      <c r="H103" s="793" t="s">
        <v>111</v>
      </c>
      <c r="I103" s="777">
        <v>24331</v>
      </c>
      <c r="J103" s="779">
        <v>46987</v>
      </c>
      <c r="K103" s="780">
        <v>30623</v>
      </c>
      <c r="L103" s="780">
        <v>12466</v>
      </c>
      <c r="M103" s="780">
        <v>9828</v>
      </c>
      <c r="N103" s="415"/>
      <c r="O103" s="791" t="s">
        <v>317</v>
      </c>
      <c r="P103" s="784">
        <v>0.22709820365331737</v>
      </c>
      <c r="Q103" s="782">
        <v>0.68033477503791495</v>
      </c>
      <c r="R103" s="782">
        <v>0.71364833358493096</v>
      </c>
      <c r="S103" s="782">
        <v>0.75344575055394902</v>
      </c>
      <c r="T103" s="782">
        <v>0.75605121608980352</v>
      </c>
      <c r="U103" s="782">
        <v>0.82226484984786352</v>
      </c>
      <c r="V103" s="790" t="s">
        <v>111</v>
      </c>
      <c r="W103" s="782">
        <v>0.76523776252517361</v>
      </c>
      <c r="X103" s="783">
        <v>0.75242088237171989</v>
      </c>
      <c r="Y103" s="784">
        <v>0.79881135094536782</v>
      </c>
      <c r="Z103" s="784">
        <v>0.83988448580137975</v>
      </c>
      <c r="AA103" s="784">
        <v>0.83984533984533982</v>
      </c>
    </row>
    <row r="104" spans="1:28">
      <c r="A104" s="785"/>
      <c r="B104" s="1225"/>
      <c r="C104" s="787">
        <v>0.38543391896426676</v>
      </c>
      <c r="D104" s="787">
        <v>0.32268697431234372</v>
      </c>
      <c r="E104" s="787">
        <v>0.2882365039673519</v>
      </c>
      <c r="F104" s="787">
        <v>0.18515030472293487</v>
      </c>
      <c r="G104" s="787">
        <v>8.1825956115567394E-2</v>
      </c>
      <c r="H104" s="795"/>
      <c r="I104" s="787">
        <v>0.13169118522607953</v>
      </c>
      <c r="J104" s="1124">
        <v>0.25431645720347695</v>
      </c>
      <c r="K104" s="1124">
        <v>0.16574654412799444</v>
      </c>
      <c r="L104" s="1124">
        <v>6.7472044512280935E-2</v>
      </c>
      <c r="M104" s="1124">
        <v>5.3193907706296888E-2</v>
      </c>
      <c r="N104" s="415"/>
      <c r="O104" s="785"/>
      <c r="P104" s="794"/>
      <c r="Q104" s="787"/>
      <c r="R104" s="787"/>
      <c r="S104" s="787"/>
      <c r="T104" s="787"/>
      <c r="U104" s="787"/>
      <c r="V104" s="795"/>
      <c r="W104" s="787"/>
      <c r="X104" s="788"/>
      <c r="Y104" s="789"/>
      <c r="Z104" s="789"/>
      <c r="AA104" s="789"/>
    </row>
    <row r="105" spans="1:28">
      <c r="A105" s="791" t="s">
        <v>172</v>
      </c>
      <c r="B105" s="1224">
        <v>56637</v>
      </c>
      <c r="C105" s="777">
        <v>2334</v>
      </c>
      <c r="D105" s="777">
        <v>2029</v>
      </c>
      <c r="E105" s="777">
        <v>875</v>
      </c>
      <c r="F105" s="777">
        <v>523</v>
      </c>
      <c r="G105" s="777">
        <v>254</v>
      </c>
      <c r="H105" s="777">
        <v>1710</v>
      </c>
      <c r="I105" s="793" t="s">
        <v>111</v>
      </c>
      <c r="J105" s="796">
        <v>855</v>
      </c>
      <c r="K105" s="780">
        <v>357</v>
      </c>
      <c r="L105" s="780">
        <v>147</v>
      </c>
      <c r="M105" s="780">
        <v>147</v>
      </c>
      <c r="N105" s="415"/>
      <c r="O105" s="791" t="s">
        <v>172</v>
      </c>
      <c r="P105" s="784">
        <v>3.0734847130341497E-2</v>
      </c>
      <c r="Q105" s="782">
        <v>0.50899742930591263</v>
      </c>
      <c r="R105" s="782">
        <v>0.45243962543124694</v>
      </c>
      <c r="S105" s="782">
        <v>0.67200000000000004</v>
      </c>
      <c r="T105" s="782">
        <v>0.77629063097514339</v>
      </c>
      <c r="U105" s="782">
        <v>0.83464566929133854</v>
      </c>
      <c r="V105" s="782">
        <v>0.4631578947368421</v>
      </c>
      <c r="W105" s="790" t="s">
        <v>111</v>
      </c>
      <c r="X105" s="783">
        <v>0.8327485380116959</v>
      </c>
      <c r="Y105" s="784">
        <v>0.8795518207282913</v>
      </c>
      <c r="Z105" s="784">
        <v>0.95918367346938771</v>
      </c>
      <c r="AA105" s="784">
        <v>0.95918367346938771</v>
      </c>
    </row>
    <row r="106" spans="1:28">
      <c r="A106" s="797"/>
      <c r="B106" s="1226"/>
      <c r="C106" s="787">
        <v>4.1209809841622966E-2</v>
      </c>
      <c r="D106" s="787">
        <v>3.5824637604392889E-2</v>
      </c>
      <c r="E106" s="787">
        <v>1.5449264615004326E-2</v>
      </c>
      <c r="F106" s="787">
        <v>9.2342461641683003E-3</v>
      </c>
      <c r="G106" s="787">
        <v>4.4847008139555413E-3</v>
      </c>
      <c r="H106" s="787">
        <v>3.0192277133322738E-2</v>
      </c>
      <c r="I106" s="798"/>
      <c r="J106" s="1125">
        <v>1.5096138566661369E-2</v>
      </c>
      <c r="K106" s="1124">
        <v>6.3032999629217649E-3</v>
      </c>
      <c r="L106" s="1124">
        <v>2.5954764553207266E-3</v>
      </c>
      <c r="M106" s="1124">
        <v>2.5954764553207266E-3</v>
      </c>
      <c r="N106" s="415"/>
      <c r="O106" s="797"/>
      <c r="P106" s="800"/>
      <c r="Q106" s="798"/>
      <c r="R106" s="798"/>
      <c r="S106" s="798"/>
      <c r="T106" s="798"/>
      <c r="U106" s="798"/>
      <c r="V106" s="798"/>
      <c r="W106" s="798"/>
      <c r="X106" s="799"/>
      <c r="Y106" s="801"/>
      <c r="Z106" s="801"/>
      <c r="AA106" s="801"/>
    </row>
    <row r="107" spans="1:28">
      <c r="A107" s="802" t="s">
        <v>207</v>
      </c>
      <c r="B107" s="1227">
        <v>814873</v>
      </c>
      <c r="C107" s="803">
        <v>208521</v>
      </c>
      <c r="D107" s="803">
        <v>191938</v>
      </c>
      <c r="E107" s="803">
        <v>91066</v>
      </c>
      <c r="F107" s="803">
        <v>64278</v>
      </c>
      <c r="G107" s="803">
        <v>45503</v>
      </c>
      <c r="H107" s="803">
        <v>121260</v>
      </c>
      <c r="I107" s="803">
        <v>84143</v>
      </c>
      <c r="J107" s="804">
        <v>90616</v>
      </c>
      <c r="K107" s="805">
        <v>86141</v>
      </c>
      <c r="L107" s="805">
        <v>36451</v>
      </c>
      <c r="M107" s="805">
        <v>29760</v>
      </c>
      <c r="N107" s="415"/>
      <c r="O107" s="802" t="s">
        <v>207</v>
      </c>
      <c r="P107" s="806">
        <v>0.15079343396647044</v>
      </c>
      <c r="Q107" s="830">
        <v>0.51442300775461469</v>
      </c>
      <c r="R107" s="831">
        <v>0.5067886505017245</v>
      </c>
      <c r="S107" s="831">
        <v>0.63105879252410335</v>
      </c>
      <c r="T107" s="831">
        <v>0.70817386975325924</v>
      </c>
      <c r="U107" s="831">
        <v>0.67551590005054607</v>
      </c>
      <c r="V107" s="831">
        <v>0.42017977898730002</v>
      </c>
      <c r="W107" s="832">
        <v>0.575853012134105</v>
      </c>
      <c r="X107" s="833">
        <v>0.72127438862893967</v>
      </c>
      <c r="Y107" s="806">
        <v>0.66182189665780522</v>
      </c>
      <c r="Z107" s="806">
        <v>0.72760692436421492</v>
      </c>
      <c r="AA107" s="806">
        <v>0.72496639784946237</v>
      </c>
    </row>
    <row r="108" spans="1:28">
      <c r="A108" s="807" t="s">
        <v>208</v>
      </c>
      <c r="B108" s="1228"/>
      <c r="C108" s="809">
        <v>0.25589386321549495</v>
      </c>
      <c r="D108" s="809">
        <v>0.23554345278343988</v>
      </c>
      <c r="E108" s="809">
        <v>0.11175483787044116</v>
      </c>
      <c r="F108" s="809">
        <v>7.8881003542883368E-2</v>
      </c>
      <c r="G108" s="809">
        <v>5.5840603382367557E-2</v>
      </c>
      <c r="H108" s="809">
        <v>0.14880846463191197</v>
      </c>
      <c r="I108" s="809">
        <v>0.10325903545705896</v>
      </c>
      <c r="J108" s="1126">
        <v>0.11120260457764584</v>
      </c>
      <c r="K108" s="1126">
        <v>0.10571095127707017</v>
      </c>
      <c r="L108" s="1126">
        <v>4.4732123901515944E-2</v>
      </c>
      <c r="M108" s="1126">
        <v>3.6521028430197097E-2</v>
      </c>
      <c r="N108" s="415"/>
      <c r="O108" s="807" t="s">
        <v>208</v>
      </c>
      <c r="P108" s="808"/>
      <c r="Q108" s="809"/>
      <c r="R108" s="809"/>
      <c r="S108" s="809"/>
      <c r="T108" s="809"/>
      <c r="U108" s="809"/>
      <c r="V108" s="809"/>
      <c r="W108" s="809"/>
      <c r="X108" s="810"/>
      <c r="Y108" s="811"/>
      <c r="Z108" s="811"/>
      <c r="AA108" s="811"/>
    </row>
    <row r="109" spans="1:28">
      <c r="A109" s="791" t="s">
        <v>48</v>
      </c>
      <c r="B109" s="1224">
        <v>58298</v>
      </c>
      <c r="C109" s="777">
        <v>13153</v>
      </c>
      <c r="D109" s="777">
        <v>13153</v>
      </c>
      <c r="E109" s="777">
        <v>4048</v>
      </c>
      <c r="F109" s="777">
        <v>2615</v>
      </c>
      <c r="G109" s="777">
        <v>838</v>
      </c>
      <c r="H109" s="777">
        <v>12047</v>
      </c>
      <c r="I109" s="777">
        <v>1598</v>
      </c>
      <c r="J109" s="793" t="s">
        <v>111</v>
      </c>
      <c r="K109" s="780">
        <v>1445</v>
      </c>
      <c r="L109" s="780">
        <v>527</v>
      </c>
      <c r="M109" s="780">
        <v>409</v>
      </c>
      <c r="N109" s="415"/>
      <c r="O109" s="791" t="s">
        <v>48</v>
      </c>
      <c r="P109" s="784">
        <v>8.7405801175226547E-2</v>
      </c>
      <c r="Q109" s="782">
        <v>0.3070782331027142</v>
      </c>
      <c r="R109" s="782">
        <v>0.3070782331027142</v>
      </c>
      <c r="S109" s="782">
        <v>0.75123517786561267</v>
      </c>
      <c r="T109" s="782">
        <v>0.55143403441682604</v>
      </c>
      <c r="U109" s="782">
        <v>0.69928400954653935</v>
      </c>
      <c r="V109" s="782">
        <v>0.28720843363492987</v>
      </c>
      <c r="W109" s="782">
        <v>0.88861076345431789</v>
      </c>
      <c r="X109" s="793" t="s">
        <v>111</v>
      </c>
      <c r="Y109" s="784">
        <v>0.82214532871972323</v>
      </c>
      <c r="Z109" s="784">
        <v>0.90512333965844405</v>
      </c>
      <c r="AA109" s="784">
        <v>0.97555012224938875</v>
      </c>
    </row>
    <row r="110" spans="1:28">
      <c r="A110" s="812"/>
      <c r="B110" s="1116"/>
      <c r="C110" s="813">
        <v>0.22561665923359292</v>
      </c>
      <c r="D110" s="813">
        <v>0.22561665923359292</v>
      </c>
      <c r="E110" s="813">
        <v>6.9436344299975986E-2</v>
      </c>
      <c r="F110" s="813">
        <v>4.4855741191807609E-2</v>
      </c>
      <c r="G110" s="813">
        <v>1.4374421077910048E-2</v>
      </c>
      <c r="H110" s="813">
        <v>0.2066451679302892</v>
      </c>
      <c r="I110" s="813">
        <v>2.7410888881265222E-2</v>
      </c>
      <c r="J110" s="814"/>
      <c r="K110" s="1127">
        <v>2.4786442073484509E-2</v>
      </c>
      <c r="L110" s="1127">
        <v>9.0397612268002334E-3</v>
      </c>
      <c r="M110" s="1127">
        <v>7.015678067858246E-3</v>
      </c>
      <c r="N110" s="415"/>
      <c r="O110" s="812"/>
      <c r="P110" s="772"/>
      <c r="Q110" s="813"/>
      <c r="R110" s="813"/>
      <c r="S110" s="813"/>
      <c r="T110" s="813"/>
      <c r="U110" s="813"/>
      <c r="V110" s="813"/>
      <c r="W110" s="813"/>
      <c r="X110" s="814"/>
      <c r="Y110" s="815"/>
      <c r="Z110" s="815"/>
      <c r="AA110" s="815"/>
    </row>
    <row r="111" spans="1:28">
      <c r="A111" s="802" t="s">
        <v>209</v>
      </c>
      <c r="B111" s="1229">
        <v>873171</v>
      </c>
      <c r="C111" s="816">
        <v>221674</v>
      </c>
      <c r="D111" s="817">
        <v>205091</v>
      </c>
      <c r="E111" s="817">
        <v>95114</v>
      </c>
      <c r="F111" s="817">
        <v>66893</v>
      </c>
      <c r="G111" s="817">
        <v>46341</v>
      </c>
      <c r="H111" s="817">
        <v>133307</v>
      </c>
      <c r="I111" s="817">
        <v>85741</v>
      </c>
      <c r="J111" s="818">
        <v>90616</v>
      </c>
      <c r="K111" s="819">
        <v>87586</v>
      </c>
      <c r="L111" s="819">
        <v>36978</v>
      </c>
      <c r="M111" s="819">
        <v>30169</v>
      </c>
      <c r="N111" s="415"/>
      <c r="O111" s="802" t="s">
        <v>209</v>
      </c>
      <c r="P111" s="820">
        <v>0.14600891913572889</v>
      </c>
      <c r="Q111" s="821">
        <v>0.5021202306089122</v>
      </c>
      <c r="R111" s="822">
        <v>0.49398072075322663</v>
      </c>
      <c r="S111" s="822">
        <v>0.63617343398448178</v>
      </c>
      <c r="T111" s="822">
        <v>0.70204655195610899</v>
      </c>
      <c r="U111" s="822">
        <v>0.67594570682548927</v>
      </c>
      <c r="V111" s="822">
        <v>0.40816311221466239</v>
      </c>
      <c r="W111" s="822">
        <v>0.58168204243010924</v>
      </c>
      <c r="X111" s="823">
        <v>0.72127438862893967</v>
      </c>
      <c r="Y111" s="824">
        <v>0.66446692393761564</v>
      </c>
      <c r="Z111" s="824">
        <v>0.73013683811996322</v>
      </c>
      <c r="AA111" s="824">
        <v>0.72836355199045377</v>
      </c>
    </row>
    <row r="112" spans="1:28" ht="13.5" thickBot="1">
      <c r="A112" s="825"/>
      <c r="B112" s="1117"/>
      <c r="C112" s="827">
        <v>0.22396244829669565</v>
      </c>
      <c r="D112" s="827">
        <v>0.20720825393874612</v>
      </c>
      <c r="E112" s="827">
        <v>9.6095907987819543E-2</v>
      </c>
      <c r="F112" s="827">
        <v>6.7583568907092675E-2</v>
      </c>
      <c r="G112" s="827">
        <v>4.6819400635695535E-2</v>
      </c>
      <c r="H112" s="827">
        <v>0.13468319286469141</v>
      </c>
      <c r="I112" s="827">
        <v>8.6626145959413287E-2</v>
      </c>
      <c r="J112" s="828">
        <v>9.1551472950609322E-2</v>
      </c>
      <c r="K112" s="829">
        <v>8.849019278992748E-2</v>
      </c>
      <c r="L112" s="829">
        <v>3.7359741842143017E-2</v>
      </c>
      <c r="M112" s="829">
        <v>3.0480449230234536E-2</v>
      </c>
      <c r="N112" s="415"/>
      <c r="O112" s="825"/>
      <c r="P112" s="826"/>
      <c r="Q112" s="827"/>
      <c r="R112" s="827"/>
      <c r="S112" s="827"/>
      <c r="T112" s="827"/>
      <c r="U112" s="827"/>
      <c r="V112" s="827"/>
      <c r="W112" s="827"/>
      <c r="X112" s="828"/>
      <c r="Y112" s="829"/>
      <c r="Z112" s="829"/>
      <c r="AA112" s="829"/>
      <c r="AB112" s="417" t="s">
        <v>376</v>
      </c>
    </row>
    <row r="113" spans="1:29" ht="15">
      <c r="A113" s="415"/>
      <c r="B113" s="1119"/>
      <c r="C113" s="415"/>
      <c r="D113" s="415"/>
      <c r="E113" s="415"/>
      <c r="F113" s="415"/>
      <c r="G113" s="415"/>
      <c r="H113" s="415"/>
      <c r="I113" s="415"/>
      <c r="J113" s="415"/>
      <c r="K113" s="415"/>
      <c r="L113" s="415"/>
      <c r="M113" s="415"/>
      <c r="N113" s="415"/>
      <c r="W113" s="1133"/>
      <c r="X113" s="1133"/>
      <c r="Y113" s="1133"/>
      <c r="Z113" s="1133"/>
      <c r="AA113" s="1133"/>
    </row>
    <row r="114" spans="1:29" ht="15">
      <c r="A114" s="758" t="s">
        <v>278</v>
      </c>
      <c r="B114" s="1118"/>
      <c r="I114" s="1133"/>
      <c r="J114" s="1133"/>
      <c r="K114" s="1133"/>
      <c r="L114" s="1133"/>
      <c r="M114" s="1133"/>
      <c r="N114" s="415"/>
      <c r="O114" s="758" t="s">
        <v>279</v>
      </c>
      <c r="W114" s="1133"/>
      <c r="X114" s="1133"/>
      <c r="Y114" s="1133"/>
      <c r="Z114" s="1133"/>
      <c r="AA114" s="1133"/>
      <c r="AB114" s="415"/>
      <c r="AC114" s="415"/>
    </row>
    <row r="115" spans="1:29">
      <c r="A115" s="415"/>
      <c r="B115" s="1119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  <c r="U115" s="415"/>
      <c r="V115" s="415"/>
      <c r="W115" s="415"/>
      <c r="X115" s="415"/>
      <c r="Y115" s="415"/>
      <c r="Z115" s="415"/>
      <c r="AA115" s="415"/>
    </row>
    <row r="116" spans="1:29" ht="15">
      <c r="A116" s="1132" t="s">
        <v>187</v>
      </c>
      <c r="B116" s="1134"/>
      <c r="C116" s="1133"/>
      <c r="D116" s="1133"/>
      <c r="E116" s="1133"/>
      <c r="F116" s="1133"/>
      <c r="G116" s="1133"/>
      <c r="H116" s="1133"/>
      <c r="I116" s="1133"/>
      <c r="J116" s="1133"/>
      <c r="K116" s="1133"/>
      <c r="L116" s="1133"/>
      <c r="M116" s="1133"/>
      <c r="N116" s="415"/>
      <c r="O116" s="1132" t="s">
        <v>188</v>
      </c>
      <c r="P116" s="1133"/>
      <c r="Q116" s="1133"/>
      <c r="R116" s="1133"/>
      <c r="S116" s="1133"/>
      <c r="T116" s="1133"/>
      <c r="U116" s="1133"/>
      <c r="V116" s="1133"/>
      <c r="W116" s="1133"/>
      <c r="X116" s="1133"/>
      <c r="Y116" s="1133"/>
      <c r="Z116" s="1133"/>
      <c r="AA116" s="1133"/>
    </row>
    <row r="117" spans="1:29" ht="15">
      <c r="A117" s="417" t="s">
        <v>189</v>
      </c>
      <c r="B117" s="1118" t="s">
        <v>190</v>
      </c>
      <c r="H117" s="1133"/>
      <c r="I117" s="1133"/>
      <c r="J117" s="1133"/>
      <c r="K117" s="1133"/>
      <c r="L117" s="1133"/>
      <c r="M117" s="1133"/>
      <c r="N117" s="415"/>
      <c r="O117" s="417" t="s">
        <v>189</v>
      </c>
      <c r="P117" s="417" t="s">
        <v>190</v>
      </c>
      <c r="V117" s="1133"/>
      <c r="W117" s="1133"/>
      <c r="X117" s="1133"/>
      <c r="Y117" s="1133"/>
      <c r="Z117" s="1133"/>
      <c r="AA117" s="1133"/>
    </row>
    <row r="118" spans="1:29" ht="15">
      <c r="A118" s="757" t="s">
        <v>191</v>
      </c>
      <c r="B118" s="1120"/>
      <c r="C118" s="757">
        <v>2004</v>
      </c>
      <c r="D118" s="758"/>
      <c r="E118" s="758"/>
      <c r="F118" s="758"/>
      <c r="G118" s="758"/>
      <c r="H118" s="1133"/>
      <c r="I118" s="1133"/>
      <c r="J118" s="1133"/>
      <c r="K118" s="1133"/>
      <c r="L118" s="1133"/>
      <c r="M118" s="1133"/>
      <c r="N118" s="415"/>
      <c r="O118" s="757" t="s">
        <v>191</v>
      </c>
      <c r="P118" s="757"/>
      <c r="Q118" s="757">
        <v>2004</v>
      </c>
      <c r="R118" s="758"/>
      <c r="S118" s="758"/>
      <c r="T118" s="758"/>
      <c r="U118" s="758"/>
      <c r="V118" s="1133"/>
      <c r="W118" s="1133"/>
      <c r="X118" s="1133"/>
      <c r="Y118" s="1133"/>
      <c r="Z118" s="1133"/>
      <c r="AA118" s="1133"/>
    </row>
    <row r="119" spans="1:29" ht="15.75" thickBot="1">
      <c r="B119" s="1118"/>
      <c r="H119" s="1133"/>
      <c r="I119" s="1133"/>
      <c r="J119" s="1133"/>
      <c r="K119" s="1133"/>
      <c r="L119" s="1133"/>
      <c r="M119" s="1133"/>
      <c r="N119" s="415"/>
      <c r="V119" s="1133"/>
      <c r="W119" s="1133"/>
      <c r="X119" s="1133"/>
      <c r="Y119" s="1133"/>
      <c r="Z119" s="1133"/>
      <c r="AA119" s="1133"/>
    </row>
    <row r="120" spans="1:29">
      <c r="A120" s="759" t="s">
        <v>192</v>
      </c>
      <c r="B120" s="1121" t="s">
        <v>193</v>
      </c>
      <c r="C120" s="761"/>
      <c r="D120" s="761"/>
      <c r="E120" s="761" t="s">
        <v>307</v>
      </c>
      <c r="F120" s="761"/>
      <c r="G120" s="761"/>
      <c r="H120" s="761"/>
      <c r="I120" s="761"/>
      <c r="J120" s="761"/>
      <c r="K120" s="759" t="s">
        <v>194</v>
      </c>
      <c r="L120" s="759" t="s">
        <v>195</v>
      </c>
      <c r="M120" s="759" t="s">
        <v>308</v>
      </c>
      <c r="N120" s="415"/>
      <c r="O120" s="759" t="s">
        <v>192</v>
      </c>
      <c r="P120" s="760" t="s">
        <v>193</v>
      </c>
      <c r="Q120" s="761"/>
      <c r="R120" s="761"/>
      <c r="S120" s="761" t="s">
        <v>309</v>
      </c>
      <c r="T120" s="761"/>
      <c r="U120" s="761"/>
      <c r="V120" s="761"/>
      <c r="W120" s="761"/>
      <c r="X120" s="761"/>
      <c r="Y120" s="759" t="s">
        <v>194</v>
      </c>
      <c r="Z120" s="759" t="s">
        <v>195</v>
      </c>
      <c r="AA120" s="759" t="s">
        <v>308</v>
      </c>
    </row>
    <row r="121" spans="1:29">
      <c r="A121" s="762" t="s">
        <v>196</v>
      </c>
      <c r="B121" s="1122" t="s">
        <v>197</v>
      </c>
      <c r="C121" s="764"/>
      <c r="D121" s="764"/>
      <c r="E121" s="765" t="s">
        <v>310</v>
      </c>
      <c r="F121" s="765"/>
      <c r="G121" s="764"/>
      <c r="H121" s="764"/>
      <c r="I121" s="764"/>
      <c r="J121" s="764"/>
      <c r="K121" s="766" t="s">
        <v>198</v>
      </c>
      <c r="L121" s="766" t="s">
        <v>198</v>
      </c>
      <c r="M121" s="766" t="s">
        <v>198</v>
      </c>
      <c r="N121" s="415"/>
      <c r="O121" s="762" t="s">
        <v>196</v>
      </c>
      <c r="P121" s="763" t="s">
        <v>197</v>
      </c>
      <c r="Q121" s="764"/>
      <c r="R121" s="764"/>
      <c r="S121" s="765" t="s">
        <v>311</v>
      </c>
      <c r="T121" s="765"/>
      <c r="U121" s="764"/>
      <c r="V121" s="764"/>
      <c r="W121" s="764"/>
      <c r="X121" s="764"/>
      <c r="Y121" s="766" t="s">
        <v>198</v>
      </c>
      <c r="Z121" s="766" t="s">
        <v>198</v>
      </c>
      <c r="AA121" s="766" t="s">
        <v>198</v>
      </c>
    </row>
    <row r="122" spans="1:29">
      <c r="A122" s="767" t="s">
        <v>199</v>
      </c>
      <c r="B122" s="1122" t="s">
        <v>163</v>
      </c>
      <c r="C122" s="768" t="s">
        <v>200</v>
      </c>
      <c r="D122" s="768" t="s">
        <v>201</v>
      </c>
      <c r="E122" s="769"/>
      <c r="F122" s="769"/>
      <c r="G122" s="769"/>
      <c r="H122" s="769"/>
      <c r="I122" s="769"/>
      <c r="J122" s="770" t="s">
        <v>36</v>
      </c>
      <c r="K122" s="762" t="s">
        <v>202</v>
      </c>
      <c r="L122" s="762" t="s">
        <v>203</v>
      </c>
      <c r="M122" s="762" t="s">
        <v>203</v>
      </c>
      <c r="N122" s="415"/>
      <c r="O122" s="767" t="s">
        <v>199</v>
      </c>
      <c r="P122" s="763" t="s">
        <v>163</v>
      </c>
      <c r="Q122" s="768" t="s">
        <v>200</v>
      </c>
      <c r="R122" s="768" t="s">
        <v>201</v>
      </c>
      <c r="S122" s="769"/>
      <c r="T122" s="769"/>
      <c r="U122" s="769"/>
      <c r="V122" s="769"/>
      <c r="W122" s="769"/>
      <c r="X122" s="770" t="s">
        <v>36</v>
      </c>
      <c r="Y122" s="762" t="s">
        <v>202</v>
      </c>
      <c r="Z122" s="762" t="s">
        <v>203</v>
      </c>
      <c r="AA122" s="762" t="s">
        <v>203</v>
      </c>
    </row>
    <row r="123" spans="1:29">
      <c r="A123" s="771"/>
      <c r="B123" s="1116"/>
      <c r="C123" s="773" t="s">
        <v>204</v>
      </c>
      <c r="D123" s="773" t="s">
        <v>205</v>
      </c>
      <c r="E123" s="774" t="s">
        <v>170</v>
      </c>
      <c r="F123" s="774" t="s">
        <v>164</v>
      </c>
      <c r="G123" s="773" t="s">
        <v>312</v>
      </c>
      <c r="H123" s="773" t="s">
        <v>313</v>
      </c>
      <c r="I123" s="773" t="s">
        <v>172</v>
      </c>
      <c r="J123" s="765" t="s">
        <v>206</v>
      </c>
      <c r="K123" s="775" t="s">
        <v>314</v>
      </c>
      <c r="L123" s="775" t="s">
        <v>315</v>
      </c>
      <c r="M123" s="775" t="s">
        <v>316</v>
      </c>
      <c r="N123" s="415"/>
      <c r="O123" s="771"/>
      <c r="P123" s="772"/>
      <c r="Q123" s="773" t="s">
        <v>204</v>
      </c>
      <c r="R123" s="773" t="s">
        <v>205</v>
      </c>
      <c r="S123" s="774" t="s">
        <v>170</v>
      </c>
      <c r="T123" s="774" t="s">
        <v>164</v>
      </c>
      <c r="U123" s="773" t="s">
        <v>312</v>
      </c>
      <c r="V123" s="773" t="s">
        <v>313</v>
      </c>
      <c r="W123" s="773" t="s">
        <v>172</v>
      </c>
      <c r="X123" s="765" t="s">
        <v>206</v>
      </c>
      <c r="Y123" s="775" t="s">
        <v>314</v>
      </c>
      <c r="Z123" s="775" t="s">
        <v>315</v>
      </c>
      <c r="AA123" s="775" t="s">
        <v>316</v>
      </c>
    </row>
    <row r="124" spans="1:29">
      <c r="A124" s="791" t="s">
        <v>170</v>
      </c>
      <c r="B124" s="1222">
        <v>127112</v>
      </c>
      <c r="C124" s="777">
        <v>50190</v>
      </c>
      <c r="D124" s="777">
        <v>48817</v>
      </c>
      <c r="E124" s="778" t="s">
        <v>111</v>
      </c>
      <c r="F124" s="777">
        <v>23071</v>
      </c>
      <c r="G124" s="777">
        <v>9515</v>
      </c>
      <c r="H124" s="777">
        <v>45113</v>
      </c>
      <c r="I124" s="777">
        <v>21993</v>
      </c>
      <c r="J124" s="779">
        <v>19176</v>
      </c>
      <c r="K124" s="780">
        <v>21402</v>
      </c>
      <c r="L124" s="780">
        <v>7844</v>
      </c>
      <c r="M124" s="780">
        <v>6834</v>
      </c>
      <c r="O124" s="791" t="s">
        <v>170</v>
      </c>
      <c r="P124" s="781">
        <v>0.33750227761378959</v>
      </c>
      <c r="Q124" s="782">
        <v>0.65046822076110777</v>
      </c>
      <c r="R124" s="782">
        <v>0.65325603785566499</v>
      </c>
      <c r="S124" s="778" t="s">
        <v>111</v>
      </c>
      <c r="T124" s="782">
        <v>0.78995275454033198</v>
      </c>
      <c r="U124" s="782">
        <v>0.847293746715712</v>
      </c>
      <c r="V124" s="782">
        <v>0.65903398133575686</v>
      </c>
      <c r="W124" s="782">
        <v>0.78252171145364435</v>
      </c>
      <c r="X124" s="783">
        <v>0.807363370880267</v>
      </c>
      <c r="Y124" s="784">
        <v>0.79805625642463318</v>
      </c>
      <c r="Z124" s="784">
        <v>0.86677715451300352</v>
      </c>
      <c r="AA124" s="784">
        <v>0.87430494585894059</v>
      </c>
    </row>
    <row r="125" spans="1:29">
      <c r="A125" s="785"/>
      <c r="B125" s="1223"/>
      <c r="C125" s="787">
        <v>0.39484863742211596</v>
      </c>
      <c r="D125" s="787">
        <v>0.3840471395304928</v>
      </c>
      <c r="E125" s="787"/>
      <c r="F125" s="787">
        <v>0.18150135313739066</v>
      </c>
      <c r="G125" s="787">
        <v>7.485524576751211E-2</v>
      </c>
      <c r="H125" s="787">
        <v>0.35490748316445342</v>
      </c>
      <c r="I125" s="787">
        <v>0.17302064321228522</v>
      </c>
      <c r="J125" s="1124">
        <v>0.15085908490150418</v>
      </c>
      <c r="K125" s="1124">
        <v>0.1683712002013972</v>
      </c>
      <c r="L125" s="1124">
        <v>6.1709358675813453E-2</v>
      </c>
      <c r="M125" s="1124">
        <v>5.3763610044685002E-2</v>
      </c>
      <c r="O125" s="785"/>
      <c r="P125" s="767"/>
      <c r="Q125" s="787"/>
      <c r="R125" s="787"/>
      <c r="S125" s="787"/>
      <c r="T125" s="787"/>
      <c r="U125" s="787"/>
      <c r="V125" s="787"/>
      <c r="W125" s="787"/>
      <c r="X125" s="788"/>
      <c r="Y125" s="789"/>
      <c r="Z125" s="789"/>
      <c r="AA125" s="789"/>
    </row>
    <row r="126" spans="1:29">
      <c r="A126" s="776" t="s">
        <v>164</v>
      </c>
      <c r="B126" s="1224">
        <v>362342</v>
      </c>
      <c r="C126" s="777">
        <v>74880</v>
      </c>
      <c r="D126" s="777">
        <v>74294</v>
      </c>
      <c r="E126" s="777">
        <v>33410</v>
      </c>
      <c r="F126" s="790" t="s">
        <v>111</v>
      </c>
      <c r="G126" s="777">
        <v>21085</v>
      </c>
      <c r="H126" s="777">
        <v>67534</v>
      </c>
      <c r="I126" s="777">
        <v>35912</v>
      </c>
      <c r="J126" s="779">
        <v>15877</v>
      </c>
      <c r="K126" s="780">
        <v>31657</v>
      </c>
      <c r="L126" s="780">
        <v>12011</v>
      </c>
      <c r="M126" s="780">
        <v>9740</v>
      </c>
      <c r="O126" s="776" t="s">
        <v>164</v>
      </c>
      <c r="P126" s="784">
        <v>8.2226565169261051E-2</v>
      </c>
      <c r="Q126" s="782">
        <v>0.33095619658119657</v>
      </c>
      <c r="R126" s="782">
        <v>0.32865372708428675</v>
      </c>
      <c r="S126" s="782">
        <v>0.5129601915594133</v>
      </c>
      <c r="T126" s="790" t="s">
        <v>111</v>
      </c>
      <c r="U126" s="782">
        <v>0.49281479724922933</v>
      </c>
      <c r="V126" s="782">
        <v>0.33301744306571507</v>
      </c>
      <c r="W126" s="782">
        <v>0.41882936065938964</v>
      </c>
      <c r="X126" s="783">
        <v>0.53227939787113432</v>
      </c>
      <c r="Y126" s="784">
        <v>0.51666298133114319</v>
      </c>
      <c r="Z126" s="784">
        <v>0.64690700191491135</v>
      </c>
      <c r="AA126" s="784">
        <v>0.6431211498973306</v>
      </c>
    </row>
    <row r="127" spans="1:29">
      <c r="A127" s="785"/>
      <c r="B127" s="1223"/>
      <c r="C127" s="787">
        <v>0.20665559057465047</v>
      </c>
      <c r="D127" s="787">
        <v>0.20503833394969392</v>
      </c>
      <c r="E127" s="787">
        <v>9.2205706211258981E-2</v>
      </c>
      <c r="F127" s="787"/>
      <c r="G127" s="787">
        <v>5.8190880438922343E-2</v>
      </c>
      <c r="H127" s="787">
        <v>0.18638192646726021</v>
      </c>
      <c r="I127" s="787">
        <v>9.9110784838633115E-2</v>
      </c>
      <c r="J127" s="1124">
        <v>4.3817719171390566E-2</v>
      </c>
      <c r="K127" s="1124">
        <v>8.7367735454349754E-2</v>
      </c>
      <c r="L127" s="1124">
        <v>3.3148241164424767E-2</v>
      </c>
      <c r="M127" s="1124">
        <v>2.6880681786820185E-2</v>
      </c>
      <c r="O127" s="785"/>
      <c r="P127" s="786"/>
      <c r="Q127" s="787"/>
      <c r="R127" s="787"/>
      <c r="S127" s="787"/>
      <c r="T127" s="787"/>
      <c r="U127" s="787"/>
      <c r="V127" s="787"/>
      <c r="W127" s="787"/>
      <c r="X127" s="788"/>
      <c r="Y127" s="789"/>
      <c r="Z127" s="789"/>
      <c r="AA127" s="789"/>
    </row>
    <row r="128" spans="1:29">
      <c r="A128" s="791" t="s">
        <v>312</v>
      </c>
      <c r="B128" s="1224">
        <v>105027</v>
      </c>
      <c r="C128" s="777">
        <v>18809</v>
      </c>
      <c r="D128" s="777">
        <v>18721</v>
      </c>
      <c r="E128" s="777">
        <v>6302</v>
      </c>
      <c r="F128" s="777">
        <v>8182</v>
      </c>
      <c r="G128" s="778" t="s">
        <v>111</v>
      </c>
      <c r="H128" s="777">
        <v>16425</v>
      </c>
      <c r="I128" s="777">
        <v>9875</v>
      </c>
      <c r="J128" s="779">
        <v>3059</v>
      </c>
      <c r="K128" s="780">
        <v>4085</v>
      </c>
      <c r="L128" s="780">
        <v>4085</v>
      </c>
      <c r="M128" s="780">
        <v>3130</v>
      </c>
      <c r="O128" s="791" t="s">
        <v>312</v>
      </c>
      <c r="P128" s="784">
        <v>5.2674450176486559E-2</v>
      </c>
      <c r="Q128" s="782">
        <v>0.20894252751342443</v>
      </c>
      <c r="R128" s="782">
        <v>0.20794829336039741</v>
      </c>
      <c r="S128" s="782">
        <v>0.37480165026975565</v>
      </c>
      <c r="T128" s="782">
        <v>0.29491566854069912</v>
      </c>
      <c r="U128" s="790" t="s">
        <v>111</v>
      </c>
      <c r="V128" s="782">
        <v>0.21059360730593607</v>
      </c>
      <c r="W128" s="782">
        <v>0.23058227848101265</v>
      </c>
      <c r="X128" s="783">
        <v>0.4275907159202354</v>
      </c>
      <c r="Y128" s="784">
        <v>0.41370869033047736</v>
      </c>
      <c r="Z128" s="784">
        <v>0.41370869033047736</v>
      </c>
      <c r="AA128" s="784">
        <v>0.41661341853035144</v>
      </c>
    </row>
    <row r="129" spans="1:28">
      <c r="A129" s="785"/>
      <c r="B129" s="1223"/>
      <c r="C129" s="787">
        <v>0.17908728231788015</v>
      </c>
      <c r="D129" s="787">
        <v>0.17824940253458635</v>
      </c>
      <c r="E129" s="787">
        <v>6.0003618117246041E-2</v>
      </c>
      <c r="F129" s="787">
        <v>7.7903777123977641E-2</v>
      </c>
      <c r="G129" s="792"/>
      <c r="H129" s="787">
        <v>0.15638835727955669</v>
      </c>
      <c r="I129" s="787">
        <v>9.4023441591209886E-2</v>
      </c>
      <c r="J129" s="1124">
        <v>2.9125843830634029E-2</v>
      </c>
      <c r="K129" s="1124">
        <v>3.8894760394946062E-2</v>
      </c>
      <c r="L129" s="1124">
        <v>3.8894760394946062E-2</v>
      </c>
      <c r="M129" s="1124">
        <v>2.980186047397336E-2</v>
      </c>
      <c r="O129" s="785"/>
      <c r="P129" s="786"/>
      <c r="Q129" s="787"/>
      <c r="R129" s="787"/>
      <c r="S129" s="787"/>
      <c r="T129" s="787"/>
      <c r="U129" s="792"/>
      <c r="V129" s="787"/>
      <c r="W129" s="787"/>
      <c r="X129" s="788"/>
      <c r="Y129" s="789"/>
      <c r="Z129" s="789"/>
      <c r="AA129" s="789"/>
    </row>
    <row r="130" spans="1:28">
      <c r="A130" s="791" t="s">
        <v>317</v>
      </c>
      <c r="B130" s="1224">
        <v>185008</v>
      </c>
      <c r="C130" s="777">
        <v>72776</v>
      </c>
      <c r="D130" s="777">
        <v>64088</v>
      </c>
      <c r="E130" s="777">
        <v>56667</v>
      </c>
      <c r="F130" s="777">
        <v>36401</v>
      </c>
      <c r="G130" s="777">
        <v>16411</v>
      </c>
      <c r="H130" s="793" t="s">
        <v>111</v>
      </c>
      <c r="I130" s="777">
        <v>29066</v>
      </c>
      <c r="J130" s="779">
        <v>43941</v>
      </c>
      <c r="K130" s="780">
        <v>32481</v>
      </c>
      <c r="L130" s="780">
        <v>13422</v>
      </c>
      <c r="M130" s="780">
        <v>10870</v>
      </c>
      <c r="O130" s="791" t="s">
        <v>317</v>
      </c>
      <c r="P130" s="784">
        <v>0.2303396913122599</v>
      </c>
      <c r="Q130" s="782">
        <v>0.68838628119160161</v>
      </c>
      <c r="R130" s="782">
        <v>0.72788977655723386</v>
      </c>
      <c r="S130" s="782">
        <v>0.77568955476732493</v>
      </c>
      <c r="T130" s="782">
        <v>0.7723963627372874</v>
      </c>
      <c r="U130" s="782">
        <v>0.80452135762598254</v>
      </c>
      <c r="V130" s="790" t="s">
        <v>111</v>
      </c>
      <c r="W130" s="782">
        <v>0.7349824537260029</v>
      </c>
      <c r="X130" s="783">
        <v>0.74115290958330493</v>
      </c>
      <c r="Y130" s="784">
        <v>0.81503032542101539</v>
      </c>
      <c r="Z130" s="784">
        <v>0.82163611980330797</v>
      </c>
      <c r="AA130" s="784">
        <v>0.81131554737810485</v>
      </c>
    </row>
    <row r="131" spans="1:28">
      <c r="A131" s="785"/>
      <c r="B131" s="1225"/>
      <c r="C131" s="787">
        <v>0.39336677332872094</v>
      </c>
      <c r="D131" s="787">
        <v>0.34640664187494596</v>
      </c>
      <c r="E131" s="787">
        <v>0.30629486292484648</v>
      </c>
      <c r="F131" s="787">
        <v>0.19675365389604774</v>
      </c>
      <c r="G131" s="787">
        <v>8.870427224768658E-2</v>
      </c>
      <c r="H131" s="795"/>
      <c r="I131" s="787">
        <v>0.15710671970941797</v>
      </c>
      <c r="J131" s="1124">
        <v>0.23750864827466919</v>
      </c>
      <c r="K131" s="1124">
        <v>0.17556538095649918</v>
      </c>
      <c r="L131" s="1124">
        <v>7.2548214131280805E-2</v>
      </c>
      <c r="M131" s="1124">
        <v>5.8754216033901234E-2</v>
      </c>
      <c r="O131" s="785"/>
      <c r="P131" s="794"/>
      <c r="Q131" s="787"/>
      <c r="R131" s="787"/>
      <c r="S131" s="787"/>
      <c r="T131" s="787"/>
      <c r="U131" s="787"/>
      <c r="V131" s="795"/>
      <c r="W131" s="787"/>
      <c r="X131" s="788"/>
      <c r="Y131" s="789"/>
      <c r="Z131" s="789"/>
      <c r="AA131" s="789"/>
    </row>
    <row r="132" spans="1:28">
      <c r="A132" s="791" t="s">
        <v>172</v>
      </c>
      <c r="B132" s="1224">
        <v>65586</v>
      </c>
      <c r="C132" s="777">
        <v>3060</v>
      </c>
      <c r="D132" s="777">
        <v>2991</v>
      </c>
      <c r="E132" s="777">
        <v>1162</v>
      </c>
      <c r="F132" s="777">
        <v>676</v>
      </c>
      <c r="G132" s="777">
        <v>279</v>
      </c>
      <c r="H132" s="777">
        <v>2498</v>
      </c>
      <c r="I132" s="793" t="s">
        <v>111</v>
      </c>
      <c r="J132" s="796">
        <v>463</v>
      </c>
      <c r="K132" s="780">
        <v>388</v>
      </c>
      <c r="L132" s="780">
        <v>153</v>
      </c>
      <c r="M132" s="780">
        <v>153</v>
      </c>
      <c r="O132" s="791" t="s">
        <v>172</v>
      </c>
      <c r="P132" s="784">
        <v>3.5326249179153481E-2</v>
      </c>
      <c r="Q132" s="782">
        <v>0.3937908496732026</v>
      </c>
      <c r="R132" s="782">
        <v>0.39418254764292876</v>
      </c>
      <c r="S132" s="782">
        <v>0.69965576592082612</v>
      </c>
      <c r="T132" s="782">
        <v>0.67455621301775148</v>
      </c>
      <c r="U132" s="782">
        <v>0.76344086021505375</v>
      </c>
      <c r="V132" s="782">
        <v>0.38630904723779025</v>
      </c>
      <c r="W132" s="790" t="s">
        <v>111</v>
      </c>
      <c r="X132" s="783">
        <v>0.65226781857451399</v>
      </c>
      <c r="Y132" s="784">
        <v>0.87371134020618557</v>
      </c>
      <c r="Z132" s="784">
        <v>0.92156862745098034</v>
      </c>
      <c r="AA132" s="784">
        <v>0.92156862745098034</v>
      </c>
    </row>
    <row r="133" spans="1:28">
      <c r="A133" s="797"/>
      <c r="B133" s="1226"/>
      <c r="C133" s="787">
        <v>4.6656298600311043E-2</v>
      </c>
      <c r="D133" s="787">
        <v>4.5604244808343242E-2</v>
      </c>
      <c r="E133" s="787">
        <v>1.7717195742993932E-2</v>
      </c>
      <c r="F133" s="787">
        <v>1.0307077730003354E-2</v>
      </c>
      <c r="G133" s="787">
        <v>4.2539566370871831E-3</v>
      </c>
      <c r="H133" s="787">
        <v>3.8087396700515357E-2</v>
      </c>
      <c r="I133" s="798"/>
      <c r="J133" s="1125">
        <v>7.0594334156679778E-3</v>
      </c>
      <c r="K133" s="1124">
        <v>5.9158966852681976E-3</v>
      </c>
      <c r="L133" s="1124">
        <v>2.3328149300155523E-3</v>
      </c>
      <c r="M133" s="1124">
        <v>2.3328149300155523E-3</v>
      </c>
      <c r="O133" s="797"/>
      <c r="P133" s="800"/>
      <c r="Q133" s="798"/>
      <c r="R133" s="798"/>
      <c r="S133" s="798"/>
      <c r="T133" s="798"/>
      <c r="U133" s="798"/>
      <c r="V133" s="798"/>
      <c r="W133" s="798"/>
      <c r="X133" s="799"/>
      <c r="Y133" s="801"/>
      <c r="Z133" s="801"/>
      <c r="AA133" s="801"/>
    </row>
    <row r="134" spans="1:28">
      <c r="A134" s="802" t="s">
        <v>207</v>
      </c>
      <c r="B134" s="1227">
        <v>845075</v>
      </c>
      <c r="C134" s="803">
        <v>219715</v>
      </c>
      <c r="D134" s="803">
        <v>208911</v>
      </c>
      <c r="E134" s="803">
        <v>97541</v>
      </c>
      <c r="F134" s="803">
        <v>68330</v>
      </c>
      <c r="G134" s="803">
        <v>47290</v>
      </c>
      <c r="H134" s="803">
        <v>131570</v>
      </c>
      <c r="I134" s="803">
        <v>96846</v>
      </c>
      <c r="J134" s="804">
        <v>82516</v>
      </c>
      <c r="K134" s="805">
        <v>90013</v>
      </c>
      <c r="L134" s="805">
        <v>37515</v>
      </c>
      <c r="M134" s="805">
        <v>30727</v>
      </c>
      <c r="O134" s="802" t="s">
        <v>207</v>
      </c>
      <c r="P134" s="806">
        <v>0.15726940556412436</v>
      </c>
      <c r="Q134" s="830">
        <v>0.51276426279498444</v>
      </c>
      <c r="R134" s="831">
        <v>0.51710058350206545</v>
      </c>
      <c r="S134" s="831">
        <v>0.65889215816938518</v>
      </c>
      <c r="T134" s="831">
        <v>0.72018147226693985</v>
      </c>
      <c r="U134" s="831">
        <v>0.67390568830619579</v>
      </c>
      <c r="V134" s="831">
        <v>0.43053127612677661</v>
      </c>
      <c r="W134" s="832">
        <v>0.57711211614315516</v>
      </c>
      <c r="X134" s="833">
        <v>0.70422705899461924</v>
      </c>
      <c r="Y134" s="806">
        <v>0.68810060769000037</v>
      </c>
      <c r="Z134" s="806">
        <v>0.73112088497934158</v>
      </c>
      <c r="AA134" s="806">
        <v>0.73235265401763916</v>
      </c>
    </row>
    <row r="135" spans="1:28">
      <c r="A135" s="807" t="s">
        <v>208</v>
      </c>
      <c r="B135" s="1228"/>
      <c r="C135" s="809">
        <v>0.2599946750288436</v>
      </c>
      <c r="D135" s="809">
        <v>0.24721001094577405</v>
      </c>
      <c r="E135" s="809">
        <v>0.11542289145933793</v>
      </c>
      <c r="F135" s="809">
        <v>8.0856728692719579E-2</v>
      </c>
      <c r="G135" s="809">
        <v>5.5959530219211309E-2</v>
      </c>
      <c r="H135" s="809">
        <v>0.15569032334408189</v>
      </c>
      <c r="I135" s="809">
        <v>0.11460047924740407</v>
      </c>
      <c r="J135" s="1126">
        <v>9.7643404431559333E-2</v>
      </c>
      <c r="K135" s="1126">
        <v>0.10651480637813211</v>
      </c>
      <c r="L135" s="1126">
        <v>4.4392509540573319E-2</v>
      </c>
      <c r="M135" s="1126">
        <v>3.6360086382865427E-2</v>
      </c>
      <c r="O135" s="807" t="s">
        <v>208</v>
      </c>
      <c r="P135" s="808"/>
      <c r="Q135" s="809"/>
      <c r="R135" s="809"/>
      <c r="S135" s="809"/>
      <c r="T135" s="809"/>
      <c r="U135" s="809"/>
      <c r="V135" s="809"/>
      <c r="W135" s="809"/>
      <c r="X135" s="810"/>
      <c r="Y135" s="811"/>
      <c r="Z135" s="811"/>
      <c r="AA135" s="811"/>
    </row>
    <row r="136" spans="1:28">
      <c r="A136" s="791" t="s">
        <v>48</v>
      </c>
      <c r="B136" s="1224">
        <v>53106</v>
      </c>
      <c r="C136" s="777">
        <v>13317</v>
      </c>
      <c r="D136" s="777">
        <v>13317</v>
      </c>
      <c r="E136" s="777">
        <v>4013</v>
      </c>
      <c r="F136" s="777">
        <v>2656</v>
      </c>
      <c r="G136" s="777">
        <v>977</v>
      </c>
      <c r="H136" s="777">
        <v>12227</v>
      </c>
      <c r="I136" s="777">
        <v>1639</v>
      </c>
      <c r="J136" s="793" t="s">
        <v>111</v>
      </c>
      <c r="K136" s="780">
        <v>1490</v>
      </c>
      <c r="L136" s="780">
        <v>579</v>
      </c>
      <c r="M136" s="780">
        <v>426</v>
      </c>
      <c r="O136" s="791" t="s">
        <v>48</v>
      </c>
      <c r="P136" s="784">
        <v>9.3038414124381852E-2</v>
      </c>
      <c r="Q136" s="782">
        <v>0.29804009912142376</v>
      </c>
      <c r="R136" s="782">
        <v>0.29804009912142376</v>
      </c>
      <c r="S136" s="782">
        <v>0.76027909294791929</v>
      </c>
      <c r="T136" s="782">
        <v>0.54292168674698793</v>
      </c>
      <c r="U136" s="782">
        <v>0.67041965199590581</v>
      </c>
      <c r="V136" s="782">
        <v>0.28199885499304816</v>
      </c>
      <c r="W136" s="782">
        <v>0.87553386211104334</v>
      </c>
      <c r="X136" s="793" t="s">
        <v>111</v>
      </c>
      <c r="Y136" s="784">
        <v>0.82818791946308723</v>
      </c>
      <c r="Z136" s="784">
        <v>0.89464594127806563</v>
      </c>
      <c r="AA136" s="784">
        <v>0.97652582159624413</v>
      </c>
    </row>
    <row r="137" spans="1:28">
      <c r="A137" s="812"/>
      <c r="B137" s="1116"/>
      <c r="C137" s="813">
        <v>0.25076262569201219</v>
      </c>
      <c r="D137" s="813">
        <v>0.25076262569201219</v>
      </c>
      <c r="E137" s="813">
        <v>7.5565849433209056E-2</v>
      </c>
      <c r="F137" s="813">
        <v>5.0013181184800214E-2</v>
      </c>
      <c r="G137" s="813">
        <v>1.8397167928294354E-2</v>
      </c>
      <c r="H137" s="813">
        <v>0.23023763793168381</v>
      </c>
      <c r="I137" s="813">
        <v>3.0862802696493805E-2</v>
      </c>
      <c r="J137" s="814"/>
      <c r="K137" s="1127">
        <v>2.8057093360448912E-2</v>
      </c>
      <c r="L137" s="1127">
        <v>1.0902722856174444E-2</v>
      </c>
      <c r="M137" s="1127">
        <v>8.0216924641283473E-3</v>
      </c>
      <c r="O137" s="812"/>
      <c r="P137" s="772"/>
      <c r="Q137" s="813"/>
      <c r="R137" s="813"/>
      <c r="S137" s="813"/>
      <c r="T137" s="813"/>
      <c r="U137" s="813"/>
      <c r="V137" s="813"/>
      <c r="W137" s="813"/>
      <c r="X137" s="814"/>
      <c r="Y137" s="815"/>
      <c r="Z137" s="815"/>
      <c r="AA137" s="815"/>
    </row>
    <row r="138" spans="1:28">
      <c r="A138" s="802" t="s">
        <v>209</v>
      </c>
      <c r="B138" s="1229">
        <v>898181</v>
      </c>
      <c r="C138" s="816">
        <v>233032</v>
      </c>
      <c r="D138" s="817">
        <v>222228</v>
      </c>
      <c r="E138" s="817">
        <v>101554</v>
      </c>
      <c r="F138" s="817">
        <v>70986</v>
      </c>
      <c r="G138" s="817">
        <v>48267</v>
      </c>
      <c r="H138" s="817">
        <v>143797</v>
      </c>
      <c r="I138" s="817">
        <v>98485</v>
      </c>
      <c r="J138" s="818">
        <v>82516</v>
      </c>
      <c r="K138" s="819">
        <v>91503</v>
      </c>
      <c r="L138" s="819">
        <v>38094</v>
      </c>
      <c r="M138" s="819">
        <v>31153</v>
      </c>
      <c r="O138" s="802" t="s">
        <v>209</v>
      </c>
      <c r="P138" s="820">
        <v>0.15291287562433867</v>
      </c>
      <c r="Q138" s="821">
        <v>0.50049349445569702</v>
      </c>
      <c r="R138" s="822">
        <v>0.50397339669168606</v>
      </c>
      <c r="S138" s="822">
        <v>0.66289855643303075</v>
      </c>
      <c r="T138" s="822">
        <v>0.71354915053672552</v>
      </c>
      <c r="U138" s="822">
        <v>0.6738351254480287</v>
      </c>
      <c r="V138" s="822">
        <v>0.41790162520775814</v>
      </c>
      <c r="W138" s="822">
        <v>0.58207848911001681</v>
      </c>
      <c r="X138" s="823">
        <v>0.70422705899461924</v>
      </c>
      <c r="Y138" s="824">
        <v>0.69038173611794151</v>
      </c>
      <c r="Z138" s="824">
        <v>0.73360634220612175</v>
      </c>
      <c r="AA138" s="824">
        <v>0.73569158668507051</v>
      </c>
    </row>
    <row r="139" spans="1:28" ht="13.5" thickBot="1">
      <c r="A139" s="825"/>
      <c r="B139" s="1117"/>
      <c r="C139" s="827">
        <v>0.22396134169981577</v>
      </c>
      <c r="D139" s="827">
        <v>0.21357788219328958</v>
      </c>
      <c r="E139" s="827">
        <v>9.7601059489611258E-2</v>
      </c>
      <c r="F139" s="827">
        <v>6.8222904158669717E-2</v>
      </c>
      <c r="G139" s="827">
        <v>4.6388230285218372E-2</v>
      </c>
      <c r="H139" s="827">
        <v>0.13819977107182022</v>
      </c>
      <c r="I139" s="827">
        <v>9.4651518835637827E-2</v>
      </c>
      <c r="J139" s="828">
        <v>7.9304104465060588E-2</v>
      </c>
      <c r="K139" s="829">
        <v>8.7941289820961249E-2</v>
      </c>
      <c r="L139" s="829">
        <v>3.661120940777568E-2</v>
      </c>
      <c r="M139" s="829">
        <v>2.9940384487857293E-2</v>
      </c>
      <c r="O139" s="825"/>
      <c r="P139" s="826"/>
      <c r="Q139" s="827"/>
      <c r="R139" s="827"/>
      <c r="S139" s="827"/>
      <c r="T139" s="827"/>
      <c r="U139" s="827"/>
      <c r="V139" s="827"/>
      <c r="W139" s="827"/>
      <c r="X139" s="828"/>
      <c r="Y139" s="829"/>
      <c r="Z139" s="829"/>
      <c r="AA139" s="829"/>
      <c r="AB139" s="417" t="s">
        <v>376</v>
      </c>
    </row>
    <row r="140" spans="1:28" ht="15">
      <c r="B140" s="1118"/>
      <c r="I140" s="1133"/>
      <c r="J140" s="1133"/>
      <c r="K140" s="1133"/>
      <c r="L140" s="1133"/>
      <c r="M140" s="1133"/>
      <c r="W140" s="1133"/>
      <c r="X140" s="1133"/>
      <c r="Y140" s="1133"/>
      <c r="Z140" s="1133"/>
      <c r="AA140" s="1133"/>
    </row>
    <row r="141" spans="1:28" ht="15">
      <c r="A141" s="758" t="s">
        <v>278</v>
      </c>
      <c r="B141" s="1118"/>
      <c r="I141" s="1133"/>
      <c r="J141" s="1133"/>
      <c r="K141" s="1133"/>
      <c r="L141" s="1133"/>
      <c r="M141" s="1133"/>
      <c r="N141" s="415"/>
      <c r="O141" s="758" t="s">
        <v>279</v>
      </c>
      <c r="W141" s="1133"/>
      <c r="X141" s="1133"/>
      <c r="Y141" s="1133"/>
      <c r="Z141" s="1133"/>
      <c r="AA141" s="1133"/>
    </row>
    <row r="142" spans="1:28" ht="15">
      <c r="A142" s="1133"/>
      <c r="B142" s="1134"/>
      <c r="C142" s="1133"/>
      <c r="D142" s="1133"/>
      <c r="E142" s="1133"/>
      <c r="F142" s="1133"/>
      <c r="G142" s="1133"/>
      <c r="H142" s="1133"/>
      <c r="I142" s="1133"/>
      <c r="J142" s="1133"/>
      <c r="K142" s="1133"/>
      <c r="L142" s="1133"/>
      <c r="M142" s="1133"/>
    </row>
    <row r="143" spans="1:28" ht="15">
      <c r="A143" s="1132" t="s">
        <v>187</v>
      </c>
      <c r="B143" s="1134"/>
      <c r="C143" s="1133"/>
      <c r="D143" s="1133"/>
      <c r="E143" s="1133"/>
      <c r="F143" s="1133"/>
      <c r="G143" s="1133"/>
      <c r="H143" s="1133"/>
      <c r="I143" s="1133"/>
      <c r="J143" s="1133"/>
      <c r="K143" s="1133"/>
      <c r="L143" s="1133"/>
      <c r="M143" s="1133"/>
      <c r="O143" s="1132" t="s">
        <v>188</v>
      </c>
      <c r="P143" s="1133"/>
      <c r="Q143" s="1133"/>
      <c r="R143" s="1133"/>
      <c r="S143" s="1133"/>
      <c r="T143" s="1133"/>
      <c r="U143" s="1133"/>
      <c r="V143" s="1133"/>
      <c r="W143" s="1133"/>
      <c r="X143" s="1133"/>
      <c r="Y143" s="1133"/>
      <c r="Z143" s="1133"/>
      <c r="AA143" s="1133"/>
    </row>
    <row r="144" spans="1:28" ht="15">
      <c r="A144" s="417" t="s">
        <v>189</v>
      </c>
      <c r="B144" s="1118" t="s">
        <v>190</v>
      </c>
      <c r="H144" s="1133"/>
      <c r="I144" s="1133"/>
      <c r="J144" s="1133"/>
      <c r="K144" s="1133"/>
      <c r="L144" s="1133"/>
      <c r="M144" s="1133"/>
      <c r="O144" s="417" t="s">
        <v>189</v>
      </c>
      <c r="P144" s="417" t="s">
        <v>190</v>
      </c>
      <c r="V144" s="1133"/>
      <c r="W144" s="1133"/>
      <c r="X144" s="1133"/>
      <c r="Y144" s="1133"/>
      <c r="Z144" s="1133"/>
      <c r="AA144" s="1133"/>
    </row>
    <row r="145" spans="1:27" ht="15">
      <c r="A145" s="757" t="s">
        <v>191</v>
      </c>
      <c r="B145" s="1120"/>
      <c r="C145" s="757">
        <v>2005</v>
      </c>
      <c r="D145" s="758"/>
      <c r="E145" s="758"/>
      <c r="F145" s="758"/>
      <c r="G145" s="758"/>
      <c r="H145" s="1133"/>
      <c r="I145" s="1133"/>
      <c r="J145" s="1133"/>
      <c r="K145" s="1133"/>
      <c r="L145" s="1133"/>
      <c r="M145" s="1133"/>
      <c r="O145" s="757" t="s">
        <v>191</v>
      </c>
      <c r="P145" s="757"/>
      <c r="Q145" s="757">
        <v>2005</v>
      </c>
      <c r="R145" s="758"/>
      <c r="S145" s="758"/>
      <c r="T145" s="758"/>
      <c r="U145" s="758"/>
      <c r="V145" s="1133"/>
      <c r="W145" s="1133"/>
      <c r="X145" s="1133"/>
      <c r="Y145" s="1133"/>
      <c r="Z145" s="1133"/>
      <c r="AA145" s="1133"/>
    </row>
    <row r="146" spans="1:27" ht="15.75" thickBot="1">
      <c r="B146" s="1118"/>
      <c r="H146" s="1133"/>
      <c r="I146" s="1133"/>
      <c r="J146" s="1133"/>
      <c r="K146" s="1133"/>
      <c r="L146" s="1133"/>
      <c r="M146" s="1133"/>
      <c r="V146" s="1133"/>
      <c r="W146" s="1133"/>
      <c r="X146" s="1133"/>
      <c r="Y146" s="1133"/>
      <c r="Z146" s="1133"/>
      <c r="AA146" s="1133"/>
    </row>
    <row r="147" spans="1:27">
      <c r="A147" s="759" t="s">
        <v>192</v>
      </c>
      <c r="B147" s="1121" t="s">
        <v>193</v>
      </c>
      <c r="C147" s="761"/>
      <c r="D147" s="761"/>
      <c r="E147" s="761" t="s">
        <v>307</v>
      </c>
      <c r="F147" s="761"/>
      <c r="G147" s="761"/>
      <c r="H147" s="761"/>
      <c r="I147" s="761"/>
      <c r="J147" s="761"/>
      <c r="K147" s="759" t="s">
        <v>194</v>
      </c>
      <c r="L147" s="759" t="s">
        <v>195</v>
      </c>
      <c r="M147" s="759" t="s">
        <v>308</v>
      </c>
      <c r="O147" s="759" t="s">
        <v>192</v>
      </c>
      <c r="P147" s="760" t="s">
        <v>193</v>
      </c>
      <c r="Q147" s="761"/>
      <c r="R147" s="761"/>
      <c r="S147" s="761" t="s">
        <v>309</v>
      </c>
      <c r="T147" s="761"/>
      <c r="U147" s="761"/>
      <c r="V147" s="761"/>
      <c r="W147" s="761"/>
      <c r="X147" s="761"/>
      <c r="Y147" s="759" t="s">
        <v>194</v>
      </c>
      <c r="Z147" s="759" t="s">
        <v>195</v>
      </c>
      <c r="AA147" s="759" t="s">
        <v>308</v>
      </c>
    </row>
    <row r="148" spans="1:27">
      <c r="A148" s="762" t="s">
        <v>196</v>
      </c>
      <c r="B148" s="1122" t="s">
        <v>197</v>
      </c>
      <c r="C148" s="764"/>
      <c r="D148" s="764"/>
      <c r="E148" s="765" t="s">
        <v>310</v>
      </c>
      <c r="F148" s="765"/>
      <c r="G148" s="764"/>
      <c r="H148" s="764"/>
      <c r="I148" s="764"/>
      <c r="J148" s="764"/>
      <c r="K148" s="766" t="s">
        <v>198</v>
      </c>
      <c r="L148" s="766" t="s">
        <v>198</v>
      </c>
      <c r="M148" s="766" t="s">
        <v>198</v>
      </c>
      <c r="O148" s="762" t="s">
        <v>196</v>
      </c>
      <c r="P148" s="763" t="s">
        <v>197</v>
      </c>
      <c r="Q148" s="764"/>
      <c r="R148" s="764"/>
      <c r="S148" s="765" t="s">
        <v>311</v>
      </c>
      <c r="T148" s="765"/>
      <c r="U148" s="764"/>
      <c r="V148" s="764"/>
      <c r="W148" s="764"/>
      <c r="X148" s="764"/>
      <c r="Y148" s="766" t="s">
        <v>198</v>
      </c>
      <c r="Z148" s="766" t="s">
        <v>198</v>
      </c>
      <c r="AA148" s="766" t="s">
        <v>198</v>
      </c>
    </row>
    <row r="149" spans="1:27">
      <c r="A149" s="767" t="s">
        <v>199</v>
      </c>
      <c r="B149" s="1122" t="s">
        <v>163</v>
      </c>
      <c r="C149" s="768" t="s">
        <v>200</v>
      </c>
      <c r="D149" s="768" t="s">
        <v>201</v>
      </c>
      <c r="E149" s="769"/>
      <c r="F149" s="769"/>
      <c r="G149" s="769"/>
      <c r="H149" s="769"/>
      <c r="I149" s="769"/>
      <c r="J149" s="770" t="s">
        <v>36</v>
      </c>
      <c r="K149" s="762" t="s">
        <v>202</v>
      </c>
      <c r="L149" s="762" t="s">
        <v>203</v>
      </c>
      <c r="M149" s="762" t="s">
        <v>203</v>
      </c>
      <c r="O149" s="767" t="s">
        <v>199</v>
      </c>
      <c r="P149" s="763" t="s">
        <v>163</v>
      </c>
      <c r="Q149" s="768" t="s">
        <v>200</v>
      </c>
      <c r="R149" s="768" t="s">
        <v>201</v>
      </c>
      <c r="S149" s="769"/>
      <c r="T149" s="769"/>
      <c r="U149" s="769"/>
      <c r="V149" s="769"/>
      <c r="W149" s="769"/>
      <c r="X149" s="770" t="s">
        <v>36</v>
      </c>
      <c r="Y149" s="762" t="s">
        <v>202</v>
      </c>
      <c r="Z149" s="762" t="s">
        <v>203</v>
      </c>
      <c r="AA149" s="762" t="s">
        <v>203</v>
      </c>
    </row>
    <row r="150" spans="1:27">
      <c r="A150" s="771"/>
      <c r="B150" s="1116"/>
      <c r="C150" s="773" t="s">
        <v>204</v>
      </c>
      <c r="D150" s="773" t="s">
        <v>205</v>
      </c>
      <c r="E150" s="774" t="s">
        <v>170</v>
      </c>
      <c r="F150" s="774" t="s">
        <v>164</v>
      </c>
      <c r="G150" s="773" t="s">
        <v>312</v>
      </c>
      <c r="H150" s="773" t="s">
        <v>313</v>
      </c>
      <c r="I150" s="773" t="s">
        <v>172</v>
      </c>
      <c r="J150" s="765" t="s">
        <v>206</v>
      </c>
      <c r="K150" s="775" t="s">
        <v>314</v>
      </c>
      <c r="L150" s="775" t="s">
        <v>315</v>
      </c>
      <c r="M150" s="775" t="s">
        <v>316</v>
      </c>
      <c r="O150" s="771"/>
      <c r="P150" s="772"/>
      <c r="Q150" s="773" t="s">
        <v>204</v>
      </c>
      <c r="R150" s="773" t="s">
        <v>205</v>
      </c>
      <c r="S150" s="774" t="s">
        <v>170</v>
      </c>
      <c r="T150" s="774" t="s">
        <v>164</v>
      </c>
      <c r="U150" s="773" t="s">
        <v>312</v>
      </c>
      <c r="V150" s="773" t="s">
        <v>313</v>
      </c>
      <c r="W150" s="773" t="s">
        <v>172</v>
      </c>
      <c r="X150" s="765" t="s">
        <v>206</v>
      </c>
      <c r="Y150" s="775" t="s">
        <v>314</v>
      </c>
      <c r="Z150" s="775" t="s">
        <v>315</v>
      </c>
      <c r="AA150" s="775" t="s">
        <v>316</v>
      </c>
    </row>
    <row r="151" spans="1:27">
      <c r="A151" s="791" t="s">
        <v>170</v>
      </c>
      <c r="B151" s="1222">
        <v>126652</v>
      </c>
      <c r="C151" s="777">
        <v>50058</v>
      </c>
      <c r="D151" s="777">
        <v>48642</v>
      </c>
      <c r="E151" s="778" t="s">
        <v>111</v>
      </c>
      <c r="F151" s="777">
        <v>23023</v>
      </c>
      <c r="G151" s="777">
        <v>9922</v>
      </c>
      <c r="H151" s="777">
        <v>44949</v>
      </c>
      <c r="I151" s="777">
        <v>23176</v>
      </c>
      <c r="J151" s="779">
        <v>19724</v>
      </c>
      <c r="K151" s="780">
        <v>21419</v>
      </c>
      <c r="L151" s="780">
        <v>8023</v>
      </c>
      <c r="M151" s="780">
        <v>7014</v>
      </c>
      <c r="O151" s="776" t="s">
        <v>170</v>
      </c>
      <c r="P151" s="781">
        <v>0.35102422883514378</v>
      </c>
      <c r="Q151" s="782">
        <v>0.67557633145551166</v>
      </c>
      <c r="R151" s="782">
        <v>0.67949508655071744</v>
      </c>
      <c r="S151" s="778" t="s">
        <v>111</v>
      </c>
      <c r="T151" s="782">
        <v>0.8104504191460713</v>
      </c>
      <c r="U151" s="782">
        <v>0.86363636363636365</v>
      </c>
      <c r="V151" s="782">
        <v>0.68606643084384522</v>
      </c>
      <c r="W151" s="782">
        <v>0.79741974456334141</v>
      </c>
      <c r="X151" s="783">
        <v>0.82848306631514901</v>
      </c>
      <c r="Y151" s="784">
        <v>0.81917923339091459</v>
      </c>
      <c r="Z151" s="784">
        <v>0.88857036021438363</v>
      </c>
      <c r="AA151" s="784">
        <v>0.89463929284288568</v>
      </c>
    </row>
    <row r="152" spans="1:27">
      <c r="A152" s="785"/>
      <c r="B152" s="1223"/>
      <c r="C152" s="787">
        <v>0.39524050153175633</v>
      </c>
      <c r="D152" s="787">
        <v>0.38406025960900736</v>
      </c>
      <c r="E152" s="787"/>
      <c r="F152" s="787">
        <v>0.18178157470865047</v>
      </c>
      <c r="G152" s="787">
        <v>7.8340649969996526E-2</v>
      </c>
      <c r="H152" s="787">
        <v>0.35490162018760069</v>
      </c>
      <c r="I152" s="787">
        <v>0.18298960932318478</v>
      </c>
      <c r="J152" s="1124">
        <v>0.15573382181094653</v>
      </c>
      <c r="K152" s="1124">
        <v>0.16911695038372865</v>
      </c>
      <c r="L152" s="1124">
        <v>6.3346808577835326E-2</v>
      </c>
      <c r="M152" s="1124">
        <v>5.5380096642769161E-2</v>
      </c>
      <c r="O152" s="785"/>
      <c r="P152" s="767"/>
      <c r="Q152" s="787"/>
      <c r="R152" s="787"/>
      <c r="S152" s="787"/>
      <c r="T152" s="787"/>
      <c r="U152" s="787"/>
      <c r="V152" s="787"/>
      <c r="W152" s="787"/>
      <c r="X152" s="788"/>
      <c r="Y152" s="789"/>
      <c r="Z152" s="789"/>
      <c r="AA152" s="789"/>
    </row>
    <row r="153" spans="1:27">
      <c r="A153" s="776" t="s">
        <v>164</v>
      </c>
      <c r="B153" s="1224">
        <v>359382</v>
      </c>
      <c r="C153" s="777">
        <v>75139</v>
      </c>
      <c r="D153" s="777">
        <v>74635</v>
      </c>
      <c r="E153" s="777">
        <v>31383</v>
      </c>
      <c r="F153" s="790" t="s">
        <v>111</v>
      </c>
      <c r="G153" s="777">
        <v>20888</v>
      </c>
      <c r="H153" s="777">
        <v>67578</v>
      </c>
      <c r="I153" s="777">
        <v>35207</v>
      </c>
      <c r="J153" s="779">
        <v>13343</v>
      </c>
      <c r="K153" s="780">
        <v>29526</v>
      </c>
      <c r="L153" s="780">
        <v>11733</v>
      </c>
      <c r="M153" s="780">
        <v>9719</v>
      </c>
      <c r="O153" s="776" t="s">
        <v>164</v>
      </c>
      <c r="P153" s="784">
        <v>8.78007921670175E-2</v>
      </c>
      <c r="Q153" s="782">
        <v>0.33947750169685514</v>
      </c>
      <c r="R153" s="782">
        <v>0.3387016815167147</v>
      </c>
      <c r="S153" s="782">
        <v>0.54163081923334289</v>
      </c>
      <c r="T153" s="790" t="s">
        <v>111</v>
      </c>
      <c r="U153" s="782">
        <v>0.52929911911145155</v>
      </c>
      <c r="V153" s="782">
        <v>0.34386930657906417</v>
      </c>
      <c r="W153" s="782">
        <v>0.45655693470048569</v>
      </c>
      <c r="X153" s="783">
        <v>0.551525144270404</v>
      </c>
      <c r="Y153" s="784">
        <v>0.55049786628733999</v>
      </c>
      <c r="Z153" s="784">
        <v>0.68243416006136537</v>
      </c>
      <c r="AA153" s="784">
        <v>0.70161539253009564</v>
      </c>
    </row>
    <row r="154" spans="1:27">
      <c r="A154" s="785"/>
      <c r="B154" s="1223"/>
      <c r="C154" s="787">
        <v>0.20907836229972565</v>
      </c>
      <c r="D154" s="787">
        <v>0.20767595483357543</v>
      </c>
      <c r="E154" s="787">
        <v>8.7324907758318443E-2</v>
      </c>
      <c r="F154" s="787"/>
      <c r="G154" s="787">
        <v>5.8121998319337086E-2</v>
      </c>
      <c r="H154" s="787">
        <v>0.18803946775297595</v>
      </c>
      <c r="I154" s="787">
        <v>9.796539615228364E-2</v>
      </c>
      <c r="J154" s="1124">
        <v>3.7127624644528665E-2</v>
      </c>
      <c r="K154" s="1124">
        <v>8.2157704058633985E-2</v>
      </c>
      <c r="L154" s="1124">
        <v>3.2647711905437665E-2</v>
      </c>
      <c r="M154" s="1124">
        <v>2.7043647149829431E-2</v>
      </c>
      <c r="O154" s="785"/>
      <c r="P154" s="786"/>
      <c r="Q154" s="787"/>
      <c r="R154" s="787"/>
      <c r="S154" s="787"/>
      <c r="T154" s="787"/>
      <c r="U154" s="787"/>
      <c r="V154" s="787"/>
      <c r="W154" s="787"/>
      <c r="X154" s="788"/>
      <c r="Y154" s="789"/>
      <c r="Z154" s="789"/>
      <c r="AA154" s="789"/>
    </row>
    <row r="155" spans="1:27">
      <c r="A155" s="791" t="s">
        <v>312</v>
      </c>
      <c r="B155" s="1224">
        <v>121942</v>
      </c>
      <c r="C155" s="777">
        <v>22042</v>
      </c>
      <c r="D155" s="777">
        <v>21920</v>
      </c>
      <c r="E155" s="777">
        <v>7279</v>
      </c>
      <c r="F155" s="777">
        <v>8555</v>
      </c>
      <c r="G155" s="778" t="s">
        <v>111</v>
      </c>
      <c r="H155" s="777">
        <v>19724</v>
      </c>
      <c r="I155" s="777">
        <v>10810</v>
      </c>
      <c r="J155" s="779">
        <v>3216</v>
      </c>
      <c r="K155" s="780">
        <v>4183</v>
      </c>
      <c r="L155" s="780">
        <v>4183</v>
      </c>
      <c r="M155" s="780">
        <v>3136</v>
      </c>
      <c r="O155" s="791" t="s">
        <v>312</v>
      </c>
      <c r="P155" s="784">
        <v>5.7402959771129872E-2</v>
      </c>
      <c r="Q155" s="782">
        <v>0.21087015697305145</v>
      </c>
      <c r="R155" s="782">
        <v>0.20994525547445256</v>
      </c>
      <c r="S155" s="782">
        <v>0.38810276136831984</v>
      </c>
      <c r="T155" s="782">
        <v>0.30660432495616596</v>
      </c>
      <c r="U155" s="790" t="s">
        <v>111</v>
      </c>
      <c r="V155" s="782">
        <v>0.20954167511660921</v>
      </c>
      <c r="W155" s="782">
        <v>0.25346901017576318</v>
      </c>
      <c r="X155" s="783">
        <v>0.47450248756218905</v>
      </c>
      <c r="Y155" s="784">
        <v>0.4410710016734401</v>
      </c>
      <c r="Z155" s="784">
        <v>0.4410710016734401</v>
      </c>
      <c r="AA155" s="784">
        <v>0.46396683673469385</v>
      </c>
    </row>
    <row r="156" spans="1:27">
      <c r="A156" s="785"/>
      <c r="B156" s="1223"/>
      <c r="C156" s="787">
        <v>0.18075806530973743</v>
      </c>
      <c r="D156" s="787">
        <v>0.17975758967377933</v>
      </c>
      <c r="E156" s="787">
        <v>5.9692312738843054E-2</v>
      </c>
      <c r="F156" s="787">
        <v>7.0156303816568538E-2</v>
      </c>
      <c r="G156" s="792"/>
      <c r="H156" s="787">
        <v>0.16174902822653392</v>
      </c>
      <c r="I156" s="787">
        <v>8.8648701841859245E-2</v>
      </c>
      <c r="J156" s="1124">
        <v>2.6373193813452298E-2</v>
      </c>
      <c r="K156" s="1124">
        <v>3.4303193321415099E-2</v>
      </c>
      <c r="L156" s="1124">
        <v>3.4303193321415099E-2</v>
      </c>
      <c r="M156" s="1124">
        <v>2.5717144216102737E-2</v>
      </c>
      <c r="O156" s="785"/>
      <c r="P156" s="786"/>
      <c r="Q156" s="787"/>
      <c r="R156" s="787"/>
      <c r="S156" s="787"/>
      <c r="T156" s="787"/>
      <c r="U156" s="792"/>
      <c r="V156" s="787"/>
      <c r="W156" s="787"/>
      <c r="X156" s="788"/>
      <c r="Y156" s="789"/>
      <c r="Z156" s="789"/>
      <c r="AA156" s="789"/>
    </row>
    <row r="157" spans="1:27">
      <c r="A157" s="791" t="s">
        <v>317</v>
      </c>
      <c r="B157" s="1224">
        <v>202776</v>
      </c>
      <c r="C157" s="777">
        <v>77586</v>
      </c>
      <c r="D157" s="777">
        <v>68632</v>
      </c>
      <c r="E157" s="777">
        <v>60205</v>
      </c>
      <c r="F157" s="777">
        <v>37640</v>
      </c>
      <c r="G157" s="777">
        <v>18859</v>
      </c>
      <c r="H157" s="793" t="s">
        <v>111</v>
      </c>
      <c r="I157" s="777">
        <v>32885</v>
      </c>
      <c r="J157" s="779">
        <v>46016</v>
      </c>
      <c r="K157" s="780">
        <v>33681</v>
      </c>
      <c r="L157" s="780">
        <v>15029</v>
      </c>
      <c r="M157" s="780">
        <v>12277</v>
      </c>
      <c r="O157" s="791" t="s">
        <v>317</v>
      </c>
      <c r="P157" s="784">
        <v>0.24114504573341305</v>
      </c>
      <c r="Q157" s="782">
        <v>0.70854277833629775</v>
      </c>
      <c r="R157" s="782">
        <v>0.74749388040564169</v>
      </c>
      <c r="S157" s="782">
        <v>0.80051490739971765</v>
      </c>
      <c r="T157" s="782">
        <v>0.79957492029755584</v>
      </c>
      <c r="U157" s="782">
        <v>0.85704438199268251</v>
      </c>
      <c r="V157" s="790" t="s">
        <v>111</v>
      </c>
      <c r="W157" s="782">
        <v>0.76207997567279917</v>
      </c>
      <c r="X157" s="783">
        <v>0.75515038247566069</v>
      </c>
      <c r="Y157" s="784">
        <v>0.84531338143166768</v>
      </c>
      <c r="Z157" s="784">
        <v>0.88602036063610357</v>
      </c>
      <c r="AA157" s="784">
        <v>0.88963101734951533</v>
      </c>
    </row>
    <row r="158" spans="1:27">
      <c r="A158" s="785"/>
      <c r="B158" s="1225"/>
      <c r="C158" s="787">
        <v>0.38261924488105103</v>
      </c>
      <c r="D158" s="787">
        <v>0.3384621454215489</v>
      </c>
      <c r="E158" s="787">
        <v>0.29690397285674835</v>
      </c>
      <c r="F158" s="787">
        <v>0.18562354519272498</v>
      </c>
      <c r="G158" s="787">
        <v>9.3004103049670578E-2</v>
      </c>
      <c r="H158" s="795"/>
      <c r="I158" s="787">
        <v>0.16217402453939322</v>
      </c>
      <c r="J158" s="1124">
        <v>0.22693020870319958</v>
      </c>
      <c r="K158" s="1124">
        <v>0.16609953840691205</v>
      </c>
      <c r="L158" s="1124">
        <v>7.4116266224799776E-2</v>
      </c>
      <c r="M158" s="1124">
        <v>6.0544640391367817E-2</v>
      </c>
      <c r="O158" s="785"/>
      <c r="P158" s="794"/>
      <c r="Q158" s="787"/>
      <c r="R158" s="787"/>
      <c r="S158" s="787"/>
      <c r="T158" s="787"/>
      <c r="U158" s="787"/>
      <c r="V158" s="795"/>
      <c r="W158" s="787"/>
      <c r="X158" s="788"/>
      <c r="Y158" s="789"/>
      <c r="Z158" s="789"/>
      <c r="AA158" s="789"/>
    </row>
    <row r="159" spans="1:27">
      <c r="A159" s="791" t="s">
        <v>172</v>
      </c>
      <c r="B159" s="1224">
        <v>93172</v>
      </c>
      <c r="C159" s="777">
        <v>5343</v>
      </c>
      <c r="D159" s="777">
        <v>5258</v>
      </c>
      <c r="E159" s="777">
        <v>2018</v>
      </c>
      <c r="F159" s="777">
        <v>1068</v>
      </c>
      <c r="G159" s="777">
        <v>456</v>
      </c>
      <c r="H159" s="777">
        <v>4523</v>
      </c>
      <c r="I159" s="793" t="s">
        <v>111</v>
      </c>
      <c r="J159" s="796">
        <v>665</v>
      </c>
      <c r="K159" s="780">
        <v>581</v>
      </c>
      <c r="L159" s="780">
        <v>233</v>
      </c>
      <c r="M159" s="780">
        <v>233</v>
      </c>
      <c r="O159" s="791" t="s">
        <v>172</v>
      </c>
      <c r="P159" s="784">
        <v>4.4633651511624038E-2</v>
      </c>
      <c r="Q159" s="782">
        <v>0.40333146172562229</v>
      </c>
      <c r="R159" s="782">
        <v>0.40395587675922406</v>
      </c>
      <c r="S159" s="782">
        <v>0.74777006937561941</v>
      </c>
      <c r="T159" s="782">
        <v>0.63857677902621723</v>
      </c>
      <c r="U159" s="782">
        <v>0.82894736842105265</v>
      </c>
      <c r="V159" s="782">
        <v>0.39000663276586339</v>
      </c>
      <c r="W159" s="790" t="s">
        <v>111</v>
      </c>
      <c r="X159" s="783">
        <v>0.73684210526315785</v>
      </c>
      <c r="Y159" s="784">
        <v>0.8519793459552496</v>
      </c>
      <c r="Z159" s="784">
        <v>0.92703862660944203</v>
      </c>
      <c r="AA159" s="784">
        <v>0.92703862660944203</v>
      </c>
    </row>
    <row r="160" spans="1:27">
      <c r="A160" s="797"/>
      <c r="B160" s="1226"/>
      <c r="C160" s="787">
        <v>5.7345554458420982E-2</v>
      </c>
      <c r="D160" s="787">
        <v>5.6433263212123816E-2</v>
      </c>
      <c r="E160" s="787">
        <v>2.1658867470914007E-2</v>
      </c>
      <c r="F160" s="787">
        <v>1.1462671188769159E-2</v>
      </c>
      <c r="G160" s="787">
        <v>4.8941742154295278E-3</v>
      </c>
      <c r="H160" s="787">
        <v>4.8544627141201217E-2</v>
      </c>
      <c r="I160" s="798"/>
      <c r="J160" s="1125">
        <v>7.1373373975013952E-3</v>
      </c>
      <c r="K160" s="1124">
        <v>6.2357789893959558E-3</v>
      </c>
      <c r="L160" s="1124">
        <v>2.5007512986734213E-3</v>
      </c>
      <c r="M160" s="1124">
        <v>2.5007512986734213E-3</v>
      </c>
      <c r="O160" s="797"/>
      <c r="P160" s="800"/>
      <c r="Q160" s="798"/>
      <c r="R160" s="798"/>
      <c r="S160" s="798"/>
      <c r="T160" s="798"/>
      <c r="U160" s="798"/>
      <c r="V160" s="798"/>
      <c r="W160" s="798"/>
      <c r="X160" s="799"/>
      <c r="Y160" s="801"/>
      <c r="Z160" s="801"/>
      <c r="AA160" s="801"/>
    </row>
    <row r="161" spans="1:28">
      <c r="A161" s="802" t="s">
        <v>207</v>
      </c>
      <c r="B161" s="1227">
        <v>903924</v>
      </c>
      <c r="C161" s="803">
        <v>230168</v>
      </c>
      <c r="D161" s="803">
        <v>219087</v>
      </c>
      <c r="E161" s="803">
        <v>100885</v>
      </c>
      <c r="F161" s="803">
        <v>70286</v>
      </c>
      <c r="G161" s="803">
        <v>50125</v>
      </c>
      <c r="H161" s="803">
        <v>136774</v>
      </c>
      <c r="I161" s="803">
        <v>102078</v>
      </c>
      <c r="J161" s="804">
        <v>82964</v>
      </c>
      <c r="K161" s="805">
        <v>89390</v>
      </c>
      <c r="L161" s="805">
        <v>39201</v>
      </c>
      <c r="M161" s="805">
        <v>32379</v>
      </c>
      <c r="O161" s="802" t="s">
        <v>207</v>
      </c>
      <c r="P161" s="806">
        <v>0.16324204272784884</v>
      </c>
      <c r="Q161" s="830">
        <v>0.52614611935629629</v>
      </c>
      <c r="R161" s="831">
        <v>0.5311086463368434</v>
      </c>
      <c r="S161" s="831">
        <v>0.68917083808296575</v>
      </c>
      <c r="T161" s="831">
        <v>0.74068804598355287</v>
      </c>
      <c r="U161" s="831">
        <v>0.72151620947630923</v>
      </c>
      <c r="V161" s="831">
        <v>0.43848246011668884</v>
      </c>
      <c r="W161" s="832">
        <v>0.61086620035659001</v>
      </c>
      <c r="X161" s="833">
        <v>0.72881008630249267</v>
      </c>
      <c r="Y161" s="806">
        <v>0.72279897080210309</v>
      </c>
      <c r="Z161" s="806">
        <v>0.77837300068875792</v>
      </c>
      <c r="AA161" s="806">
        <v>0.79332283270020687</v>
      </c>
    </row>
    <row r="162" spans="1:28">
      <c r="A162" s="807" t="s">
        <v>208</v>
      </c>
      <c r="B162" s="1228"/>
      <c r="C162" s="809">
        <v>0.2546320265863059</v>
      </c>
      <c r="D162" s="809">
        <v>0.24237325261858297</v>
      </c>
      <c r="E162" s="809">
        <v>0.11160783428695333</v>
      </c>
      <c r="F162" s="809">
        <v>7.7756537054000111E-2</v>
      </c>
      <c r="G162" s="809">
        <v>5.5452670799757499E-2</v>
      </c>
      <c r="H162" s="809">
        <v>0.15131139343573133</v>
      </c>
      <c r="I162" s="809">
        <v>0.11292763550917997</v>
      </c>
      <c r="J162" s="1126">
        <v>9.1782052473438028E-2</v>
      </c>
      <c r="K162" s="1126">
        <v>9.8891057212774525E-2</v>
      </c>
      <c r="L162" s="1126">
        <v>4.3367584000424814E-2</v>
      </c>
      <c r="M162" s="1126">
        <v>3.5820489333174027E-2</v>
      </c>
      <c r="O162" s="807" t="s">
        <v>208</v>
      </c>
      <c r="P162" s="808"/>
      <c r="Q162" s="809"/>
      <c r="R162" s="809"/>
      <c r="S162" s="809"/>
      <c r="T162" s="809"/>
      <c r="U162" s="809"/>
      <c r="V162" s="809"/>
      <c r="W162" s="809"/>
      <c r="X162" s="810"/>
      <c r="Y162" s="811"/>
      <c r="Z162" s="811"/>
      <c r="AA162" s="811"/>
    </row>
    <row r="163" spans="1:28">
      <c r="A163" s="791" t="s">
        <v>48</v>
      </c>
      <c r="B163" s="1224">
        <v>50285</v>
      </c>
      <c r="C163" s="777">
        <v>14880</v>
      </c>
      <c r="D163" s="777">
        <v>14880</v>
      </c>
      <c r="E163" s="777">
        <v>4447</v>
      </c>
      <c r="F163" s="777">
        <v>2880</v>
      </c>
      <c r="G163" s="777">
        <v>1106</v>
      </c>
      <c r="H163" s="777">
        <v>13670</v>
      </c>
      <c r="I163" s="777">
        <v>1815</v>
      </c>
      <c r="J163" s="793" t="s">
        <v>111</v>
      </c>
      <c r="K163" s="780">
        <v>1578</v>
      </c>
      <c r="L163" s="780">
        <v>618</v>
      </c>
      <c r="M163" s="780">
        <v>459</v>
      </c>
      <c r="O163" s="791" t="s">
        <v>48</v>
      </c>
      <c r="P163" s="784">
        <v>9.6504590555395453E-2</v>
      </c>
      <c r="Q163" s="782">
        <v>0.29213709677419353</v>
      </c>
      <c r="R163" s="782">
        <v>0.29213709677419353</v>
      </c>
      <c r="S163" s="782">
        <v>0.7596132223971217</v>
      </c>
      <c r="T163" s="782">
        <v>0.50555555555555554</v>
      </c>
      <c r="U163" s="782">
        <v>0.67540687160940327</v>
      </c>
      <c r="V163" s="782">
        <v>0.27556693489392831</v>
      </c>
      <c r="W163" s="782">
        <v>0.87162534435261707</v>
      </c>
      <c r="X163" s="793" t="s">
        <v>111</v>
      </c>
      <c r="Y163" s="784">
        <v>0.79404309252217997</v>
      </c>
      <c r="Z163" s="784">
        <v>0.88349514563106801</v>
      </c>
      <c r="AA163" s="784">
        <v>0.9694989106753813</v>
      </c>
    </row>
    <row r="164" spans="1:28">
      <c r="A164" s="812"/>
      <c r="B164" s="1116"/>
      <c r="C164" s="813">
        <v>0.29591329422292928</v>
      </c>
      <c r="D164" s="813">
        <v>0.29591329422292928</v>
      </c>
      <c r="E164" s="813">
        <v>8.8435915282887537E-2</v>
      </c>
      <c r="F164" s="813">
        <v>5.7273540817341158E-2</v>
      </c>
      <c r="G164" s="813">
        <v>2.1994630605548373E-2</v>
      </c>
      <c r="H164" s="813">
        <v>0.27185045242119915</v>
      </c>
      <c r="I164" s="813">
        <v>3.6094262702595206E-2</v>
      </c>
      <c r="J164" s="814"/>
      <c r="K164" s="1127">
        <v>3.1381127572834844E-2</v>
      </c>
      <c r="L164" s="1127">
        <v>1.228994730038779E-2</v>
      </c>
      <c r="M164" s="1127">
        <v>9.1279705677637466E-3</v>
      </c>
      <c r="O164" s="812"/>
      <c r="P164" s="772"/>
      <c r="Q164" s="813"/>
      <c r="R164" s="813"/>
      <c r="S164" s="813"/>
      <c r="T164" s="813"/>
      <c r="U164" s="813"/>
      <c r="V164" s="813"/>
      <c r="W164" s="813"/>
      <c r="X164" s="814"/>
      <c r="Y164" s="815"/>
      <c r="Z164" s="815"/>
      <c r="AA164" s="815"/>
    </row>
    <row r="165" spans="1:28">
      <c r="A165" s="802" t="s">
        <v>209</v>
      </c>
      <c r="B165" s="1229">
        <v>954209</v>
      </c>
      <c r="C165" s="816">
        <v>245048</v>
      </c>
      <c r="D165" s="817">
        <v>233967</v>
      </c>
      <c r="E165" s="817">
        <v>105332</v>
      </c>
      <c r="F165" s="817">
        <v>73166</v>
      </c>
      <c r="G165" s="817">
        <v>51231</v>
      </c>
      <c r="H165" s="817">
        <v>150444</v>
      </c>
      <c r="I165" s="817">
        <v>103893</v>
      </c>
      <c r="J165" s="818">
        <v>82964</v>
      </c>
      <c r="K165" s="819">
        <v>90968</v>
      </c>
      <c r="L165" s="819">
        <v>39819</v>
      </c>
      <c r="M165" s="819">
        <v>32838</v>
      </c>
      <c r="O165" s="802" t="s">
        <v>209</v>
      </c>
      <c r="P165" s="820">
        <v>0.15878979976177593</v>
      </c>
      <c r="Q165" s="821">
        <v>0.51193643694296631</v>
      </c>
      <c r="R165" s="822">
        <v>0.51591036342732099</v>
      </c>
      <c r="S165" s="822">
        <v>0.69214483727642118</v>
      </c>
      <c r="T165" s="822">
        <v>0.73143263264357761</v>
      </c>
      <c r="U165" s="822">
        <v>0.72052077843493201</v>
      </c>
      <c r="V165" s="822">
        <v>0.42367924277472019</v>
      </c>
      <c r="W165" s="822">
        <v>0.61542163572136721</v>
      </c>
      <c r="X165" s="823">
        <v>0.72881008630249267</v>
      </c>
      <c r="Y165" s="824">
        <v>0.72403482543311937</v>
      </c>
      <c r="Z165" s="824">
        <v>0.78000452045505919</v>
      </c>
      <c r="AA165" s="824">
        <v>0.79578537060722332</v>
      </c>
    </row>
    <row r="166" spans="1:28" ht="13.5" thickBot="1">
      <c r="A166" s="825"/>
      <c r="B166" s="1117"/>
      <c r="C166" s="827">
        <v>0.22435177326781713</v>
      </c>
      <c r="D166" s="827">
        <v>0.21420665068130068</v>
      </c>
      <c r="E166" s="827">
        <v>9.6435885956407383E-2</v>
      </c>
      <c r="F166" s="827">
        <v>6.6986557094581914E-2</v>
      </c>
      <c r="G166" s="827">
        <v>4.6904139990057214E-2</v>
      </c>
      <c r="H166" s="827">
        <v>0.13773782351826369</v>
      </c>
      <c r="I166" s="827">
        <v>9.5118420799652825E-2</v>
      </c>
      <c r="J166" s="828">
        <v>7.5957039100058688E-2</v>
      </c>
      <c r="K166" s="829">
        <v>8.3285038484814361E-2</v>
      </c>
      <c r="L166" s="829">
        <v>3.6455972951222659E-2</v>
      </c>
      <c r="M166" s="829">
        <v>3.006457318798186E-2</v>
      </c>
      <c r="O166" s="825"/>
      <c r="P166" s="826"/>
      <c r="Q166" s="827"/>
      <c r="R166" s="827"/>
      <c r="S166" s="827"/>
      <c r="T166" s="827"/>
      <c r="U166" s="827"/>
      <c r="V166" s="827"/>
      <c r="W166" s="827"/>
      <c r="X166" s="828"/>
      <c r="Y166" s="829"/>
      <c r="Z166" s="829"/>
      <c r="AA166" s="829"/>
      <c r="AB166" s="417" t="s">
        <v>376</v>
      </c>
    </row>
    <row r="167" spans="1:28" ht="15">
      <c r="B167" s="1118"/>
      <c r="I167" s="1133"/>
      <c r="J167" s="1133"/>
      <c r="K167" s="1133"/>
      <c r="L167" s="1133"/>
      <c r="M167" s="1133"/>
      <c r="W167" s="1133"/>
      <c r="X167" s="1133"/>
      <c r="Y167" s="1133"/>
      <c r="Z167" s="1133"/>
      <c r="AA167" s="1133"/>
    </row>
    <row r="168" spans="1:28" ht="15">
      <c r="A168" s="758" t="s">
        <v>278</v>
      </c>
      <c r="B168" s="1118"/>
      <c r="I168" s="1133"/>
      <c r="J168" s="1133"/>
      <c r="K168" s="1133"/>
      <c r="L168" s="1133"/>
      <c r="M168" s="1133"/>
      <c r="O168" s="758" t="s">
        <v>279</v>
      </c>
      <c r="W168" s="1133"/>
      <c r="X168" s="1133"/>
      <c r="Y168" s="1133"/>
      <c r="Z168" s="1133"/>
      <c r="AA168" s="1133"/>
    </row>
    <row r="169" spans="1:28">
      <c r="B169" s="1118"/>
    </row>
    <row r="170" spans="1:28" ht="15">
      <c r="A170" s="1132" t="s">
        <v>187</v>
      </c>
      <c r="B170" s="1134"/>
      <c r="C170" s="1133"/>
      <c r="D170" s="1133"/>
      <c r="E170" s="1133"/>
      <c r="F170" s="1133"/>
      <c r="G170" s="1133"/>
      <c r="H170" s="1133"/>
      <c r="I170" s="1133"/>
      <c r="J170" s="1133"/>
      <c r="K170" s="1133"/>
      <c r="L170" s="1133"/>
      <c r="M170" s="1133"/>
      <c r="O170" s="1132" t="s">
        <v>188</v>
      </c>
      <c r="P170" s="1133"/>
      <c r="Q170" s="1133"/>
      <c r="R170" s="1133"/>
      <c r="S170" s="1133"/>
      <c r="T170" s="1133"/>
      <c r="U170" s="1133"/>
      <c r="V170" s="1133"/>
      <c r="W170" s="1133"/>
      <c r="X170" s="1133"/>
      <c r="Y170" s="1133"/>
      <c r="Z170" s="1133"/>
      <c r="AA170" s="1133"/>
    </row>
    <row r="171" spans="1:28" ht="15">
      <c r="A171" s="417" t="s">
        <v>189</v>
      </c>
      <c r="B171" s="1118" t="s">
        <v>190</v>
      </c>
      <c r="H171" s="1133"/>
      <c r="I171" s="1133"/>
      <c r="J171" s="1133"/>
      <c r="K171" s="1133"/>
      <c r="L171" s="1133"/>
      <c r="M171" s="1133"/>
      <c r="O171" s="417" t="s">
        <v>189</v>
      </c>
      <c r="P171" s="417" t="s">
        <v>190</v>
      </c>
      <c r="V171" s="1133"/>
      <c r="W171" s="1133"/>
      <c r="X171" s="1133"/>
      <c r="Y171" s="1133"/>
      <c r="Z171" s="1133"/>
      <c r="AA171" s="1133"/>
    </row>
    <row r="172" spans="1:28" ht="15">
      <c r="A172" s="757" t="s">
        <v>191</v>
      </c>
      <c r="B172" s="1120"/>
      <c r="C172" s="757">
        <v>2006</v>
      </c>
      <c r="D172" s="758"/>
      <c r="E172" s="758"/>
      <c r="F172" s="758"/>
      <c r="G172" s="758"/>
      <c r="H172" s="1133"/>
      <c r="I172" s="1133"/>
      <c r="J172" s="1133"/>
      <c r="K172" s="1133"/>
      <c r="L172" s="1133"/>
      <c r="M172" s="1133"/>
      <c r="O172" s="757" t="s">
        <v>191</v>
      </c>
      <c r="P172" s="757"/>
      <c r="Q172" s="757">
        <v>2006</v>
      </c>
      <c r="R172" s="758"/>
      <c r="S172" s="758"/>
      <c r="T172" s="758"/>
      <c r="U172" s="758"/>
      <c r="V172" s="1133"/>
      <c r="W172" s="1133"/>
      <c r="X172" s="1133"/>
      <c r="Y172" s="1133"/>
      <c r="Z172" s="1133"/>
      <c r="AA172" s="1133"/>
    </row>
    <row r="173" spans="1:28" ht="15.75" thickBot="1">
      <c r="B173" s="1118"/>
      <c r="H173" s="1133"/>
      <c r="I173" s="1133"/>
      <c r="J173" s="1133"/>
      <c r="K173" s="1133"/>
      <c r="L173" s="1133"/>
      <c r="M173" s="1133"/>
      <c r="V173" s="1133"/>
      <c r="W173" s="1133"/>
      <c r="X173" s="1133"/>
      <c r="Y173" s="1133"/>
      <c r="Z173" s="1133"/>
      <c r="AA173" s="1133"/>
    </row>
    <row r="174" spans="1:28">
      <c r="A174" s="759" t="s">
        <v>192</v>
      </c>
      <c r="B174" s="1121" t="s">
        <v>193</v>
      </c>
      <c r="C174" s="761"/>
      <c r="D174" s="761"/>
      <c r="E174" s="761" t="s">
        <v>307</v>
      </c>
      <c r="F174" s="761"/>
      <c r="G174" s="761"/>
      <c r="H174" s="761"/>
      <c r="I174" s="761"/>
      <c r="J174" s="761"/>
      <c r="K174" s="759" t="s">
        <v>194</v>
      </c>
      <c r="L174" s="759" t="s">
        <v>195</v>
      </c>
      <c r="M174" s="759" t="s">
        <v>308</v>
      </c>
      <c r="O174" s="759" t="s">
        <v>192</v>
      </c>
      <c r="P174" s="760" t="s">
        <v>193</v>
      </c>
      <c r="Q174" s="761"/>
      <c r="R174" s="761"/>
      <c r="S174" s="761" t="s">
        <v>309</v>
      </c>
      <c r="T174" s="761"/>
      <c r="U174" s="761"/>
      <c r="V174" s="761"/>
      <c r="W174" s="761"/>
      <c r="X174" s="761"/>
      <c r="Y174" s="759" t="s">
        <v>194</v>
      </c>
      <c r="Z174" s="759" t="s">
        <v>195</v>
      </c>
      <c r="AA174" s="759" t="s">
        <v>308</v>
      </c>
    </row>
    <row r="175" spans="1:28">
      <c r="A175" s="762" t="s">
        <v>196</v>
      </c>
      <c r="B175" s="1122" t="s">
        <v>197</v>
      </c>
      <c r="C175" s="764"/>
      <c r="D175" s="764"/>
      <c r="E175" s="765" t="s">
        <v>310</v>
      </c>
      <c r="F175" s="765"/>
      <c r="G175" s="764"/>
      <c r="H175" s="764"/>
      <c r="I175" s="764"/>
      <c r="J175" s="764"/>
      <c r="K175" s="766" t="s">
        <v>198</v>
      </c>
      <c r="L175" s="766" t="s">
        <v>198</v>
      </c>
      <c r="M175" s="766" t="s">
        <v>198</v>
      </c>
      <c r="O175" s="762" t="s">
        <v>196</v>
      </c>
      <c r="P175" s="763" t="s">
        <v>197</v>
      </c>
      <c r="Q175" s="764"/>
      <c r="R175" s="764"/>
      <c r="S175" s="765" t="s">
        <v>311</v>
      </c>
      <c r="T175" s="765"/>
      <c r="U175" s="764"/>
      <c r="V175" s="764"/>
      <c r="W175" s="764"/>
      <c r="X175" s="764"/>
      <c r="Y175" s="766" t="s">
        <v>198</v>
      </c>
      <c r="Z175" s="766" t="s">
        <v>198</v>
      </c>
      <c r="AA175" s="766" t="s">
        <v>198</v>
      </c>
    </row>
    <row r="176" spans="1:28">
      <c r="A176" s="767" t="s">
        <v>199</v>
      </c>
      <c r="B176" s="1122" t="s">
        <v>163</v>
      </c>
      <c r="C176" s="768" t="s">
        <v>200</v>
      </c>
      <c r="D176" s="768" t="s">
        <v>201</v>
      </c>
      <c r="E176" s="769"/>
      <c r="F176" s="769"/>
      <c r="G176" s="769"/>
      <c r="H176" s="769"/>
      <c r="I176" s="769"/>
      <c r="J176" s="770" t="s">
        <v>36</v>
      </c>
      <c r="K176" s="762" t="s">
        <v>202</v>
      </c>
      <c r="L176" s="762" t="s">
        <v>203</v>
      </c>
      <c r="M176" s="762" t="s">
        <v>203</v>
      </c>
      <c r="O176" s="767" t="s">
        <v>199</v>
      </c>
      <c r="P176" s="763" t="s">
        <v>163</v>
      </c>
      <c r="Q176" s="768" t="s">
        <v>200</v>
      </c>
      <c r="R176" s="768" t="s">
        <v>201</v>
      </c>
      <c r="S176" s="769"/>
      <c r="T176" s="769"/>
      <c r="U176" s="769"/>
      <c r="V176" s="769"/>
      <c r="W176" s="769"/>
      <c r="X176" s="770" t="s">
        <v>36</v>
      </c>
      <c r="Y176" s="762" t="s">
        <v>202</v>
      </c>
      <c r="Z176" s="762" t="s">
        <v>203</v>
      </c>
      <c r="AA176" s="762" t="s">
        <v>203</v>
      </c>
    </row>
    <row r="177" spans="1:27">
      <c r="A177" s="771"/>
      <c r="B177" s="1116"/>
      <c r="C177" s="773" t="s">
        <v>204</v>
      </c>
      <c r="D177" s="773" t="s">
        <v>205</v>
      </c>
      <c r="E177" s="774" t="s">
        <v>170</v>
      </c>
      <c r="F177" s="774" t="s">
        <v>164</v>
      </c>
      <c r="G177" s="773" t="s">
        <v>312</v>
      </c>
      <c r="H177" s="773" t="s">
        <v>313</v>
      </c>
      <c r="I177" s="773" t="s">
        <v>172</v>
      </c>
      <c r="J177" s="765" t="s">
        <v>206</v>
      </c>
      <c r="K177" s="775" t="s">
        <v>314</v>
      </c>
      <c r="L177" s="775" t="s">
        <v>315</v>
      </c>
      <c r="M177" s="775" t="s">
        <v>316</v>
      </c>
      <c r="O177" s="771"/>
      <c r="P177" s="772"/>
      <c r="Q177" s="773" t="s">
        <v>204</v>
      </c>
      <c r="R177" s="773" t="s">
        <v>205</v>
      </c>
      <c r="S177" s="774" t="s">
        <v>170</v>
      </c>
      <c r="T177" s="774" t="s">
        <v>164</v>
      </c>
      <c r="U177" s="773" t="s">
        <v>312</v>
      </c>
      <c r="V177" s="773" t="s">
        <v>313</v>
      </c>
      <c r="W177" s="773" t="s">
        <v>172</v>
      </c>
      <c r="X177" s="765" t="s">
        <v>206</v>
      </c>
      <c r="Y177" s="775" t="s">
        <v>314</v>
      </c>
      <c r="Z177" s="775" t="s">
        <v>315</v>
      </c>
      <c r="AA177" s="775" t="s">
        <v>316</v>
      </c>
    </row>
    <row r="178" spans="1:27">
      <c r="A178" s="791" t="s">
        <v>170</v>
      </c>
      <c r="B178" s="1222">
        <v>129229</v>
      </c>
      <c r="C178" s="777">
        <v>50216</v>
      </c>
      <c r="D178" s="777">
        <v>48208</v>
      </c>
      <c r="E178" s="778" t="s">
        <v>111</v>
      </c>
      <c r="F178" s="777">
        <v>21060</v>
      </c>
      <c r="G178" s="777">
        <v>9136</v>
      </c>
      <c r="H178" s="777">
        <v>44288</v>
      </c>
      <c r="I178" s="777">
        <v>23308</v>
      </c>
      <c r="J178" s="779">
        <v>20859</v>
      </c>
      <c r="K178" s="780">
        <v>19594</v>
      </c>
      <c r="L178" s="780">
        <v>7270</v>
      </c>
      <c r="M178" s="780">
        <v>6425</v>
      </c>
      <c r="O178" s="776" t="s">
        <v>170</v>
      </c>
      <c r="P178" s="781">
        <v>0.35926001707435812</v>
      </c>
      <c r="Q178" s="782">
        <v>0.68185438903935003</v>
      </c>
      <c r="R178" s="782">
        <v>0.6850107865914371</v>
      </c>
      <c r="S178" s="778" t="s">
        <v>111</v>
      </c>
      <c r="T178" s="782">
        <v>0.79814814814814816</v>
      </c>
      <c r="U178" s="782">
        <v>0.84916812609457093</v>
      </c>
      <c r="V178" s="782">
        <v>0.69449963872832365</v>
      </c>
      <c r="W178" s="782">
        <v>0.7968937703792689</v>
      </c>
      <c r="X178" s="783">
        <v>0.82170765616760155</v>
      </c>
      <c r="Y178" s="784">
        <v>0.81228947637031745</v>
      </c>
      <c r="Z178" s="784">
        <v>0.87634112792297114</v>
      </c>
      <c r="AA178" s="784">
        <v>0.88357976653696502</v>
      </c>
    </row>
    <row r="179" spans="1:27">
      <c r="A179" s="785"/>
      <c r="B179" s="1223"/>
      <c r="C179" s="787">
        <v>0.38858151034210586</v>
      </c>
      <c r="D179" s="787">
        <v>0.37304320237717542</v>
      </c>
      <c r="E179" s="787"/>
      <c r="F179" s="787">
        <v>0.16296651680350385</v>
      </c>
      <c r="G179" s="787">
        <v>7.0696205959962552E-2</v>
      </c>
      <c r="H179" s="787">
        <v>0.34270945376037887</v>
      </c>
      <c r="I179" s="787">
        <v>0.18036199305109535</v>
      </c>
      <c r="J179" s="1124">
        <v>0.16141113836677526</v>
      </c>
      <c r="K179" s="1124">
        <v>0.15162231387691616</v>
      </c>
      <c r="L179" s="1124">
        <v>5.6256722562273175E-2</v>
      </c>
      <c r="M179" s="1124">
        <v>4.9717942567070857E-2</v>
      </c>
      <c r="O179" s="785"/>
      <c r="P179" s="767"/>
      <c r="Q179" s="787"/>
      <c r="R179" s="787"/>
      <c r="S179" s="787"/>
      <c r="T179" s="787"/>
      <c r="U179" s="787"/>
      <c r="V179" s="787"/>
      <c r="W179" s="787"/>
      <c r="X179" s="788"/>
      <c r="Y179" s="789"/>
      <c r="Z179" s="789"/>
      <c r="AA179" s="789"/>
    </row>
    <row r="180" spans="1:27">
      <c r="A180" s="776" t="s">
        <v>164</v>
      </c>
      <c r="B180" s="1224">
        <v>336013</v>
      </c>
      <c r="C180" s="777">
        <v>74926</v>
      </c>
      <c r="D180" s="777">
        <v>73735</v>
      </c>
      <c r="E180" s="777">
        <v>30420</v>
      </c>
      <c r="F180" s="790" t="s">
        <v>111</v>
      </c>
      <c r="G180" s="777">
        <v>20479</v>
      </c>
      <c r="H180" s="777">
        <v>66667</v>
      </c>
      <c r="I180" s="777">
        <v>35321</v>
      </c>
      <c r="J180" s="779">
        <v>16055</v>
      </c>
      <c r="K180" s="780">
        <v>28616</v>
      </c>
      <c r="L180" s="780">
        <v>11068</v>
      </c>
      <c r="M180" s="780">
        <v>9524</v>
      </c>
      <c r="O180" s="776" t="s">
        <v>164</v>
      </c>
      <c r="P180" s="784">
        <v>9.3235136038116825E-2</v>
      </c>
      <c r="Q180" s="782">
        <v>0.34271147532231799</v>
      </c>
      <c r="R180" s="782">
        <v>0.33674645690648947</v>
      </c>
      <c r="S180" s="782">
        <v>0.5395792241946088</v>
      </c>
      <c r="T180" s="790" t="s">
        <v>111</v>
      </c>
      <c r="U180" s="782">
        <v>0.52185165291273983</v>
      </c>
      <c r="V180" s="782">
        <v>0.33964330178349106</v>
      </c>
      <c r="W180" s="782">
        <v>0.46419976784349254</v>
      </c>
      <c r="X180" s="783">
        <v>0.57521021488632829</v>
      </c>
      <c r="Y180" s="784">
        <v>0.54825971484484204</v>
      </c>
      <c r="Z180" s="784">
        <v>0.6928080954101915</v>
      </c>
      <c r="AA180" s="784">
        <v>0.71146577068458627</v>
      </c>
    </row>
    <row r="181" spans="1:27">
      <c r="A181" s="785"/>
      <c r="B181" s="1223"/>
      <c r="C181" s="787">
        <v>0.22298542020695628</v>
      </c>
      <c r="D181" s="787">
        <v>0.21944091448842754</v>
      </c>
      <c r="E181" s="787">
        <v>9.0532211551338782E-2</v>
      </c>
      <c r="F181" s="787"/>
      <c r="G181" s="787">
        <v>6.0947046691645856E-2</v>
      </c>
      <c r="H181" s="787">
        <v>0.19840601405302771</v>
      </c>
      <c r="I181" s="787">
        <v>0.10511795674572115</v>
      </c>
      <c r="J181" s="1124">
        <v>4.7780889429873248E-2</v>
      </c>
      <c r="K181" s="1124">
        <v>8.5163371655263331E-2</v>
      </c>
      <c r="L181" s="1124">
        <v>3.2939201757074876E-2</v>
      </c>
      <c r="M181" s="1124">
        <v>2.8344141446908305E-2</v>
      </c>
      <c r="O181" s="785"/>
      <c r="P181" s="786"/>
      <c r="Q181" s="787"/>
      <c r="R181" s="787"/>
      <c r="S181" s="787"/>
      <c r="T181" s="787"/>
      <c r="U181" s="787"/>
      <c r="V181" s="787"/>
      <c r="W181" s="787"/>
      <c r="X181" s="788"/>
      <c r="Y181" s="789"/>
      <c r="Z181" s="789"/>
      <c r="AA181" s="789"/>
    </row>
    <row r="182" spans="1:27">
      <c r="A182" s="791" t="s">
        <v>312</v>
      </c>
      <c r="B182" s="1224">
        <v>125249</v>
      </c>
      <c r="C182" s="777">
        <v>21649</v>
      </c>
      <c r="D182" s="777">
        <v>21481</v>
      </c>
      <c r="E182" s="777">
        <v>6987</v>
      </c>
      <c r="F182" s="777">
        <v>7257</v>
      </c>
      <c r="G182" s="778" t="s">
        <v>111</v>
      </c>
      <c r="H182" s="777">
        <v>19715</v>
      </c>
      <c r="I182" s="777">
        <v>9500</v>
      </c>
      <c r="J182" s="779">
        <v>3118</v>
      </c>
      <c r="K182" s="780">
        <v>3682</v>
      </c>
      <c r="L182" s="780">
        <v>3682</v>
      </c>
      <c r="M182" s="780">
        <v>2881</v>
      </c>
      <c r="O182" s="791" t="s">
        <v>312</v>
      </c>
      <c r="P182" s="784">
        <v>6.9056955793183272E-2</v>
      </c>
      <c r="Q182" s="782">
        <v>0.2588572220425886</v>
      </c>
      <c r="R182" s="782">
        <v>0.25627298542898375</v>
      </c>
      <c r="S182" s="782">
        <v>0.42364391011879204</v>
      </c>
      <c r="T182" s="782">
        <v>0.37233016397960589</v>
      </c>
      <c r="U182" s="790" t="s">
        <v>111</v>
      </c>
      <c r="V182" s="782">
        <v>0.24549835150900329</v>
      </c>
      <c r="W182" s="782">
        <v>0.3202105263157895</v>
      </c>
      <c r="X182" s="783">
        <v>0.48652982681205903</v>
      </c>
      <c r="Y182" s="784">
        <v>0.47582835415535035</v>
      </c>
      <c r="Z182" s="784">
        <v>0.47582835415535035</v>
      </c>
      <c r="AA182" s="784">
        <v>0.48420687261367579</v>
      </c>
    </row>
    <row r="183" spans="1:27">
      <c r="A183" s="785"/>
      <c r="B183" s="1223"/>
      <c r="C183" s="787">
        <v>0.17284768740668588</v>
      </c>
      <c r="D183" s="787">
        <v>0.17150635933221023</v>
      </c>
      <c r="E183" s="787">
        <v>5.5784876525960286E-2</v>
      </c>
      <c r="F183" s="787">
        <v>5.7940582359939E-2</v>
      </c>
      <c r="G183" s="792"/>
      <c r="H183" s="787">
        <v>0.15740644635885317</v>
      </c>
      <c r="I183" s="787">
        <v>7.5848908973325135E-2</v>
      </c>
      <c r="J183" s="1124">
        <v>2.489441033461345E-2</v>
      </c>
      <c r="K183" s="1124">
        <v>2.9397440298924542E-2</v>
      </c>
      <c r="L183" s="1124">
        <v>2.9397440298924542E-2</v>
      </c>
      <c r="M183" s="1124">
        <v>2.3002179658121024E-2</v>
      </c>
      <c r="O183" s="785"/>
      <c r="P183" s="786"/>
      <c r="Q183" s="787"/>
      <c r="R183" s="787"/>
      <c r="S183" s="787"/>
      <c r="T183" s="787"/>
      <c r="U183" s="792"/>
      <c r="V183" s="787"/>
      <c r="W183" s="787"/>
      <c r="X183" s="788"/>
      <c r="Y183" s="789"/>
      <c r="Z183" s="789"/>
      <c r="AA183" s="789"/>
    </row>
    <row r="184" spans="1:27">
      <c r="A184" s="791" t="s">
        <v>317</v>
      </c>
      <c r="B184" s="1224">
        <v>215904</v>
      </c>
      <c r="C184" s="777">
        <v>79531</v>
      </c>
      <c r="D184" s="777">
        <v>67750</v>
      </c>
      <c r="E184" s="777">
        <v>58876</v>
      </c>
      <c r="F184" s="777">
        <v>34470</v>
      </c>
      <c r="G184" s="777">
        <v>18159</v>
      </c>
      <c r="H184" s="793" t="s">
        <v>111</v>
      </c>
      <c r="I184" s="777">
        <v>33279</v>
      </c>
      <c r="J184" s="779">
        <v>49240</v>
      </c>
      <c r="K184" s="780">
        <v>30696</v>
      </c>
      <c r="L184" s="780">
        <v>13908</v>
      </c>
      <c r="M184" s="780">
        <v>11450</v>
      </c>
      <c r="O184" s="791" t="s">
        <v>317</v>
      </c>
      <c r="P184" s="784">
        <v>0.25469015233350234</v>
      </c>
      <c r="Q184" s="782">
        <v>0.70815153839383382</v>
      </c>
      <c r="R184" s="782">
        <v>0.74797047970479702</v>
      </c>
      <c r="S184" s="782">
        <v>0.80582920035328487</v>
      </c>
      <c r="T184" s="782">
        <v>0.80011604293588623</v>
      </c>
      <c r="U184" s="782">
        <v>0.85511316702461593</v>
      </c>
      <c r="V184" s="790" t="s">
        <v>111</v>
      </c>
      <c r="W184" s="782">
        <v>0.75263679798070859</v>
      </c>
      <c r="X184" s="783">
        <v>0.74461819658813977</v>
      </c>
      <c r="Y184" s="784">
        <v>0.85024107375553815</v>
      </c>
      <c r="Z184" s="784">
        <v>0.89941041127408683</v>
      </c>
      <c r="AA184" s="784">
        <v>0.90471615720524012</v>
      </c>
    </row>
    <row r="185" spans="1:27">
      <c r="A185" s="785"/>
      <c r="B185" s="1225"/>
      <c r="C185" s="787">
        <v>0.36836279087001628</v>
      </c>
      <c r="D185" s="787">
        <v>0.3137968726841559</v>
      </c>
      <c r="E185" s="787">
        <v>0.27269527197272864</v>
      </c>
      <c r="F185" s="787">
        <v>0.15965429079590929</v>
      </c>
      <c r="G185" s="787">
        <v>8.410682525566919E-2</v>
      </c>
      <c r="H185" s="795"/>
      <c r="I185" s="787">
        <v>0.15413795020008894</v>
      </c>
      <c r="J185" s="1124">
        <v>0.22806432488513415</v>
      </c>
      <c r="K185" s="1124">
        <v>0.14217429968875056</v>
      </c>
      <c r="L185" s="1124">
        <v>6.4417518897287682E-2</v>
      </c>
      <c r="M185" s="1124">
        <v>5.3032829405661779E-2</v>
      </c>
      <c r="O185" s="785"/>
      <c r="P185" s="794"/>
      <c r="Q185" s="787"/>
      <c r="R185" s="787"/>
      <c r="S185" s="787"/>
      <c r="T185" s="787"/>
      <c r="U185" s="787"/>
      <c r="V185" s="795"/>
      <c r="W185" s="787"/>
      <c r="X185" s="788"/>
      <c r="Y185" s="789"/>
      <c r="Z185" s="789"/>
      <c r="AA185" s="789"/>
    </row>
    <row r="186" spans="1:27">
      <c r="A186" s="791" t="s">
        <v>172</v>
      </c>
      <c r="B186" s="1224">
        <v>121968</v>
      </c>
      <c r="C186" s="777">
        <v>5976</v>
      </c>
      <c r="D186" s="777">
        <v>5815</v>
      </c>
      <c r="E186" s="777">
        <v>2240</v>
      </c>
      <c r="F186" s="777">
        <v>1175</v>
      </c>
      <c r="G186" s="777">
        <v>495</v>
      </c>
      <c r="H186" s="777">
        <v>4953</v>
      </c>
      <c r="I186" s="793" t="s">
        <v>111</v>
      </c>
      <c r="J186" s="796">
        <v>776</v>
      </c>
      <c r="K186" s="780">
        <v>629</v>
      </c>
      <c r="L186" s="780">
        <v>270</v>
      </c>
      <c r="M186" s="780">
        <v>270</v>
      </c>
      <c r="O186" s="791" t="s">
        <v>172</v>
      </c>
      <c r="P186" s="784">
        <v>4.7221912066581349E-2</v>
      </c>
      <c r="Q186" s="782">
        <v>0.41984605087014726</v>
      </c>
      <c r="R186" s="782">
        <v>0.42012037833190025</v>
      </c>
      <c r="S186" s="782">
        <v>0.74464285714285716</v>
      </c>
      <c r="T186" s="782">
        <v>0.64340425531914891</v>
      </c>
      <c r="U186" s="782">
        <v>0.83232323232323235</v>
      </c>
      <c r="V186" s="782">
        <v>0.40500706642438927</v>
      </c>
      <c r="W186" s="790" t="s">
        <v>111</v>
      </c>
      <c r="X186" s="783">
        <v>0.68556701030927836</v>
      </c>
      <c r="Y186" s="784">
        <v>0.86168521462639114</v>
      </c>
      <c r="Z186" s="784">
        <v>0.93333333333333335</v>
      </c>
      <c r="AA186" s="784">
        <v>0.93333333333333335</v>
      </c>
    </row>
    <row r="187" spans="1:27">
      <c r="A187" s="797"/>
      <c r="B187" s="1226"/>
      <c r="C187" s="787">
        <v>4.8996458087367176E-2</v>
      </c>
      <c r="D187" s="787">
        <v>4.7676439721894268E-2</v>
      </c>
      <c r="E187" s="787">
        <v>1.8365472910927456E-2</v>
      </c>
      <c r="F187" s="787">
        <v>9.6336744064016797E-3</v>
      </c>
      <c r="G187" s="787">
        <v>4.0584415584415581E-3</v>
      </c>
      <c r="H187" s="787">
        <v>4.0609012199921288E-2</v>
      </c>
      <c r="I187" s="798"/>
      <c r="J187" s="1125">
        <v>6.3623245441427256E-3</v>
      </c>
      <c r="K187" s="1124">
        <v>5.1570903843631112E-3</v>
      </c>
      <c r="L187" s="1124">
        <v>2.2136953955135775E-3</v>
      </c>
      <c r="M187" s="1124">
        <v>2.2136953955135775E-3</v>
      </c>
      <c r="O187" s="797"/>
      <c r="P187" s="800"/>
      <c r="Q187" s="798"/>
      <c r="R187" s="798"/>
      <c r="S187" s="798"/>
      <c r="T187" s="798"/>
      <c r="U187" s="798"/>
      <c r="V187" s="798"/>
      <c r="W187" s="798"/>
      <c r="X187" s="799"/>
      <c r="Y187" s="801"/>
      <c r="Z187" s="801"/>
      <c r="AA187" s="801"/>
    </row>
    <row r="188" spans="1:27">
      <c r="A188" s="802" t="s">
        <v>207</v>
      </c>
      <c r="B188" s="1227">
        <v>928363</v>
      </c>
      <c r="C188" s="803">
        <v>232298</v>
      </c>
      <c r="D188" s="803">
        <v>216989</v>
      </c>
      <c r="E188" s="803">
        <v>98523</v>
      </c>
      <c r="F188" s="803">
        <v>63962</v>
      </c>
      <c r="G188" s="803">
        <v>48269</v>
      </c>
      <c r="H188" s="803">
        <v>135623</v>
      </c>
      <c r="I188" s="803">
        <v>101408</v>
      </c>
      <c r="J188" s="804">
        <v>90048</v>
      </c>
      <c r="K188" s="805">
        <v>83217</v>
      </c>
      <c r="L188" s="805">
        <v>36198</v>
      </c>
      <c r="M188" s="805">
        <v>30550</v>
      </c>
      <c r="O188" s="802" t="s">
        <v>207</v>
      </c>
      <c r="P188" s="806">
        <v>0.17126627452040616</v>
      </c>
      <c r="Q188" s="830">
        <v>0.53530809563577819</v>
      </c>
      <c r="R188" s="831">
        <v>0.5367829705653282</v>
      </c>
      <c r="S188" s="831">
        <v>0.6951270261766288</v>
      </c>
      <c r="T188" s="831">
        <v>0.74805353178449707</v>
      </c>
      <c r="U188" s="831">
        <v>0.71236197145165636</v>
      </c>
      <c r="V188" s="831">
        <v>0.44422406229031947</v>
      </c>
      <c r="W188" s="832">
        <v>0.62183456926475233</v>
      </c>
      <c r="X188" s="833">
        <v>0.72282560412224595</v>
      </c>
      <c r="Y188" s="806">
        <v>0.72098249155821525</v>
      </c>
      <c r="Z188" s="806">
        <v>0.7887728603790265</v>
      </c>
      <c r="AA188" s="806">
        <v>0.80062193126022918</v>
      </c>
    </row>
    <row r="189" spans="1:27">
      <c r="A189" s="807" t="s">
        <v>208</v>
      </c>
      <c r="B189" s="1228"/>
      <c r="C189" s="809">
        <v>0.2502232424170287</v>
      </c>
      <c r="D189" s="809">
        <v>0.23373292559052872</v>
      </c>
      <c r="E189" s="809">
        <v>0.10612551340370092</v>
      </c>
      <c r="F189" s="809">
        <v>6.8897618711646194E-2</v>
      </c>
      <c r="G189" s="809">
        <v>5.1993670579288491E-2</v>
      </c>
      <c r="H189" s="809">
        <v>0.14608832967276808</v>
      </c>
      <c r="I189" s="809">
        <v>0.10923313402192893</v>
      </c>
      <c r="J189" s="1126">
        <v>9.6996541223637739E-2</v>
      </c>
      <c r="K189" s="1126">
        <v>8.9638428071777951E-2</v>
      </c>
      <c r="L189" s="1126">
        <v>3.8991213566245103E-2</v>
      </c>
      <c r="M189" s="1126">
        <v>3.2907386442587651E-2</v>
      </c>
      <c r="O189" s="807" t="s">
        <v>208</v>
      </c>
      <c r="P189" s="808"/>
      <c r="Q189" s="809"/>
      <c r="R189" s="809"/>
      <c r="S189" s="809"/>
      <c r="T189" s="809"/>
      <c r="U189" s="809"/>
      <c r="V189" s="809"/>
      <c r="W189" s="809"/>
      <c r="X189" s="810"/>
      <c r="Y189" s="811"/>
      <c r="Z189" s="811"/>
      <c r="AA189" s="811"/>
    </row>
    <row r="190" spans="1:27">
      <c r="A190" s="791" t="s">
        <v>48</v>
      </c>
      <c r="B190" s="1224">
        <v>67018</v>
      </c>
      <c r="C190" s="777">
        <v>15342</v>
      </c>
      <c r="D190" s="777">
        <v>15342</v>
      </c>
      <c r="E190" s="777">
        <v>4206</v>
      </c>
      <c r="F190" s="777">
        <v>2631</v>
      </c>
      <c r="G190" s="777">
        <v>1073</v>
      </c>
      <c r="H190" s="777">
        <v>14031</v>
      </c>
      <c r="I190" s="777">
        <v>1740</v>
      </c>
      <c r="J190" s="793" t="s">
        <v>111</v>
      </c>
      <c r="K190" s="780">
        <v>1363</v>
      </c>
      <c r="L190" s="780">
        <v>535</v>
      </c>
      <c r="M190" s="780">
        <v>395</v>
      </c>
      <c r="O190" s="791" t="s">
        <v>48</v>
      </c>
      <c r="P190" s="784">
        <v>9.423964877753388E-2</v>
      </c>
      <c r="Q190" s="782">
        <v>0.28053708773302044</v>
      </c>
      <c r="R190" s="782">
        <v>0.28053708773302044</v>
      </c>
      <c r="S190" s="782">
        <v>0.7463147883975273</v>
      </c>
      <c r="T190" s="782">
        <v>0.46408209806157352</v>
      </c>
      <c r="U190" s="782">
        <v>0.58247903075489282</v>
      </c>
      <c r="V190" s="782">
        <v>0.26199130496757178</v>
      </c>
      <c r="W190" s="782">
        <v>0.85459770114942524</v>
      </c>
      <c r="X190" s="793" t="s">
        <v>111</v>
      </c>
      <c r="Y190" s="784">
        <v>0.77549523110785035</v>
      </c>
      <c r="Z190" s="784">
        <v>0.82990654205607473</v>
      </c>
      <c r="AA190" s="784">
        <v>0.95696202531645569</v>
      </c>
    </row>
    <row r="191" spans="1:27">
      <c r="A191" s="812"/>
      <c r="B191" s="1116"/>
      <c r="C191" s="813">
        <v>0.22892357277149422</v>
      </c>
      <c r="D191" s="813">
        <v>0.22892357277149422</v>
      </c>
      <c r="E191" s="813">
        <v>6.2759258706616139E-2</v>
      </c>
      <c r="F191" s="813">
        <v>3.9258109761556595E-2</v>
      </c>
      <c r="G191" s="813">
        <v>1.6010624011459609E-2</v>
      </c>
      <c r="H191" s="813">
        <v>0.20936166403055895</v>
      </c>
      <c r="I191" s="813">
        <v>2.59631740726372E-2</v>
      </c>
      <c r="J191" s="814"/>
      <c r="K191" s="1127">
        <v>2.0337819690232475E-2</v>
      </c>
      <c r="L191" s="1127">
        <v>7.9829299591154621E-3</v>
      </c>
      <c r="M191" s="1127">
        <v>5.8939389417768358E-3</v>
      </c>
      <c r="O191" s="812"/>
      <c r="P191" s="772"/>
      <c r="Q191" s="813"/>
      <c r="R191" s="813"/>
      <c r="S191" s="813"/>
      <c r="T191" s="813"/>
      <c r="U191" s="813"/>
      <c r="V191" s="813"/>
      <c r="W191" s="813"/>
      <c r="X191" s="814"/>
      <c r="Y191" s="815"/>
      <c r="Z191" s="815"/>
      <c r="AA191" s="815"/>
    </row>
    <row r="192" spans="1:27">
      <c r="A192" s="802" t="s">
        <v>209</v>
      </c>
      <c r="B192" s="1229">
        <v>995381</v>
      </c>
      <c r="C192" s="816">
        <v>247640</v>
      </c>
      <c r="D192" s="817">
        <v>232331</v>
      </c>
      <c r="E192" s="817">
        <v>102729</v>
      </c>
      <c r="F192" s="817">
        <v>66593</v>
      </c>
      <c r="G192" s="817">
        <v>49342</v>
      </c>
      <c r="H192" s="817">
        <v>149654</v>
      </c>
      <c r="I192" s="817">
        <v>103148</v>
      </c>
      <c r="J192" s="818">
        <v>90048</v>
      </c>
      <c r="K192" s="819">
        <v>84580</v>
      </c>
      <c r="L192" s="819">
        <v>36733</v>
      </c>
      <c r="M192" s="819">
        <v>30945</v>
      </c>
      <c r="O192" s="802" t="s">
        <v>209</v>
      </c>
      <c r="P192" s="820">
        <v>0.16579008264166309</v>
      </c>
      <c r="Q192" s="821">
        <v>0.51952430948150541</v>
      </c>
      <c r="R192" s="822">
        <v>0.5198617489702192</v>
      </c>
      <c r="S192" s="822">
        <v>0.69722279005928223</v>
      </c>
      <c r="T192" s="822">
        <v>0.7368342017929812</v>
      </c>
      <c r="U192" s="822">
        <v>0.70953751368002915</v>
      </c>
      <c r="V192" s="822">
        <v>0.42713859970331564</v>
      </c>
      <c r="W192" s="822">
        <v>0.62576104238569819</v>
      </c>
      <c r="X192" s="823">
        <v>0.72282560412224595</v>
      </c>
      <c r="Y192" s="824">
        <v>0.72186096003783395</v>
      </c>
      <c r="Z192" s="824">
        <v>0.78937195437345165</v>
      </c>
      <c r="AA192" s="824">
        <v>0.80261754726126999</v>
      </c>
    </row>
    <row r="193" spans="1:28" ht="13.5" thickBot="1">
      <c r="A193" s="825"/>
      <c r="B193" s="1117"/>
      <c r="C193" s="827">
        <v>0.2221118021335792</v>
      </c>
      <c r="D193" s="827">
        <v>0.20838094452227665</v>
      </c>
      <c r="E193" s="827">
        <v>9.2139086259814484E-2</v>
      </c>
      <c r="F193" s="827">
        <v>5.9728199157977065E-2</v>
      </c>
      <c r="G193" s="827">
        <v>4.4255534408314749E-2</v>
      </c>
      <c r="H193" s="827">
        <v>0.13422677934299251</v>
      </c>
      <c r="I193" s="827">
        <v>9.251489325825564E-2</v>
      </c>
      <c r="J193" s="828">
        <v>8.0765318843985384E-2</v>
      </c>
      <c r="K193" s="829">
        <v>7.5860992668624325E-2</v>
      </c>
      <c r="L193" s="829">
        <v>3.294634480606027E-2</v>
      </c>
      <c r="M193" s="829">
        <v>2.7755006125923149E-2</v>
      </c>
      <c r="O193" s="825"/>
      <c r="P193" s="826"/>
      <c r="Q193" s="827"/>
      <c r="R193" s="827"/>
      <c r="S193" s="827"/>
      <c r="T193" s="827"/>
      <c r="U193" s="827"/>
      <c r="V193" s="827"/>
      <c r="W193" s="827"/>
      <c r="X193" s="828"/>
      <c r="Y193" s="829"/>
      <c r="Z193" s="829"/>
      <c r="AA193" s="829"/>
      <c r="AB193" s="417" t="s">
        <v>376</v>
      </c>
    </row>
    <row r="194" spans="1:28" ht="15">
      <c r="B194" s="1118"/>
      <c r="I194" s="1133"/>
      <c r="J194" s="1133"/>
      <c r="K194" s="1133"/>
      <c r="L194" s="1133"/>
      <c r="M194" s="1133"/>
      <c r="W194" s="1133"/>
      <c r="X194" s="1133"/>
      <c r="Y194" s="1133"/>
      <c r="Z194" s="1133"/>
      <c r="AA194" s="1133"/>
    </row>
    <row r="195" spans="1:28" ht="15">
      <c r="A195" s="758" t="s">
        <v>278</v>
      </c>
      <c r="B195" s="1118"/>
      <c r="I195" s="1133"/>
      <c r="J195" s="1133"/>
      <c r="K195" s="1133"/>
      <c r="L195" s="1133"/>
      <c r="M195" s="1133"/>
      <c r="O195" s="758" t="s">
        <v>279</v>
      </c>
      <c r="W195" s="1133"/>
      <c r="X195" s="1133"/>
      <c r="Y195" s="1133"/>
      <c r="Z195" s="1133"/>
      <c r="AA195" s="1133"/>
    </row>
    <row r="196" spans="1:28">
      <c r="B196" s="1118"/>
    </row>
    <row r="197" spans="1:28" ht="15">
      <c r="A197" s="1132" t="s">
        <v>187</v>
      </c>
      <c r="B197" s="1134"/>
      <c r="C197" s="1133"/>
      <c r="D197" s="1133"/>
      <c r="E197" s="1133"/>
      <c r="F197" s="1133"/>
      <c r="G197" s="1133"/>
      <c r="H197" s="1133"/>
      <c r="I197" s="1133"/>
      <c r="J197" s="1133"/>
      <c r="K197" s="1133"/>
      <c r="L197" s="1133"/>
      <c r="M197" s="1133"/>
      <c r="O197" s="1132" t="s">
        <v>188</v>
      </c>
      <c r="P197" s="1133"/>
      <c r="Q197" s="1133"/>
      <c r="R197" s="1133"/>
      <c r="S197" s="1133"/>
      <c r="T197" s="1133"/>
      <c r="U197" s="1133"/>
      <c r="V197" s="1133"/>
      <c r="W197" s="1133"/>
      <c r="X197" s="1133"/>
      <c r="Y197" s="1133"/>
      <c r="Z197" s="1133"/>
      <c r="AA197" s="1133"/>
    </row>
    <row r="198" spans="1:28" ht="15">
      <c r="A198" s="417" t="s">
        <v>189</v>
      </c>
      <c r="B198" s="1118" t="s">
        <v>190</v>
      </c>
      <c r="H198" s="1133"/>
      <c r="I198" s="1133"/>
      <c r="J198" s="1133"/>
      <c r="K198" s="1133"/>
      <c r="L198" s="1133"/>
      <c r="M198" s="1133"/>
      <c r="O198" s="417" t="s">
        <v>189</v>
      </c>
      <c r="P198" s="417" t="s">
        <v>190</v>
      </c>
      <c r="V198" s="1133"/>
      <c r="W198" s="1133"/>
      <c r="X198" s="1133"/>
      <c r="Y198" s="1133"/>
      <c r="Z198" s="1133"/>
      <c r="AA198" s="1133"/>
    </row>
    <row r="199" spans="1:28" ht="15">
      <c r="A199" s="757" t="s">
        <v>191</v>
      </c>
      <c r="B199" s="1120"/>
      <c r="C199" s="757">
        <v>2007</v>
      </c>
      <c r="D199" s="758"/>
      <c r="E199" s="758"/>
      <c r="F199" s="758"/>
      <c r="G199" s="758"/>
      <c r="H199" s="1133"/>
      <c r="I199" s="1133"/>
      <c r="J199" s="1133"/>
      <c r="K199" s="1133"/>
      <c r="L199" s="1133"/>
      <c r="M199" s="1133"/>
      <c r="O199" s="757" t="s">
        <v>191</v>
      </c>
      <c r="P199" s="757"/>
      <c r="Q199" s="757">
        <v>2007</v>
      </c>
      <c r="R199" s="758"/>
      <c r="S199" s="758"/>
      <c r="T199" s="758"/>
      <c r="U199" s="758"/>
      <c r="V199" s="1133"/>
      <c r="W199" s="1133"/>
      <c r="X199" s="1133"/>
      <c r="Y199" s="1133"/>
      <c r="Z199" s="1133"/>
      <c r="AA199" s="1133"/>
    </row>
    <row r="200" spans="1:28" ht="15.75" thickBot="1">
      <c r="B200" s="1118"/>
      <c r="H200" s="1133"/>
      <c r="I200" s="1133"/>
      <c r="J200" s="1133"/>
      <c r="K200" s="1133"/>
      <c r="L200" s="1133"/>
      <c r="M200" s="1133"/>
      <c r="V200" s="1133"/>
      <c r="W200" s="1133"/>
      <c r="X200" s="1133"/>
      <c r="Y200" s="1133"/>
      <c r="Z200" s="1133"/>
      <c r="AA200" s="1133"/>
    </row>
    <row r="201" spans="1:28">
      <c r="A201" s="759" t="s">
        <v>192</v>
      </c>
      <c r="B201" s="1121" t="s">
        <v>193</v>
      </c>
      <c r="C201" s="761"/>
      <c r="D201" s="761"/>
      <c r="E201" s="761" t="s">
        <v>307</v>
      </c>
      <c r="F201" s="761"/>
      <c r="G201" s="761"/>
      <c r="H201" s="761"/>
      <c r="I201" s="761"/>
      <c r="J201" s="761"/>
      <c r="K201" s="759" t="s">
        <v>194</v>
      </c>
      <c r="L201" s="759" t="s">
        <v>195</v>
      </c>
      <c r="M201" s="759" t="s">
        <v>308</v>
      </c>
      <c r="O201" s="759" t="s">
        <v>192</v>
      </c>
      <c r="P201" s="760" t="s">
        <v>193</v>
      </c>
      <c r="Q201" s="761"/>
      <c r="R201" s="761"/>
      <c r="S201" s="761" t="s">
        <v>309</v>
      </c>
      <c r="T201" s="761"/>
      <c r="U201" s="761"/>
      <c r="V201" s="761"/>
      <c r="W201" s="761"/>
      <c r="X201" s="761"/>
      <c r="Y201" s="759" t="s">
        <v>194</v>
      </c>
      <c r="Z201" s="759" t="s">
        <v>195</v>
      </c>
      <c r="AA201" s="759" t="s">
        <v>308</v>
      </c>
    </row>
    <row r="202" spans="1:28">
      <c r="A202" s="762" t="s">
        <v>196</v>
      </c>
      <c r="B202" s="1122" t="s">
        <v>197</v>
      </c>
      <c r="C202" s="764"/>
      <c r="D202" s="764"/>
      <c r="E202" s="765" t="s">
        <v>310</v>
      </c>
      <c r="F202" s="765"/>
      <c r="G202" s="764"/>
      <c r="H202" s="764"/>
      <c r="I202" s="764"/>
      <c r="J202" s="764"/>
      <c r="K202" s="766" t="s">
        <v>198</v>
      </c>
      <c r="L202" s="766" t="s">
        <v>198</v>
      </c>
      <c r="M202" s="766" t="s">
        <v>198</v>
      </c>
      <c r="O202" s="762" t="s">
        <v>196</v>
      </c>
      <c r="P202" s="763" t="s">
        <v>197</v>
      </c>
      <c r="Q202" s="764"/>
      <c r="R202" s="764"/>
      <c r="S202" s="765" t="s">
        <v>311</v>
      </c>
      <c r="T202" s="765"/>
      <c r="U202" s="764"/>
      <c r="V202" s="764"/>
      <c r="W202" s="764"/>
      <c r="X202" s="764"/>
      <c r="Y202" s="766" t="s">
        <v>198</v>
      </c>
      <c r="Z202" s="766" t="s">
        <v>198</v>
      </c>
      <c r="AA202" s="766" t="s">
        <v>198</v>
      </c>
    </row>
    <row r="203" spans="1:28">
      <c r="A203" s="767" t="s">
        <v>199</v>
      </c>
      <c r="B203" s="1122" t="s">
        <v>163</v>
      </c>
      <c r="C203" s="768" t="s">
        <v>200</v>
      </c>
      <c r="D203" s="768" t="s">
        <v>201</v>
      </c>
      <c r="E203" s="769"/>
      <c r="F203" s="769"/>
      <c r="G203" s="769"/>
      <c r="H203" s="769"/>
      <c r="I203" s="769"/>
      <c r="J203" s="770" t="s">
        <v>36</v>
      </c>
      <c r="K203" s="762" t="s">
        <v>202</v>
      </c>
      <c r="L203" s="762" t="s">
        <v>203</v>
      </c>
      <c r="M203" s="762" t="s">
        <v>203</v>
      </c>
      <c r="O203" s="767" t="s">
        <v>199</v>
      </c>
      <c r="P203" s="763" t="s">
        <v>163</v>
      </c>
      <c r="Q203" s="768" t="s">
        <v>200</v>
      </c>
      <c r="R203" s="768" t="s">
        <v>201</v>
      </c>
      <c r="S203" s="769"/>
      <c r="T203" s="769"/>
      <c r="U203" s="769"/>
      <c r="V203" s="769"/>
      <c r="W203" s="769"/>
      <c r="X203" s="770" t="s">
        <v>36</v>
      </c>
      <c r="Y203" s="762" t="s">
        <v>202</v>
      </c>
      <c r="Z203" s="762" t="s">
        <v>203</v>
      </c>
      <c r="AA203" s="762" t="s">
        <v>203</v>
      </c>
    </row>
    <row r="204" spans="1:28">
      <c r="A204" s="771"/>
      <c r="B204" s="1116"/>
      <c r="C204" s="773" t="s">
        <v>204</v>
      </c>
      <c r="D204" s="773" t="s">
        <v>205</v>
      </c>
      <c r="E204" s="774" t="s">
        <v>170</v>
      </c>
      <c r="F204" s="774" t="s">
        <v>164</v>
      </c>
      <c r="G204" s="773" t="s">
        <v>312</v>
      </c>
      <c r="H204" s="773" t="s">
        <v>313</v>
      </c>
      <c r="I204" s="773" t="s">
        <v>172</v>
      </c>
      <c r="J204" s="765" t="s">
        <v>206</v>
      </c>
      <c r="K204" s="775" t="s">
        <v>314</v>
      </c>
      <c r="L204" s="775" t="s">
        <v>315</v>
      </c>
      <c r="M204" s="775" t="s">
        <v>316</v>
      </c>
      <c r="O204" s="771"/>
      <c r="P204" s="772"/>
      <c r="Q204" s="773" t="s">
        <v>204</v>
      </c>
      <c r="R204" s="773" t="s">
        <v>205</v>
      </c>
      <c r="S204" s="774" t="s">
        <v>170</v>
      </c>
      <c r="T204" s="774" t="s">
        <v>164</v>
      </c>
      <c r="U204" s="773" t="s">
        <v>312</v>
      </c>
      <c r="V204" s="773" t="s">
        <v>313</v>
      </c>
      <c r="W204" s="773" t="s">
        <v>172</v>
      </c>
      <c r="X204" s="765" t="s">
        <v>206</v>
      </c>
      <c r="Y204" s="775" t="s">
        <v>314</v>
      </c>
      <c r="Z204" s="775" t="s">
        <v>315</v>
      </c>
      <c r="AA204" s="775" t="s">
        <v>316</v>
      </c>
    </row>
    <row r="205" spans="1:28">
      <c r="A205" s="791" t="s">
        <v>170</v>
      </c>
      <c r="B205" s="1222">
        <v>131364</v>
      </c>
      <c r="C205" s="777">
        <v>49668</v>
      </c>
      <c r="D205" s="777">
        <v>47392</v>
      </c>
      <c r="E205" s="778" t="s">
        <v>111</v>
      </c>
      <c r="F205" s="777">
        <v>18634</v>
      </c>
      <c r="G205" s="777">
        <v>8522</v>
      </c>
      <c r="H205" s="777">
        <v>43440</v>
      </c>
      <c r="I205" s="777">
        <v>23350</v>
      </c>
      <c r="J205" s="779">
        <v>20795</v>
      </c>
      <c r="K205" s="780">
        <v>17492</v>
      </c>
      <c r="L205" s="780">
        <v>6734</v>
      </c>
      <c r="M205" s="780">
        <v>6080</v>
      </c>
      <c r="O205" s="776" t="s">
        <v>170</v>
      </c>
      <c r="P205" s="781">
        <v>0.37303054493508675</v>
      </c>
      <c r="Q205" s="782">
        <v>0.69791414995570589</v>
      </c>
      <c r="R205" s="782">
        <v>0.70309334908845378</v>
      </c>
      <c r="S205" s="778" t="s">
        <v>111</v>
      </c>
      <c r="T205" s="782">
        <v>0.80884404851347003</v>
      </c>
      <c r="U205" s="782">
        <v>0.86892748181178125</v>
      </c>
      <c r="V205" s="782">
        <v>0.71314456721915287</v>
      </c>
      <c r="W205" s="782">
        <v>0.80346895074946467</v>
      </c>
      <c r="X205" s="783">
        <v>0.81721567684539553</v>
      </c>
      <c r="Y205" s="784">
        <v>0.82237594328836039</v>
      </c>
      <c r="Z205" s="784">
        <v>0.89901989901989898</v>
      </c>
      <c r="AA205" s="784">
        <v>0.90509868421052631</v>
      </c>
    </row>
    <row r="206" spans="1:28">
      <c r="A206" s="785"/>
      <c r="B206" s="1223"/>
      <c r="C206" s="787">
        <v>0.37809445510185441</v>
      </c>
      <c r="D206" s="787">
        <v>0.36076855150573978</v>
      </c>
      <c r="E206" s="787"/>
      <c r="F206" s="787">
        <v>0.14185012636643221</v>
      </c>
      <c r="G206" s="787">
        <v>6.4873176821655859E-2</v>
      </c>
      <c r="H206" s="787">
        <v>0.33068420571846169</v>
      </c>
      <c r="I206" s="787">
        <v>0.17775037300934807</v>
      </c>
      <c r="J206" s="1124">
        <v>0.1583005998599312</v>
      </c>
      <c r="K206" s="1124">
        <v>0.13315672482567523</v>
      </c>
      <c r="L206" s="1124">
        <v>5.1262141834901492E-2</v>
      </c>
      <c r="M206" s="1124">
        <v>4.6283608903504768E-2</v>
      </c>
      <c r="O206" s="785"/>
      <c r="P206" s="767"/>
      <c r="Q206" s="787"/>
      <c r="R206" s="787"/>
      <c r="S206" s="787"/>
      <c r="T206" s="787"/>
      <c r="U206" s="787"/>
      <c r="V206" s="787"/>
      <c r="W206" s="787"/>
      <c r="X206" s="788"/>
      <c r="Y206" s="789"/>
      <c r="Z206" s="789"/>
      <c r="AA206" s="789"/>
    </row>
    <row r="207" spans="1:28">
      <c r="A207" s="776" t="s">
        <v>164</v>
      </c>
      <c r="B207" s="1224">
        <v>321375</v>
      </c>
      <c r="C207" s="777">
        <v>74479</v>
      </c>
      <c r="D207" s="777">
        <v>72886</v>
      </c>
      <c r="E207" s="777">
        <v>28505</v>
      </c>
      <c r="F207" s="790" t="s">
        <v>111</v>
      </c>
      <c r="G207" s="777">
        <v>18608</v>
      </c>
      <c r="H207" s="777">
        <v>65051</v>
      </c>
      <c r="I207" s="777">
        <v>36006</v>
      </c>
      <c r="J207" s="779">
        <v>17229</v>
      </c>
      <c r="K207" s="780">
        <v>26574</v>
      </c>
      <c r="L207" s="780">
        <v>9335</v>
      </c>
      <c r="M207" s="780">
        <v>8271</v>
      </c>
      <c r="O207" s="776" t="s">
        <v>164</v>
      </c>
      <c r="P207" s="784">
        <v>0.10253398119822793</v>
      </c>
      <c r="Q207" s="782">
        <v>0.35803380818754282</v>
      </c>
      <c r="R207" s="782">
        <v>0.34820130066130672</v>
      </c>
      <c r="S207" s="782">
        <v>0.53671285739343977</v>
      </c>
      <c r="T207" s="790" t="s">
        <v>111</v>
      </c>
      <c r="U207" s="782">
        <v>0.53665090283748929</v>
      </c>
      <c r="V207" s="782">
        <v>0.35086316889824909</v>
      </c>
      <c r="W207" s="782">
        <v>0.47605954563128366</v>
      </c>
      <c r="X207" s="783">
        <v>0.58883278193743105</v>
      </c>
      <c r="Y207" s="784">
        <v>0.54812975088432303</v>
      </c>
      <c r="Z207" s="784">
        <v>0.70123192287091596</v>
      </c>
      <c r="AA207" s="784">
        <v>0.72397533550961191</v>
      </c>
    </row>
    <row r="208" spans="1:28">
      <c r="A208" s="785"/>
      <c r="B208" s="1223"/>
      <c r="C208" s="787">
        <v>0.23175106962271488</v>
      </c>
      <c r="D208" s="787">
        <v>0.22679424348502528</v>
      </c>
      <c r="E208" s="787">
        <v>8.8697005056398284E-2</v>
      </c>
      <c r="F208" s="787"/>
      <c r="G208" s="787">
        <v>5.7901205756514973E-2</v>
      </c>
      <c r="H208" s="787">
        <v>0.2024146246596655</v>
      </c>
      <c r="I208" s="787">
        <v>0.11203733955659277</v>
      </c>
      <c r="J208" s="1124">
        <v>5.3610268378063007E-2</v>
      </c>
      <c r="K208" s="1124">
        <v>8.2688448074679108E-2</v>
      </c>
      <c r="L208" s="1124">
        <v>2.9047063399455463E-2</v>
      </c>
      <c r="M208" s="1124">
        <v>2.5736289381563592E-2</v>
      </c>
      <c r="O208" s="785"/>
      <c r="P208" s="786"/>
      <c r="Q208" s="787"/>
      <c r="R208" s="787"/>
      <c r="S208" s="787"/>
      <c r="T208" s="787"/>
      <c r="U208" s="787"/>
      <c r="V208" s="787"/>
      <c r="W208" s="787"/>
      <c r="X208" s="788"/>
      <c r="Y208" s="789"/>
      <c r="Z208" s="789"/>
      <c r="AA208" s="789"/>
    </row>
    <row r="209" spans="1:28">
      <c r="A209" s="791" t="s">
        <v>312</v>
      </c>
      <c r="B209" s="1224">
        <v>128438</v>
      </c>
      <c r="C209" s="777">
        <v>21099</v>
      </c>
      <c r="D209" s="777">
        <v>20904</v>
      </c>
      <c r="E209" s="777">
        <v>6289</v>
      </c>
      <c r="F209" s="777">
        <v>6054</v>
      </c>
      <c r="G209" s="778" t="s">
        <v>111</v>
      </c>
      <c r="H209" s="777">
        <v>19020</v>
      </c>
      <c r="I209" s="777">
        <v>8350</v>
      </c>
      <c r="J209" s="779">
        <v>3129</v>
      </c>
      <c r="K209" s="780">
        <v>2999</v>
      </c>
      <c r="L209" s="780">
        <v>2999</v>
      </c>
      <c r="M209" s="780">
        <v>2360</v>
      </c>
      <c r="O209" s="791" t="s">
        <v>312</v>
      </c>
      <c r="P209" s="784">
        <v>7.6559570810259783E-2</v>
      </c>
      <c r="Q209" s="782">
        <v>0.29010853594957109</v>
      </c>
      <c r="R209" s="782">
        <v>0.2866915422885572</v>
      </c>
      <c r="S209" s="782">
        <v>0.46875496899348068</v>
      </c>
      <c r="T209" s="782">
        <v>0.44449950445986125</v>
      </c>
      <c r="U209" s="790" t="s">
        <v>111</v>
      </c>
      <c r="V209" s="782">
        <v>0.27960042060988433</v>
      </c>
      <c r="W209" s="782">
        <v>0.38850299401197602</v>
      </c>
      <c r="X209" s="783">
        <v>0.46660274848194311</v>
      </c>
      <c r="Y209" s="784">
        <v>0.55618539513171061</v>
      </c>
      <c r="Z209" s="784">
        <v>0.55618539513171061</v>
      </c>
      <c r="AA209" s="784">
        <v>0.5826271186440678</v>
      </c>
    </row>
    <row r="210" spans="1:28">
      <c r="A210" s="785"/>
      <c r="B210" s="1223"/>
      <c r="C210" s="787">
        <v>0.16427381304598326</v>
      </c>
      <c r="D210" s="787">
        <v>0.16275557078123296</v>
      </c>
      <c r="E210" s="787">
        <v>4.8965259502639406E-2</v>
      </c>
      <c r="F210" s="787">
        <v>4.7135582927171085E-2</v>
      </c>
      <c r="G210" s="792"/>
      <c r="H210" s="787">
        <v>0.14808701474641461</v>
      </c>
      <c r="I210" s="787">
        <v>6.501191236238496E-2</v>
      </c>
      <c r="J210" s="1124">
        <v>2.4361948955916472E-2</v>
      </c>
      <c r="K210" s="1124">
        <v>2.3349787446082935E-2</v>
      </c>
      <c r="L210" s="1124">
        <v>2.3349787446082935E-2</v>
      </c>
      <c r="M210" s="1124">
        <v>1.8374624332362696E-2</v>
      </c>
      <c r="O210" s="785"/>
      <c r="P210" s="786"/>
      <c r="Q210" s="787"/>
      <c r="R210" s="787"/>
      <c r="S210" s="787"/>
      <c r="T210" s="787"/>
      <c r="U210" s="792"/>
      <c r="V210" s="787"/>
      <c r="W210" s="787"/>
      <c r="X210" s="788"/>
      <c r="Y210" s="789"/>
      <c r="Z210" s="789"/>
      <c r="AA210" s="789"/>
    </row>
    <row r="211" spans="1:28">
      <c r="A211" s="791" t="s">
        <v>317</v>
      </c>
      <c r="B211" s="1224">
        <v>234043</v>
      </c>
      <c r="C211" s="777">
        <v>79817</v>
      </c>
      <c r="D211" s="777">
        <v>67327</v>
      </c>
      <c r="E211" s="777">
        <v>57625</v>
      </c>
      <c r="F211" s="777">
        <v>31407</v>
      </c>
      <c r="G211" s="777">
        <v>17304</v>
      </c>
      <c r="H211" s="793" t="s">
        <v>111</v>
      </c>
      <c r="I211" s="777">
        <v>34751</v>
      </c>
      <c r="J211" s="779">
        <v>49182</v>
      </c>
      <c r="K211" s="780">
        <v>27336</v>
      </c>
      <c r="L211" s="780">
        <v>12499</v>
      </c>
      <c r="M211" s="780">
        <v>10879</v>
      </c>
      <c r="O211" s="791" t="s">
        <v>317</v>
      </c>
      <c r="P211" s="784">
        <v>0.24578743890874608</v>
      </c>
      <c r="Q211" s="782">
        <v>0.70496260195196514</v>
      </c>
      <c r="R211" s="782">
        <v>0.74254013991415035</v>
      </c>
      <c r="S211" s="782">
        <v>0.79505422993492403</v>
      </c>
      <c r="T211" s="782">
        <v>0.80851402553570861</v>
      </c>
      <c r="U211" s="782">
        <v>0.86251733703190014</v>
      </c>
      <c r="V211" s="790" t="s">
        <v>111</v>
      </c>
      <c r="W211" s="782">
        <v>0.75661132053753843</v>
      </c>
      <c r="X211" s="783">
        <v>0.74740758814200314</v>
      </c>
      <c r="Y211" s="784">
        <v>0.85937957272461218</v>
      </c>
      <c r="Z211" s="784">
        <v>0.90887270981678536</v>
      </c>
      <c r="AA211" s="784">
        <v>0.91616876551153603</v>
      </c>
    </row>
    <row r="212" spans="1:28">
      <c r="A212" s="785"/>
      <c r="B212" s="1225"/>
      <c r="C212" s="787">
        <v>0.34103562165926776</v>
      </c>
      <c r="D212" s="787">
        <v>0.28766935990394926</v>
      </c>
      <c r="E212" s="787">
        <v>0.24621543904325274</v>
      </c>
      <c r="F212" s="787">
        <v>0.13419328926735685</v>
      </c>
      <c r="G212" s="787">
        <v>7.3935131578385174E-2</v>
      </c>
      <c r="H212" s="795"/>
      <c r="I212" s="787">
        <v>0.14848126199031803</v>
      </c>
      <c r="J212" s="1124">
        <v>0.21014087154924521</v>
      </c>
      <c r="K212" s="1124">
        <v>0.11679904974726867</v>
      </c>
      <c r="L212" s="1124">
        <v>5.3404716227359927E-2</v>
      </c>
      <c r="M212" s="1124">
        <v>4.6482911259896682E-2</v>
      </c>
      <c r="O212" s="785"/>
      <c r="P212" s="794"/>
      <c r="Q212" s="787"/>
      <c r="R212" s="787"/>
      <c r="S212" s="787"/>
      <c r="T212" s="787"/>
      <c r="U212" s="787"/>
      <c r="V212" s="795"/>
      <c r="W212" s="787"/>
      <c r="X212" s="788"/>
      <c r="Y212" s="789"/>
      <c r="Z212" s="789"/>
      <c r="AA212" s="789"/>
    </row>
    <row r="213" spans="1:28">
      <c r="A213" s="791" t="s">
        <v>172</v>
      </c>
      <c r="B213" s="1224">
        <v>152299</v>
      </c>
      <c r="C213" s="777">
        <v>7775</v>
      </c>
      <c r="D213" s="777">
        <v>7584</v>
      </c>
      <c r="E213" s="777">
        <v>2535</v>
      </c>
      <c r="F213" s="777">
        <v>1407</v>
      </c>
      <c r="G213" s="777">
        <v>722</v>
      </c>
      <c r="H213" s="777">
        <v>6760</v>
      </c>
      <c r="I213" s="793" t="s">
        <v>111</v>
      </c>
      <c r="J213" s="796">
        <v>998</v>
      </c>
      <c r="K213" s="780">
        <v>770</v>
      </c>
      <c r="L213" s="780">
        <v>366</v>
      </c>
      <c r="M213" s="780">
        <v>366</v>
      </c>
      <c r="O213" s="791" t="s">
        <v>172</v>
      </c>
      <c r="P213" s="784">
        <v>4.776708818216191E-2</v>
      </c>
      <c r="Q213" s="782">
        <v>0.39922829581993569</v>
      </c>
      <c r="R213" s="782">
        <v>0.39899789029535865</v>
      </c>
      <c r="S213" s="782">
        <v>0.76568047337278111</v>
      </c>
      <c r="T213" s="782">
        <v>0.62615493958777546</v>
      </c>
      <c r="U213" s="782">
        <v>0.77562326869806097</v>
      </c>
      <c r="V213" s="782">
        <v>0.37455621301775149</v>
      </c>
      <c r="W213" s="790" t="s">
        <v>111</v>
      </c>
      <c r="X213" s="783">
        <v>0.70941883767535074</v>
      </c>
      <c r="Y213" s="784">
        <v>0.79350649350649349</v>
      </c>
      <c r="Z213" s="784">
        <v>0.82513661202185795</v>
      </c>
      <c r="AA213" s="784">
        <v>0.82513661202185795</v>
      </c>
    </row>
    <row r="214" spans="1:28">
      <c r="A214" s="797"/>
      <c r="B214" s="1226"/>
      <c r="C214" s="787">
        <v>5.1050893308557506E-2</v>
      </c>
      <c r="D214" s="787">
        <v>4.9796781331459823E-2</v>
      </c>
      <c r="E214" s="787">
        <v>1.6644889329542546E-2</v>
      </c>
      <c r="F214" s="787">
        <v>9.2384060302431407E-3</v>
      </c>
      <c r="G214" s="787">
        <v>4.7406745940551153E-3</v>
      </c>
      <c r="H214" s="787">
        <v>4.4386371545446786E-2</v>
      </c>
      <c r="I214" s="798"/>
      <c r="J214" s="1125">
        <v>6.5528992311177352E-3</v>
      </c>
      <c r="K214" s="1124">
        <v>5.0558440961529626E-3</v>
      </c>
      <c r="L214" s="1124">
        <v>2.4031674534960835E-3</v>
      </c>
      <c r="M214" s="1124">
        <v>2.4031674534960835E-3</v>
      </c>
      <c r="O214" s="797"/>
      <c r="P214" s="800"/>
      <c r="Q214" s="798"/>
      <c r="R214" s="798"/>
      <c r="S214" s="798"/>
      <c r="T214" s="798"/>
      <c r="U214" s="798"/>
      <c r="V214" s="798"/>
      <c r="W214" s="798"/>
      <c r="X214" s="799"/>
      <c r="Y214" s="801"/>
      <c r="Z214" s="801"/>
      <c r="AA214" s="801"/>
    </row>
    <row r="215" spans="1:28">
      <c r="A215" s="802" t="s">
        <v>207</v>
      </c>
      <c r="B215" s="1227">
        <v>967519</v>
      </c>
      <c r="C215" s="803">
        <v>232838</v>
      </c>
      <c r="D215" s="803">
        <v>216093</v>
      </c>
      <c r="E215" s="803">
        <v>94954</v>
      </c>
      <c r="F215" s="803">
        <v>57502</v>
      </c>
      <c r="G215" s="803">
        <v>45156</v>
      </c>
      <c r="H215" s="803">
        <v>134271</v>
      </c>
      <c r="I215" s="803">
        <v>102457</v>
      </c>
      <c r="J215" s="804">
        <v>91333</v>
      </c>
      <c r="K215" s="805">
        <v>75171</v>
      </c>
      <c r="L215" s="805">
        <v>31933</v>
      </c>
      <c r="M215" s="805">
        <v>27956</v>
      </c>
      <c r="O215" s="802" t="s">
        <v>207</v>
      </c>
      <c r="P215" s="806">
        <v>0.17312337263502184</v>
      </c>
      <c r="Q215" s="830">
        <v>0.54468342796278957</v>
      </c>
      <c r="R215" s="831">
        <v>0.54472842711240066</v>
      </c>
      <c r="S215" s="831">
        <v>0.69510499820965943</v>
      </c>
      <c r="T215" s="831">
        <v>0.76583423185280508</v>
      </c>
      <c r="U215" s="831">
        <v>0.72805385773762066</v>
      </c>
      <c r="V215" s="831">
        <v>0.45916839823938155</v>
      </c>
      <c r="W215" s="832">
        <v>0.63869720956108411</v>
      </c>
      <c r="X215" s="833">
        <v>0.72335300493797428</v>
      </c>
      <c r="Y215" s="806">
        <v>0.72796690212981074</v>
      </c>
      <c r="Z215" s="806">
        <v>0.81201265148905521</v>
      </c>
      <c r="AA215" s="806">
        <v>0.82755043640005721</v>
      </c>
    </row>
    <row r="216" spans="1:28">
      <c r="A216" s="807" t="s">
        <v>208</v>
      </c>
      <c r="B216" s="1228"/>
      <c r="C216" s="809">
        <v>0.24065470548898782</v>
      </c>
      <c r="D216" s="809">
        <v>0.22334755183102348</v>
      </c>
      <c r="E216" s="809">
        <v>9.8141741919280143E-2</v>
      </c>
      <c r="F216" s="809">
        <v>5.9432424582876411E-2</v>
      </c>
      <c r="G216" s="809">
        <v>4.6671951661931187E-2</v>
      </c>
      <c r="H216" s="809">
        <v>0.13877866997960764</v>
      </c>
      <c r="I216" s="809">
        <v>0.105896628386626</v>
      </c>
      <c r="J216" s="1126">
        <v>9.4399179757710186E-2</v>
      </c>
      <c r="K216" s="1126">
        <v>7.7694598245615851E-2</v>
      </c>
      <c r="L216" s="1126">
        <v>3.3005036593596611E-2</v>
      </c>
      <c r="M216" s="1126">
        <v>2.8894523001615473E-2</v>
      </c>
      <c r="O216" s="807" t="s">
        <v>208</v>
      </c>
      <c r="P216" s="808"/>
      <c r="Q216" s="809"/>
      <c r="R216" s="809"/>
      <c r="S216" s="809"/>
      <c r="T216" s="809"/>
      <c r="U216" s="809"/>
      <c r="V216" s="809"/>
      <c r="W216" s="809"/>
      <c r="X216" s="810"/>
      <c r="Y216" s="811"/>
      <c r="Z216" s="811"/>
      <c r="AA216" s="811"/>
    </row>
    <row r="217" spans="1:28">
      <c r="A217" s="791" t="s">
        <v>48</v>
      </c>
      <c r="B217" s="1224">
        <v>54347</v>
      </c>
      <c r="C217" s="777">
        <v>15225</v>
      </c>
      <c r="D217" s="777">
        <v>15225</v>
      </c>
      <c r="E217" s="777">
        <v>3988</v>
      </c>
      <c r="F217" s="777">
        <v>2309</v>
      </c>
      <c r="G217" s="777">
        <v>980</v>
      </c>
      <c r="H217" s="777">
        <v>13977</v>
      </c>
      <c r="I217" s="777">
        <v>1752</v>
      </c>
      <c r="J217" s="793" t="s">
        <v>111</v>
      </c>
      <c r="K217" s="780">
        <v>1281</v>
      </c>
      <c r="L217" s="780">
        <v>517</v>
      </c>
      <c r="M217" s="780">
        <v>362</v>
      </c>
      <c r="O217" s="791" t="s">
        <v>48</v>
      </c>
      <c r="P217" s="784">
        <v>9.0386205267509151E-2</v>
      </c>
      <c r="Q217" s="782">
        <v>0.26962233169129723</v>
      </c>
      <c r="R217" s="782">
        <v>0.26962233169129723</v>
      </c>
      <c r="S217" s="782">
        <v>0.68104312938816447</v>
      </c>
      <c r="T217" s="782">
        <v>0.4595062797747943</v>
      </c>
      <c r="U217" s="782">
        <v>0.65</v>
      </c>
      <c r="V217" s="782">
        <v>0.25849610073692497</v>
      </c>
      <c r="W217" s="782">
        <v>0.841324200913242</v>
      </c>
      <c r="X217" s="793" t="s">
        <v>111</v>
      </c>
      <c r="Y217" s="784">
        <v>0.69633099141295862</v>
      </c>
      <c r="Z217" s="784">
        <v>0.82591876208897486</v>
      </c>
      <c r="AA217" s="784">
        <v>0.96408839779005528</v>
      </c>
    </row>
    <row r="218" spans="1:28">
      <c r="A218" s="812"/>
      <c r="B218" s="1116"/>
      <c r="C218" s="813">
        <v>0.28014425819272454</v>
      </c>
      <c r="D218" s="813">
        <v>0.28014425819272454</v>
      </c>
      <c r="E218" s="813">
        <v>7.3380315380793787E-2</v>
      </c>
      <c r="F218" s="813">
        <v>4.2486245790936024E-2</v>
      </c>
      <c r="G218" s="813">
        <v>1.8032274090566177E-2</v>
      </c>
      <c r="H218" s="813">
        <v>0.25718070914677904</v>
      </c>
      <c r="I218" s="813">
        <v>3.2237290006808104E-2</v>
      </c>
      <c r="J218" s="814"/>
      <c r="K218" s="1127">
        <v>2.3570758275525787E-2</v>
      </c>
      <c r="L218" s="1127">
        <v>9.5129445967578712E-3</v>
      </c>
      <c r="M218" s="1127">
        <v>6.6609012456989346E-3</v>
      </c>
      <c r="O218" s="812"/>
      <c r="P218" s="772"/>
      <c r="Q218" s="813"/>
      <c r="R218" s="813"/>
      <c r="S218" s="813"/>
      <c r="T218" s="813"/>
      <c r="U218" s="813"/>
      <c r="V218" s="813"/>
      <c r="W218" s="813"/>
      <c r="X218" s="814"/>
      <c r="Y218" s="815"/>
      <c r="Z218" s="815"/>
      <c r="AA218" s="815"/>
    </row>
    <row r="219" spans="1:28">
      <c r="A219" s="802" t="s">
        <v>209</v>
      </c>
      <c r="B219" s="1229">
        <v>1021866</v>
      </c>
      <c r="C219" s="816">
        <v>248063</v>
      </c>
      <c r="D219" s="817">
        <v>231318</v>
      </c>
      <c r="E219" s="817">
        <v>98942</v>
      </c>
      <c r="F219" s="817">
        <v>59811</v>
      </c>
      <c r="G219" s="817">
        <v>46136</v>
      </c>
      <c r="H219" s="817">
        <v>148248</v>
      </c>
      <c r="I219" s="817">
        <v>104209</v>
      </c>
      <c r="J219" s="818">
        <v>91333</v>
      </c>
      <c r="K219" s="819">
        <v>76452</v>
      </c>
      <c r="L219" s="819">
        <v>32450</v>
      </c>
      <c r="M219" s="819">
        <v>28318</v>
      </c>
      <c r="O219" s="802" t="s">
        <v>209</v>
      </c>
      <c r="P219" s="820">
        <v>0.16701157387615795</v>
      </c>
      <c r="Q219" s="821">
        <v>0.52780140528817276</v>
      </c>
      <c r="R219" s="822">
        <v>0.52662136107004209</v>
      </c>
      <c r="S219" s="822">
        <v>0.69453821430737195</v>
      </c>
      <c r="T219" s="822">
        <v>0.7540084599822775</v>
      </c>
      <c r="U219" s="822">
        <v>0.72639587307092079</v>
      </c>
      <c r="V219" s="822">
        <v>0.4402487723274513</v>
      </c>
      <c r="W219" s="822">
        <v>0.64210384899576811</v>
      </c>
      <c r="X219" s="823">
        <v>0.72335300493797428</v>
      </c>
      <c r="Y219" s="824">
        <v>0.72743682310469315</v>
      </c>
      <c r="Z219" s="824">
        <v>0.81223420647149458</v>
      </c>
      <c r="AA219" s="824">
        <v>0.82929585422699348</v>
      </c>
    </row>
    <row r="220" spans="1:28" ht="13.5" thickBot="1">
      <c r="A220" s="825"/>
      <c r="B220" s="1117"/>
      <c r="C220" s="827">
        <v>0.21642171275220248</v>
      </c>
      <c r="D220" s="827">
        <v>0.20181259498761997</v>
      </c>
      <c r="E220" s="827">
        <v>8.6321608233103767E-2</v>
      </c>
      <c r="F220" s="827">
        <v>5.2181901619435318E-2</v>
      </c>
      <c r="G220" s="827">
        <v>4.0251194815573522E-2</v>
      </c>
      <c r="H220" s="827">
        <v>0.129338458666099</v>
      </c>
      <c r="I220" s="827">
        <v>9.0916784301545456E-2</v>
      </c>
      <c r="J220" s="828">
        <v>7.968316230472465E-2</v>
      </c>
      <c r="K220" s="829">
        <v>6.6700284941048779E-2</v>
      </c>
      <c r="L220" s="829">
        <v>2.8310891099474614E-2</v>
      </c>
      <c r="M220" s="829">
        <v>2.4705941884589279E-2</v>
      </c>
      <c r="O220" s="825"/>
      <c r="P220" s="826"/>
      <c r="Q220" s="827"/>
      <c r="R220" s="827"/>
      <c r="S220" s="827"/>
      <c r="T220" s="827"/>
      <c r="U220" s="827"/>
      <c r="V220" s="827"/>
      <c r="W220" s="827"/>
      <c r="X220" s="828"/>
      <c r="Y220" s="829"/>
      <c r="Z220" s="829"/>
      <c r="AA220" s="829"/>
      <c r="AB220" s="417" t="s">
        <v>376</v>
      </c>
    </row>
    <row r="221" spans="1:28" ht="15">
      <c r="B221" s="1118"/>
      <c r="I221" s="1133"/>
      <c r="J221" s="1133"/>
      <c r="K221" s="1133"/>
      <c r="L221" s="1133"/>
      <c r="M221" s="1133"/>
      <c r="W221" s="1133"/>
      <c r="X221" s="1133"/>
      <c r="Y221" s="1133"/>
      <c r="Z221" s="1133"/>
      <c r="AA221" s="1133"/>
    </row>
    <row r="222" spans="1:28" ht="15">
      <c r="A222" s="758" t="s">
        <v>280</v>
      </c>
      <c r="B222" s="1118"/>
      <c r="I222" s="1133"/>
      <c r="J222" s="1133"/>
      <c r="K222" s="1133"/>
      <c r="L222" s="1133"/>
      <c r="M222" s="1133"/>
      <c r="O222" s="758" t="s">
        <v>279</v>
      </c>
      <c r="W222" s="1133"/>
      <c r="X222" s="1133"/>
      <c r="Y222" s="1133"/>
      <c r="Z222" s="1133"/>
      <c r="AA222" s="1133"/>
    </row>
    <row r="223" spans="1:28">
      <c r="B223" s="1118"/>
    </row>
    <row r="224" spans="1:28" ht="15">
      <c r="A224" s="1132" t="s">
        <v>187</v>
      </c>
      <c r="B224" s="1134"/>
      <c r="C224" s="1133"/>
      <c r="D224" s="1133"/>
      <c r="E224" s="1133"/>
      <c r="F224" s="1133"/>
      <c r="G224" s="1133"/>
      <c r="H224" s="1133"/>
      <c r="I224" s="1133"/>
      <c r="J224" s="1133"/>
      <c r="K224" s="1133"/>
      <c r="L224" s="1133"/>
      <c r="M224" s="1133"/>
      <c r="O224" s="1132" t="s">
        <v>188</v>
      </c>
      <c r="P224" s="1133"/>
      <c r="Q224" s="1133"/>
      <c r="R224" s="1133"/>
      <c r="S224" s="1133"/>
      <c r="T224" s="1133"/>
      <c r="U224" s="1133"/>
      <c r="V224" s="1133"/>
      <c r="W224" s="1133"/>
      <c r="X224" s="1133"/>
      <c r="Y224" s="1133"/>
      <c r="Z224" s="1133"/>
      <c r="AA224" s="1133"/>
    </row>
    <row r="225" spans="1:27" ht="15">
      <c r="A225" s="417" t="s">
        <v>189</v>
      </c>
      <c r="B225" s="1118" t="s">
        <v>190</v>
      </c>
      <c r="H225" s="1133"/>
      <c r="I225" s="1133"/>
      <c r="J225" s="1133"/>
      <c r="K225" s="1133"/>
      <c r="L225" s="1133"/>
      <c r="M225" s="1133"/>
      <c r="O225" s="417" t="s">
        <v>189</v>
      </c>
      <c r="P225" s="417" t="s">
        <v>190</v>
      </c>
      <c r="V225" s="1133"/>
      <c r="W225" s="1133"/>
      <c r="X225" s="1133"/>
      <c r="Y225" s="1133"/>
      <c r="Z225" s="1133"/>
      <c r="AA225" s="1133"/>
    </row>
    <row r="226" spans="1:27" ht="15">
      <c r="A226" s="757" t="s">
        <v>191</v>
      </c>
      <c r="B226" s="1120"/>
      <c r="C226" s="757">
        <v>2008</v>
      </c>
      <c r="D226" s="758"/>
      <c r="E226" s="758"/>
      <c r="F226" s="758"/>
      <c r="G226" s="758"/>
      <c r="H226" s="1133"/>
      <c r="I226" s="1133"/>
      <c r="J226" s="1133"/>
      <c r="K226" s="1133"/>
      <c r="L226" s="1133"/>
      <c r="M226" s="1133"/>
      <c r="O226" s="757" t="s">
        <v>191</v>
      </c>
      <c r="P226" s="757"/>
      <c r="Q226" s="757">
        <v>2008</v>
      </c>
      <c r="R226" s="758"/>
      <c r="S226" s="758"/>
      <c r="T226" s="758"/>
      <c r="U226" s="758"/>
      <c r="V226" s="1133"/>
      <c r="W226" s="1133"/>
      <c r="X226" s="1133"/>
      <c r="Y226" s="1133"/>
      <c r="Z226" s="1133"/>
      <c r="AA226" s="1133"/>
    </row>
    <row r="227" spans="1:27" ht="15.75" thickBot="1">
      <c r="B227" s="1118"/>
      <c r="H227" s="1133"/>
      <c r="I227" s="1133"/>
      <c r="J227" s="1133"/>
      <c r="K227" s="1133"/>
      <c r="L227" s="1133"/>
      <c r="M227" s="1133"/>
      <c r="V227" s="1133"/>
      <c r="W227" s="1133"/>
      <c r="X227" s="1133"/>
      <c r="Y227" s="1133"/>
      <c r="Z227" s="1133"/>
      <c r="AA227" s="1133"/>
    </row>
    <row r="228" spans="1:27">
      <c r="A228" s="759" t="s">
        <v>192</v>
      </c>
      <c r="B228" s="1121" t="s">
        <v>193</v>
      </c>
      <c r="C228" s="761"/>
      <c r="D228" s="761"/>
      <c r="E228" s="761" t="s">
        <v>307</v>
      </c>
      <c r="F228" s="761"/>
      <c r="G228" s="761"/>
      <c r="H228" s="761"/>
      <c r="I228" s="761"/>
      <c r="J228" s="761"/>
      <c r="K228" s="759" t="s">
        <v>194</v>
      </c>
      <c r="L228" s="759" t="s">
        <v>195</v>
      </c>
      <c r="M228" s="759" t="s">
        <v>308</v>
      </c>
      <c r="O228" s="759" t="s">
        <v>192</v>
      </c>
      <c r="P228" s="760" t="s">
        <v>193</v>
      </c>
      <c r="Q228" s="761"/>
      <c r="R228" s="761"/>
      <c r="S228" s="761" t="s">
        <v>309</v>
      </c>
      <c r="T228" s="761"/>
      <c r="U228" s="761"/>
      <c r="V228" s="761"/>
      <c r="W228" s="761"/>
      <c r="X228" s="761"/>
      <c r="Y228" s="759" t="s">
        <v>194</v>
      </c>
      <c r="Z228" s="759" t="s">
        <v>195</v>
      </c>
      <c r="AA228" s="759" t="s">
        <v>308</v>
      </c>
    </row>
    <row r="229" spans="1:27">
      <c r="A229" s="762" t="s">
        <v>196</v>
      </c>
      <c r="B229" s="1122" t="s">
        <v>197</v>
      </c>
      <c r="C229" s="764"/>
      <c r="D229" s="764"/>
      <c r="E229" s="765" t="s">
        <v>310</v>
      </c>
      <c r="F229" s="765"/>
      <c r="G229" s="764"/>
      <c r="H229" s="764"/>
      <c r="I229" s="764"/>
      <c r="J229" s="764"/>
      <c r="K229" s="766" t="s">
        <v>198</v>
      </c>
      <c r="L229" s="766" t="s">
        <v>198</v>
      </c>
      <c r="M229" s="766" t="s">
        <v>198</v>
      </c>
      <c r="O229" s="762" t="s">
        <v>196</v>
      </c>
      <c r="P229" s="763" t="s">
        <v>197</v>
      </c>
      <c r="Q229" s="764"/>
      <c r="R229" s="764"/>
      <c r="S229" s="765" t="s">
        <v>311</v>
      </c>
      <c r="T229" s="765"/>
      <c r="U229" s="764"/>
      <c r="V229" s="764"/>
      <c r="W229" s="764"/>
      <c r="X229" s="764"/>
      <c r="Y229" s="766" t="s">
        <v>198</v>
      </c>
      <c r="Z229" s="766" t="s">
        <v>198</v>
      </c>
      <c r="AA229" s="766" t="s">
        <v>198</v>
      </c>
    </row>
    <row r="230" spans="1:27">
      <c r="A230" s="767" t="s">
        <v>199</v>
      </c>
      <c r="B230" s="1122" t="s">
        <v>163</v>
      </c>
      <c r="C230" s="768" t="s">
        <v>200</v>
      </c>
      <c r="D230" s="768" t="s">
        <v>201</v>
      </c>
      <c r="E230" s="769"/>
      <c r="F230" s="769"/>
      <c r="G230" s="769"/>
      <c r="H230" s="769"/>
      <c r="I230" s="769"/>
      <c r="J230" s="770" t="s">
        <v>36</v>
      </c>
      <c r="K230" s="762" t="s">
        <v>202</v>
      </c>
      <c r="L230" s="762" t="s">
        <v>203</v>
      </c>
      <c r="M230" s="762" t="s">
        <v>203</v>
      </c>
      <c r="O230" s="767" t="s">
        <v>199</v>
      </c>
      <c r="P230" s="763" t="s">
        <v>163</v>
      </c>
      <c r="Q230" s="768" t="s">
        <v>200</v>
      </c>
      <c r="R230" s="768" t="s">
        <v>201</v>
      </c>
      <c r="S230" s="769"/>
      <c r="T230" s="769"/>
      <c r="U230" s="769"/>
      <c r="V230" s="769"/>
      <c r="W230" s="769"/>
      <c r="X230" s="770" t="s">
        <v>36</v>
      </c>
      <c r="Y230" s="762" t="s">
        <v>202</v>
      </c>
      <c r="Z230" s="762" t="s">
        <v>203</v>
      </c>
      <c r="AA230" s="762" t="s">
        <v>203</v>
      </c>
    </row>
    <row r="231" spans="1:27">
      <c r="A231" s="771"/>
      <c r="B231" s="1116"/>
      <c r="C231" s="773" t="s">
        <v>204</v>
      </c>
      <c r="D231" s="773" t="s">
        <v>205</v>
      </c>
      <c r="E231" s="774" t="s">
        <v>170</v>
      </c>
      <c r="F231" s="774" t="s">
        <v>164</v>
      </c>
      <c r="G231" s="773" t="s">
        <v>312</v>
      </c>
      <c r="H231" s="773" t="s">
        <v>313</v>
      </c>
      <c r="I231" s="773" t="s">
        <v>172</v>
      </c>
      <c r="J231" s="765" t="s">
        <v>206</v>
      </c>
      <c r="K231" s="775" t="s">
        <v>314</v>
      </c>
      <c r="L231" s="775" t="s">
        <v>315</v>
      </c>
      <c r="M231" s="775" t="s">
        <v>316</v>
      </c>
      <c r="O231" s="771"/>
      <c r="P231" s="772"/>
      <c r="Q231" s="773" t="s">
        <v>204</v>
      </c>
      <c r="R231" s="773" t="s">
        <v>205</v>
      </c>
      <c r="S231" s="774" t="s">
        <v>170</v>
      </c>
      <c r="T231" s="774" t="s">
        <v>164</v>
      </c>
      <c r="U231" s="773" t="s">
        <v>312</v>
      </c>
      <c r="V231" s="773" t="s">
        <v>313</v>
      </c>
      <c r="W231" s="773" t="s">
        <v>172</v>
      </c>
      <c r="X231" s="765" t="s">
        <v>206</v>
      </c>
      <c r="Y231" s="775" t="s">
        <v>314</v>
      </c>
      <c r="Z231" s="775" t="s">
        <v>315</v>
      </c>
      <c r="AA231" s="775" t="s">
        <v>316</v>
      </c>
    </row>
    <row r="232" spans="1:27">
      <c r="A232" s="791" t="s">
        <v>170</v>
      </c>
      <c r="B232" s="1222">
        <v>132401</v>
      </c>
      <c r="C232" s="777">
        <v>48580</v>
      </c>
      <c r="D232" s="777">
        <v>46757</v>
      </c>
      <c r="E232" s="778" t="s">
        <v>111</v>
      </c>
      <c r="F232" s="777">
        <v>17985</v>
      </c>
      <c r="G232" s="777">
        <v>9081</v>
      </c>
      <c r="H232" s="777">
        <v>42588</v>
      </c>
      <c r="I232" s="777">
        <v>25051</v>
      </c>
      <c r="J232" s="779">
        <v>20456</v>
      </c>
      <c r="K232" s="780">
        <v>16881</v>
      </c>
      <c r="L232" s="780">
        <v>7159</v>
      </c>
      <c r="M232" s="780">
        <v>6691</v>
      </c>
      <c r="O232" s="776" t="s">
        <v>170</v>
      </c>
      <c r="P232" s="781">
        <v>0.35841476047820364</v>
      </c>
      <c r="Q232" s="782">
        <v>0.71545903664059285</v>
      </c>
      <c r="R232" s="782">
        <v>0.72019162906088929</v>
      </c>
      <c r="S232" s="778" t="s">
        <v>111</v>
      </c>
      <c r="T232" s="782">
        <v>0.83869891576313593</v>
      </c>
      <c r="U232" s="782">
        <v>0.89197224975222988</v>
      </c>
      <c r="V232" s="782">
        <v>0.73412698412698407</v>
      </c>
      <c r="W232" s="782">
        <v>0.8233603448964113</v>
      </c>
      <c r="X232" s="783">
        <v>0.84493547125537738</v>
      </c>
      <c r="Y232" s="784">
        <v>0.85516260885018658</v>
      </c>
      <c r="Z232" s="784">
        <v>0.91744657075010472</v>
      </c>
      <c r="AA232" s="784">
        <v>0.923927664026304</v>
      </c>
    </row>
    <row r="233" spans="1:27">
      <c r="A233" s="785"/>
      <c r="B233" s="1223"/>
      <c r="C233" s="787">
        <v>0.36691565773672402</v>
      </c>
      <c r="D233" s="787">
        <v>0.35314687955529039</v>
      </c>
      <c r="E233" s="787"/>
      <c r="F233" s="787">
        <v>0.13583734261825817</v>
      </c>
      <c r="G233" s="787">
        <v>6.8587095263630937E-2</v>
      </c>
      <c r="H233" s="787">
        <v>0.32165920196977366</v>
      </c>
      <c r="I233" s="787">
        <v>0.18920551959577345</v>
      </c>
      <c r="J233" s="1124">
        <v>0.15450034365299356</v>
      </c>
      <c r="K233" s="1124">
        <v>0.12749903701633675</v>
      </c>
      <c r="L233" s="1124">
        <v>5.4070588590720614E-2</v>
      </c>
      <c r="M233" s="1124">
        <v>5.0535872085558264E-2</v>
      </c>
      <c r="O233" s="785"/>
      <c r="P233" s="767"/>
      <c r="Q233" s="787"/>
      <c r="R233" s="787"/>
      <c r="S233" s="787"/>
      <c r="T233" s="787"/>
      <c r="U233" s="787"/>
      <c r="V233" s="787"/>
      <c r="W233" s="787"/>
      <c r="X233" s="788"/>
      <c r="Y233" s="789"/>
      <c r="Z233" s="789"/>
      <c r="AA233" s="789"/>
    </row>
    <row r="234" spans="1:27">
      <c r="A234" s="776" t="s">
        <v>164</v>
      </c>
      <c r="B234" s="1224">
        <v>317528</v>
      </c>
      <c r="C234" s="777">
        <v>70497</v>
      </c>
      <c r="D234" s="777">
        <v>69203</v>
      </c>
      <c r="E234" s="777">
        <v>26135</v>
      </c>
      <c r="F234" s="790" t="s">
        <v>111</v>
      </c>
      <c r="G234" s="777">
        <v>16613</v>
      </c>
      <c r="H234" s="777">
        <v>60976</v>
      </c>
      <c r="I234" s="777">
        <v>34879</v>
      </c>
      <c r="J234" s="779">
        <v>15614</v>
      </c>
      <c r="K234" s="780">
        <v>24032</v>
      </c>
      <c r="L234" s="780">
        <v>8454</v>
      </c>
      <c r="M234" s="780">
        <v>7784</v>
      </c>
      <c r="O234" s="776" t="s">
        <v>164</v>
      </c>
      <c r="P234" s="784">
        <v>0.10290139776260067</v>
      </c>
      <c r="Q234" s="782">
        <v>0.38517951118487309</v>
      </c>
      <c r="R234" s="782">
        <v>0.37768593847087556</v>
      </c>
      <c r="S234" s="782">
        <v>0.59127606657738663</v>
      </c>
      <c r="T234" s="790" t="s">
        <v>111</v>
      </c>
      <c r="U234" s="782">
        <v>0.62348763016914466</v>
      </c>
      <c r="V234" s="782">
        <v>0.38136315927578063</v>
      </c>
      <c r="W234" s="782">
        <v>0.54342154304882595</v>
      </c>
      <c r="X234" s="783">
        <v>0.6311643396951454</v>
      </c>
      <c r="Y234" s="784">
        <v>0.6088132490013316</v>
      </c>
      <c r="Z234" s="784">
        <v>0.77856635911994321</v>
      </c>
      <c r="AA234" s="784">
        <v>0.80061664953751288</v>
      </c>
    </row>
    <row r="235" spans="1:27">
      <c r="A235" s="785"/>
      <c r="B235" s="1223"/>
      <c r="C235" s="787">
        <v>0.22201821571640926</v>
      </c>
      <c r="D235" s="787">
        <v>0.21794298455569272</v>
      </c>
      <c r="E235" s="787">
        <v>8.2307701997934038E-2</v>
      </c>
      <c r="F235" s="787"/>
      <c r="G235" s="787">
        <v>5.2319795419616538E-2</v>
      </c>
      <c r="H235" s="787">
        <v>0.1920334584666549</v>
      </c>
      <c r="I235" s="787">
        <v>0.10984543095412058</v>
      </c>
      <c r="J235" s="1124">
        <v>4.9173616185029349E-2</v>
      </c>
      <c r="K235" s="1124">
        <v>7.5684664029628881E-2</v>
      </c>
      <c r="L235" s="1124">
        <v>2.6624423672872943E-2</v>
      </c>
      <c r="M235" s="1124">
        <v>2.4514373535562219E-2</v>
      </c>
      <c r="O235" s="785"/>
      <c r="P235" s="786"/>
      <c r="Q235" s="787"/>
      <c r="R235" s="787"/>
      <c r="S235" s="787"/>
      <c r="T235" s="787"/>
      <c r="U235" s="787"/>
      <c r="V235" s="787"/>
      <c r="W235" s="787"/>
      <c r="X235" s="788"/>
      <c r="Y235" s="789"/>
      <c r="Z235" s="789"/>
      <c r="AA235" s="789"/>
    </row>
    <row r="236" spans="1:27">
      <c r="A236" s="791" t="s">
        <v>312</v>
      </c>
      <c r="B236" s="1224">
        <v>126691</v>
      </c>
      <c r="C236" s="777">
        <v>18820</v>
      </c>
      <c r="D236" s="777">
        <v>18653</v>
      </c>
      <c r="E236" s="777">
        <v>5111</v>
      </c>
      <c r="F236" s="777">
        <v>5097</v>
      </c>
      <c r="G236" s="778" t="s">
        <v>111</v>
      </c>
      <c r="H236" s="777">
        <v>16868</v>
      </c>
      <c r="I236" s="777">
        <v>7050</v>
      </c>
      <c r="J236" s="779">
        <v>2581</v>
      </c>
      <c r="K236" s="780">
        <v>2522</v>
      </c>
      <c r="L236" s="780">
        <v>2522</v>
      </c>
      <c r="M236" s="780">
        <v>2054</v>
      </c>
      <c r="O236" s="791" t="s">
        <v>312</v>
      </c>
      <c r="P236" s="784">
        <v>7.3535060390081522E-2</v>
      </c>
      <c r="Q236" s="782">
        <v>0.29835281615302867</v>
      </c>
      <c r="R236" s="782">
        <v>0.29512678925641989</v>
      </c>
      <c r="S236" s="782">
        <v>0.5159459988260614</v>
      </c>
      <c r="T236" s="782">
        <v>0.48773788503041005</v>
      </c>
      <c r="U236" s="790" t="s">
        <v>111</v>
      </c>
      <c r="V236" s="782">
        <v>0.28817880009485414</v>
      </c>
      <c r="W236" s="782">
        <v>0.46581560283687945</v>
      </c>
      <c r="X236" s="783">
        <v>0.49554436265013563</v>
      </c>
      <c r="Y236" s="784">
        <v>0.62014274385408408</v>
      </c>
      <c r="Z236" s="784">
        <v>0.62014274385408408</v>
      </c>
      <c r="AA236" s="784">
        <v>0.66942551119766314</v>
      </c>
    </row>
    <row r="237" spans="1:27">
      <c r="A237" s="785"/>
      <c r="B237" s="1223"/>
      <c r="C237" s="787">
        <v>0.14855041005280564</v>
      </c>
      <c r="D237" s="787">
        <v>0.14723224222715109</v>
      </c>
      <c r="E237" s="787">
        <v>4.0342250041439411E-2</v>
      </c>
      <c r="F237" s="787">
        <v>4.023174495425879E-2</v>
      </c>
      <c r="G237" s="792"/>
      <c r="H237" s="787">
        <v>0.13314284361162199</v>
      </c>
      <c r="I237" s="787">
        <v>5.5647204615955355E-2</v>
      </c>
      <c r="J237" s="1124">
        <v>2.0372402143798693E-2</v>
      </c>
      <c r="K237" s="1124">
        <v>1.9906702133537506E-2</v>
      </c>
      <c r="L237" s="1124">
        <v>1.9906702133537506E-2</v>
      </c>
      <c r="M237" s="1124">
        <v>1.6212674933499618E-2</v>
      </c>
      <c r="O237" s="785"/>
      <c r="P237" s="786"/>
      <c r="Q237" s="787"/>
      <c r="R237" s="787"/>
      <c r="S237" s="787"/>
      <c r="T237" s="787"/>
      <c r="U237" s="792"/>
      <c r="V237" s="787"/>
      <c r="W237" s="787"/>
      <c r="X237" s="788"/>
      <c r="Y237" s="789"/>
      <c r="Z237" s="789"/>
      <c r="AA237" s="789"/>
    </row>
    <row r="238" spans="1:27">
      <c r="A238" s="791" t="s">
        <v>317</v>
      </c>
      <c r="B238" s="1224">
        <v>223045</v>
      </c>
      <c r="C238" s="777">
        <v>77146</v>
      </c>
      <c r="D238" s="777">
        <v>66328</v>
      </c>
      <c r="E238" s="777">
        <v>56388</v>
      </c>
      <c r="F238" s="777">
        <v>30860</v>
      </c>
      <c r="G238" s="777">
        <v>18747</v>
      </c>
      <c r="H238" s="793" t="s">
        <v>111</v>
      </c>
      <c r="I238" s="777">
        <v>37980</v>
      </c>
      <c r="J238" s="779">
        <v>47323</v>
      </c>
      <c r="K238" s="780">
        <v>27016</v>
      </c>
      <c r="L238" s="780">
        <v>13591</v>
      </c>
      <c r="M238" s="780">
        <v>12657</v>
      </c>
      <c r="O238" s="791" t="s">
        <v>317</v>
      </c>
      <c r="P238" s="784">
        <v>0.23265609906728532</v>
      </c>
      <c r="Q238" s="782">
        <v>0.70860446426256707</v>
      </c>
      <c r="R238" s="782">
        <v>0.75298516463635268</v>
      </c>
      <c r="S238" s="782">
        <v>0.80080868269844652</v>
      </c>
      <c r="T238" s="782">
        <v>0.82790019442644203</v>
      </c>
      <c r="U238" s="782">
        <v>0.89923721128713929</v>
      </c>
      <c r="V238" s="790" t="s">
        <v>111</v>
      </c>
      <c r="W238" s="782">
        <v>0.78883622959452349</v>
      </c>
      <c r="X238" s="783">
        <v>0.75599602730173487</v>
      </c>
      <c r="Y238" s="784">
        <v>0.87089132366005328</v>
      </c>
      <c r="Z238" s="784">
        <v>0.93900375248326096</v>
      </c>
      <c r="AA238" s="784">
        <v>0.94548471201706563</v>
      </c>
    </row>
    <row r="239" spans="1:27">
      <c r="A239" s="785"/>
      <c r="B239" s="1225"/>
      <c r="C239" s="787">
        <v>0.34587639265619047</v>
      </c>
      <c r="D239" s="787">
        <v>0.29737496917662354</v>
      </c>
      <c r="E239" s="787">
        <v>0.25280997108206865</v>
      </c>
      <c r="F239" s="787">
        <v>0.13835773050281333</v>
      </c>
      <c r="G239" s="787">
        <v>8.4050303750364277E-2</v>
      </c>
      <c r="H239" s="795"/>
      <c r="I239" s="787">
        <v>0.17027954000313839</v>
      </c>
      <c r="J239" s="1124">
        <v>0.21216794817189358</v>
      </c>
      <c r="K239" s="1124">
        <v>0.12112354009280639</v>
      </c>
      <c r="L239" s="1124">
        <v>6.0933892263892939E-2</v>
      </c>
      <c r="M239" s="1124">
        <v>5.6746396467080636E-2</v>
      </c>
      <c r="O239" s="785"/>
      <c r="P239" s="794"/>
      <c r="Q239" s="787"/>
      <c r="R239" s="787"/>
      <c r="S239" s="787"/>
      <c r="T239" s="787"/>
      <c r="U239" s="787"/>
      <c r="V239" s="795"/>
      <c r="W239" s="787"/>
      <c r="X239" s="788"/>
      <c r="Y239" s="789"/>
      <c r="Z239" s="789"/>
      <c r="AA239" s="789"/>
    </row>
    <row r="240" spans="1:27">
      <c r="A240" s="791" t="s">
        <v>172</v>
      </c>
      <c r="B240" s="1224">
        <v>194005</v>
      </c>
      <c r="C240" s="777">
        <v>9122</v>
      </c>
      <c r="D240" s="777">
        <v>8965</v>
      </c>
      <c r="E240" s="777">
        <v>2779</v>
      </c>
      <c r="F240" s="777">
        <v>1603</v>
      </c>
      <c r="G240" s="777">
        <v>807</v>
      </c>
      <c r="H240" s="777">
        <v>8191</v>
      </c>
      <c r="I240" s="793" t="s">
        <v>111</v>
      </c>
      <c r="J240" s="796">
        <v>1027</v>
      </c>
      <c r="K240" s="780">
        <v>897</v>
      </c>
      <c r="L240" s="780">
        <v>390</v>
      </c>
      <c r="M240" s="780">
        <v>390</v>
      </c>
      <c r="O240" s="791" t="s">
        <v>172</v>
      </c>
      <c r="P240" s="784">
        <v>4.0010243334873546E-2</v>
      </c>
      <c r="Q240" s="782">
        <v>0.37546590659942997</v>
      </c>
      <c r="R240" s="782">
        <v>0.37389849414389292</v>
      </c>
      <c r="S240" s="782">
        <v>0.78265563152213025</v>
      </c>
      <c r="T240" s="782">
        <v>0.61197754210854649</v>
      </c>
      <c r="U240" s="782">
        <v>0.77819083023543989</v>
      </c>
      <c r="V240" s="782">
        <v>0.34952997192040042</v>
      </c>
      <c r="W240" s="790" t="s">
        <v>111</v>
      </c>
      <c r="X240" s="783">
        <v>0.79065238558909445</v>
      </c>
      <c r="Y240" s="784">
        <v>0.76923076923076927</v>
      </c>
      <c r="Z240" s="784">
        <v>0.78974358974358971</v>
      </c>
      <c r="AA240" s="784">
        <v>0.78974358974358971</v>
      </c>
    </row>
    <row r="241" spans="1:28">
      <c r="A241" s="797"/>
      <c r="B241" s="1226"/>
      <c r="C241" s="787">
        <v>4.7019406716321745E-2</v>
      </c>
      <c r="D241" s="787">
        <v>4.6210149222958172E-2</v>
      </c>
      <c r="E241" s="787">
        <v>1.432437308316796E-2</v>
      </c>
      <c r="F241" s="787">
        <v>8.2626736424318958E-3</v>
      </c>
      <c r="G241" s="787">
        <v>4.1596866060153092E-3</v>
      </c>
      <c r="H241" s="787">
        <v>4.222056132573903E-2</v>
      </c>
      <c r="I241" s="798"/>
      <c r="J241" s="1125">
        <v>5.2936779979897422E-3</v>
      </c>
      <c r="K241" s="1124">
        <v>4.6235921754593954E-3</v>
      </c>
      <c r="L241" s="1124">
        <v>2.0102574675910415E-3</v>
      </c>
      <c r="M241" s="1124">
        <v>2.0102574675910415E-3</v>
      </c>
      <c r="O241" s="797"/>
      <c r="P241" s="800"/>
      <c r="Q241" s="798"/>
      <c r="R241" s="798"/>
      <c r="S241" s="798"/>
      <c r="T241" s="798"/>
      <c r="U241" s="798"/>
      <c r="V241" s="798"/>
      <c r="W241" s="798"/>
      <c r="X241" s="799"/>
      <c r="Y241" s="801"/>
      <c r="Z241" s="801"/>
      <c r="AA241" s="801"/>
    </row>
    <row r="242" spans="1:28">
      <c r="A242" s="802" t="s">
        <v>207</v>
      </c>
      <c r="B242" s="1227">
        <v>993670</v>
      </c>
      <c r="C242" s="803">
        <v>224165</v>
      </c>
      <c r="D242" s="803">
        <v>209906</v>
      </c>
      <c r="E242" s="803">
        <v>90413</v>
      </c>
      <c r="F242" s="803">
        <v>55545</v>
      </c>
      <c r="G242" s="803">
        <v>45248</v>
      </c>
      <c r="H242" s="803">
        <v>128623</v>
      </c>
      <c r="I242" s="803">
        <v>104960</v>
      </c>
      <c r="J242" s="804">
        <v>87001</v>
      </c>
      <c r="K242" s="805">
        <v>71348</v>
      </c>
      <c r="L242" s="805">
        <v>32116</v>
      </c>
      <c r="M242" s="805">
        <v>29576</v>
      </c>
      <c r="O242" s="802" t="s">
        <v>207</v>
      </c>
      <c r="P242" s="806">
        <v>0.16087247795011111</v>
      </c>
      <c r="Q242" s="830">
        <v>0.56037740057546892</v>
      </c>
      <c r="R242" s="831">
        <v>0.56507198460263164</v>
      </c>
      <c r="S242" s="831">
        <v>0.72357957373386572</v>
      </c>
      <c r="T242" s="831">
        <v>0.79395085066162574</v>
      </c>
      <c r="U242" s="831">
        <v>0.79437765205091937</v>
      </c>
      <c r="V242" s="831">
        <v>0.48391811728850981</v>
      </c>
      <c r="W242" s="832">
        <v>0.69382621951219514</v>
      </c>
      <c r="X242" s="833">
        <v>0.74718681394466735</v>
      </c>
      <c r="Y242" s="806">
        <v>0.76875315355721252</v>
      </c>
      <c r="Z242" s="806">
        <v>0.86511396188815548</v>
      </c>
      <c r="AA242" s="806">
        <v>0.88125507167974038</v>
      </c>
    </row>
    <row r="243" spans="1:28">
      <c r="A243" s="807" t="s">
        <v>208</v>
      </c>
      <c r="B243" s="1228"/>
      <c r="C243" s="809">
        <v>0.22559300371350649</v>
      </c>
      <c r="D243" s="809">
        <v>0.21124316926142481</v>
      </c>
      <c r="E243" s="809">
        <v>9.0988960117544052E-2</v>
      </c>
      <c r="F243" s="809">
        <v>5.5898839655016255E-2</v>
      </c>
      <c r="G243" s="809">
        <v>4.5536244427224329E-2</v>
      </c>
      <c r="H243" s="809">
        <v>0.12944237020338745</v>
      </c>
      <c r="I243" s="809">
        <v>0.10562862922298147</v>
      </c>
      <c r="J243" s="1126">
        <v>8.7555224571537832E-2</v>
      </c>
      <c r="K243" s="1126">
        <v>7.1802509887588434E-2</v>
      </c>
      <c r="L243" s="1126">
        <v>3.2320589330461821E-2</v>
      </c>
      <c r="M243" s="1126">
        <v>2.9764408707116045E-2</v>
      </c>
      <c r="O243" s="807" t="s">
        <v>208</v>
      </c>
      <c r="P243" s="808"/>
      <c r="Q243" s="809"/>
      <c r="R243" s="809"/>
      <c r="S243" s="809"/>
      <c r="T243" s="809"/>
      <c r="U243" s="809"/>
      <c r="V243" s="809"/>
      <c r="W243" s="809"/>
      <c r="X243" s="810"/>
      <c r="Y243" s="811"/>
      <c r="Z243" s="811"/>
      <c r="AA243" s="811"/>
    </row>
    <row r="244" spans="1:28">
      <c r="A244" s="791" t="s">
        <v>48</v>
      </c>
      <c r="B244" s="1224">
        <v>108544</v>
      </c>
      <c r="C244" s="777">
        <v>15930</v>
      </c>
      <c r="D244" s="777">
        <v>15930</v>
      </c>
      <c r="E244" s="777">
        <v>4155</v>
      </c>
      <c r="F244" s="777">
        <v>2234</v>
      </c>
      <c r="G244" s="777">
        <v>997</v>
      </c>
      <c r="H244" s="777">
        <v>14662</v>
      </c>
      <c r="I244" s="777">
        <v>1940</v>
      </c>
      <c r="J244" s="793" t="s">
        <v>111</v>
      </c>
      <c r="K244" s="780">
        <v>1310</v>
      </c>
      <c r="L244" s="780">
        <v>566</v>
      </c>
      <c r="M244" s="780">
        <v>417</v>
      </c>
      <c r="O244" s="791" t="s">
        <v>48</v>
      </c>
      <c r="P244" s="784">
        <v>8.5819312879966067E-2</v>
      </c>
      <c r="Q244" s="782">
        <v>0.25919648462021344</v>
      </c>
      <c r="R244" s="782">
        <v>0.25919648462021344</v>
      </c>
      <c r="S244" s="782">
        <v>0.68567990373044529</v>
      </c>
      <c r="T244" s="782">
        <v>0.4865711727842435</v>
      </c>
      <c r="U244" s="782">
        <v>0.69207622868605823</v>
      </c>
      <c r="V244" s="782">
        <v>0.24464602373482472</v>
      </c>
      <c r="W244" s="782">
        <v>0.84742268041237112</v>
      </c>
      <c r="X244" s="793" t="s">
        <v>111</v>
      </c>
      <c r="Y244" s="784">
        <v>0.70458015267175578</v>
      </c>
      <c r="Z244" s="784">
        <v>0.84982332155477036</v>
      </c>
      <c r="AA244" s="784">
        <v>0.97122302158273377</v>
      </c>
    </row>
    <row r="245" spans="1:28">
      <c r="A245" s="812"/>
      <c r="B245" s="1116"/>
      <c r="C245" s="813">
        <v>0.14676076061320756</v>
      </c>
      <c r="D245" s="813">
        <v>0.14676076061320756</v>
      </c>
      <c r="E245" s="813">
        <v>3.827940742924528E-2</v>
      </c>
      <c r="F245" s="813">
        <v>2.058151533018868E-2</v>
      </c>
      <c r="G245" s="813">
        <v>9.1852152122641507E-3</v>
      </c>
      <c r="H245" s="813">
        <v>0.13507886202830188</v>
      </c>
      <c r="I245" s="813">
        <v>1.7872936320754717E-2</v>
      </c>
      <c r="J245" s="814"/>
      <c r="K245" s="1127">
        <v>1.2068838443396226E-2</v>
      </c>
      <c r="L245" s="1127">
        <v>5.214475235849057E-3</v>
      </c>
      <c r="M245" s="1127">
        <v>3.8417600235849058E-3</v>
      </c>
      <c r="O245" s="812"/>
      <c r="P245" s="772"/>
      <c r="Q245" s="813"/>
      <c r="R245" s="813"/>
      <c r="S245" s="813"/>
      <c r="T245" s="813"/>
      <c r="U245" s="813"/>
      <c r="V245" s="813"/>
      <c r="W245" s="813"/>
      <c r="X245" s="814"/>
      <c r="Y245" s="815"/>
      <c r="Z245" s="815"/>
      <c r="AA245" s="815"/>
    </row>
    <row r="246" spans="1:28">
      <c r="A246" s="802" t="s">
        <v>209</v>
      </c>
      <c r="B246" s="1229">
        <v>1102214</v>
      </c>
      <c r="C246" s="816">
        <v>240095</v>
      </c>
      <c r="D246" s="817">
        <v>225836</v>
      </c>
      <c r="E246" s="817">
        <v>94568</v>
      </c>
      <c r="F246" s="817">
        <v>57779</v>
      </c>
      <c r="G246" s="817">
        <v>46245</v>
      </c>
      <c r="H246" s="817">
        <v>143285</v>
      </c>
      <c r="I246" s="817">
        <v>106900</v>
      </c>
      <c r="J246" s="818">
        <v>87001</v>
      </c>
      <c r="K246" s="819">
        <v>72658</v>
      </c>
      <c r="L246" s="819">
        <v>32682</v>
      </c>
      <c r="M246" s="819">
        <v>29993</v>
      </c>
      <c r="O246" s="802" t="s">
        <v>209</v>
      </c>
      <c r="P246" s="820">
        <v>0.15541423431621285</v>
      </c>
      <c r="Q246" s="821">
        <v>0.5403944272058977</v>
      </c>
      <c r="R246" s="822">
        <v>0.54349616535893308</v>
      </c>
      <c r="S246" s="822">
        <v>0.72191438964554611</v>
      </c>
      <c r="T246" s="822">
        <v>0.78206614860070267</v>
      </c>
      <c r="U246" s="822">
        <v>0.7921721267164018</v>
      </c>
      <c r="V246" s="822">
        <v>0.45943399518442263</v>
      </c>
      <c r="W246" s="822">
        <v>0.69661365762394767</v>
      </c>
      <c r="X246" s="823">
        <v>0.74718681394466735</v>
      </c>
      <c r="Y246" s="824">
        <v>0.76759613531889126</v>
      </c>
      <c r="Z246" s="824">
        <v>0.86484915243865124</v>
      </c>
      <c r="AA246" s="824">
        <v>0.88250591804754441</v>
      </c>
    </row>
    <row r="247" spans="1:28" ht="13.5" thickBot="1">
      <c r="A247" s="825"/>
      <c r="B247" s="1117"/>
      <c r="C247" s="827">
        <v>0.20572265335482284</v>
      </c>
      <c r="D247" s="827">
        <v>0.19350499236985266</v>
      </c>
      <c r="E247" s="827">
        <v>8.1029508663066227E-2</v>
      </c>
      <c r="F247" s="827">
        <v>4.9507274987768628E-2</v>
      </c>
      <c r="G247" s="827">
        <v>3.9624499070758587E-2</v>
      </c>
      <c r="H247" s="827">
        <v>0.12277211264685142</v>
      </c>
      <c r="I247" s="827">
        <v>9.159604174860185E-2</v>
      </c>
      <c r="J247" s="828">
        <v>7.4545811301871934E-2</v>
      </c>
      <c r="K247" s="829">
        <v>6.2256175878109575E-2</v>
      </c>
      <c r="L247" s="829">
        <v>2.8003197721494909E-2</v>
      </c>
      <c r="M247" s="829">
        <v>2.5699158841588545E-2</v>
      </c>
      <c r="O247" s="825"/>
      <c r="P247" s="826"/>
      <c r="Q247" s="827"/>
      <c r="R247" s="827"/>
      <c r="S247" s="827"/>
      <c r="T247" s="827"/>
      <c r="U247" s="827"/>
      <c r="V247" s="827"/>
      <c r="W247" s="827"/>
      <c r="X247" s="828"/>
      <c r="Y247" s="829"/>
      <c r="Z247" s="829"/>
      <c r="AA247" s="829"/>
      <c r="AB247" s="417" t="s">
        <v>376</v>
      </c>
    </row>
    <row r="248" spans="1:28" ht="15">
      <c r="B248" s="1118"/>
      <c r="I248" s="1133"/>
      <c r="J248" s="1133"/>
      <c r="K248" s="1133"/>
      <c r="L248" s="1133"/>
      <c r="M248" s="1133"/>
      <c r="W248" s="1133"/>
      <c r="X248" s="1133"/>
      <c r="Y248" s="1133"/>
      <c r="Z248" s="1133"/>
      <c r="AA248" s="1133"/>
    </row>
    <row r="249" spans="1:28" ht="15">
      <c r="A249" s="758" t="s">
        <v>280</v>
      </c>
      <c r="B249" s="1118"/>
      <c r="I249" s="1133"/>
      <c r="J249" s="1133"/>
      <c r="K249" s="1133"/>
      <c r="L249" s="1133"/>
      <c r="M249" s="1133"/>
      <c r="O249" s="758" t="s">
        <v>279</v>
      </c>
      <c r="W249" s="1133"/>
      <c r="X249" s="1133"/>
      <c r="Y249" s="1133"/>
      <c r="Z249" s="1133"/>
      <c r="AA249" s="1133"/>
    </row>
    <row r="250" spans="1:28">
      <c r="B250" s="1118"/>
    </row>
    <row r="251" spans="1:28" ht="15">
      <c r="A251" s="1132" t="s">
        <v>187</v>
      </c>
      <c r="B251" s="1134"/>
      <c r="C251" s="1133"/>
      <c r="D251" s="1133"/>
      <c r="E251" s="1133"/>
      <c r="F251" s="1133"/>
      <c r="G251" s="1133"/>
      <c r="H251" s="1133"/>
      <c r="I251" s="1133"/>
      <c r="J251" s="1133"/>
      <c r="K251" s="1133"/>
      <c r="L251" s="1133"/>
      <c r="M251" s="1133"/>
      <c r="O251" s="1132" t="s">
        <v>188</v>
      </c>
      <c r="P251" s="1133"/>
      <c r="Q251" s="1133"/>
      <c r="R251" s="1133"/>
      <c r="S251" s="1133"/>
      <c r="T251" s="1133"/>
      <c r="U251" s="1133"/>
      <c r="V251" s="1133"/>
      <c r="W251" s="1133"/>
      <c r="X251" s="1133"/>
      <c r="Y251" s="1133"/>
      <c r="Z251" s="1133"/>
      <c r="AA251" s="1133"/>
    </row>
    <row r="252" spans="1:28" ht="15">
      <c r="A252" s="417" t="s">
        <v>189</v>
      </c>
      <c r="B252" s="1118" t="s">
        <v>190</v>
      </c>
      <c r="H252" s="1133"/>
      <c r="I252" s="1133"/>
      <c r="J252" s="1133"/>
      <c r="K252" s="1133"/>
      <c r="L252" s="1133"/>
      <c r="M252" s="1133"/>
      <c r="O252" s="417" t="s">
        <v>189</v>
      </c>
      <c r="P252" s="417" t="s">
        <v>190</v>
      </c>
      <c r="V252" s="1133"/>
      <c r="W252" s="1133"/>
      <c r="X252" s="1133"/>
      <c r="Y252" s="1133"/>
      <c r="Z252" s="1133"/>
      <c r="AA252" s="1133"/>
    </row>
    <row r="253" spans="1:28" ht="15">
      <c r="A253" s="757" t="s">
        <v>191</v>
      </c>
      <c r="B253" s="1120"/>
      <c r="C253" s="757">
        <v>2009</v>
      </c>
      <c r="D253" s="758"/>
      <c r="E253" s="758"/>
      <c r="F253" s="758"/>
      <c r="G253" s="758"/>
      <c r="H253" s="1133"/>
      <c r="I253" s="1133"/>
      <c r="J253" s="1133"/>
      <c r="K253" s="1133"/>
      <c r="L253" s="1133"/>
      <c r="M253" s="1133"/>
      <c r="O253" s="757" t="s">
        <v>191</v>
      </c>
      <c r="P253" s="757"/>
      <c r="Q253" s="757">
        <v>2009</v>
      </c>
      <c r="R253" s="758"/>
      <c r="S253" s="758"/>
      <c r="T253" s="758"/>
      <c r="U253" s="758"/>
      <c r="V253" s="1133"/>
      <c r="W253" s="1133"/>
      <c r="X253" s="1133"/>
      <c r="Y253" s="1133"/>
      <c r="Z253" s="1133"/>
      <c r="AA253" s="1133"/>
    </row>
    <row r="254" spans="1:28" ht="15.75" thickBot="1">
      <c r="B254" s="1118"/>
      <c r="H254" s="1133"/>
      <c r="I254" s="1133"/>
      <c r="J254" s="1133"/>
      <c r="K254" s="1133"/>
      <c r="L254" s="1133"/>
      <c r="M254" s="1133"/>
      <c r="V254" s="1133"/>
      <c r="W254" s="1133"/>
      <c r="X254" s="1133"/>
      <c r="Y254" s="1133"/>
      <c r="Z254" s="1133"/>
      <c r="AA254" s="1133"/>
    </row>
    <row r="255" spans="1:28">
      <c r="A255" s="759" t="s">
        <v>192</v>
      </c>
      <c r="B255" s="1121" t="s">
        <v>193</v>
      </c>
      <c r="C255" s="761"/>
      <c r="D255" s="761"/>
      <c r="E255" s="761" t="s">
        <v>307</v>
      </c>
      <c r="F255" s="761"/>
      <c r="G255" s="761"/>
      <c r="H255" s="761"/>
      <c r="I255" s="761"/>
      <c r="J255" s="761"/>
      <c r="K255" s="759" t="s">
        <v>194</v>
      </c>
      <c r="L255" s="759" t="s">
        <v>195</v>
      </c>
      <c r="M255" s="759" t="s">
        <v>308</v>
      </c>
      <c r="O255" s="759" t="s">
        <v>192</v>
      </c>
      <c r="P255" s="760" t="s">
        <v>193</v>
      </c>
      <c r="Q255" s="761"/>
      <c r="R255" s="761"/>
      <c r="S255" s="761" t="s">
        <v>309</v>
      </c>
      <c r="T255" s="761"/>
      <c r="U255" s="761"/>
      <c r="V255" s="761"/>
      <c r="W255" s="761"/>
      <c r="X255" s="761"/>
      <c r="Y255" s="759" t="s">
        <v>194</v>
      </c>
      <c r="Z255" s="759" t="s">
        <v>195</v>
      </c>
      <c r="AA255" s="759" t="s">
        <v>308</v>
      </c>
    </row>
    <row r="256" spans="1:28">
      <c r="A256" s="762" t="s">
        <v>196</v>
      </c>
      <c r="B256" s="1122" t="s">
        <v>197</v>
      </c>
      <c r="C256" s="764"/>
      <c r="D256" s="764"/>
      <c r="E256" s="765" t="s">
        <v>310</v>
      </c>
      <c r="F256" s="765"/>
      <c r="G256" s="764"/>
      <c r="H256" s="764"/>
      <c r="I256" s="764"/>
      <c r="J256" s="764"/>
      <c r="K256" s="766" t="s">
        <v>198</v>
      </c>
      <c r="L256" s="766" t="s">
        <v>198</v>
      </c>
      <c r="M256" s="766" t="s">
        <v>198</v>
      </c>
      <c r="O256" s="762" t="s">
        <v>196</v>
      </c>
      <c r="P256" s="763" t="s">
        <v>197</v>
      </c>
      <c r="Q256" s="764"/>
      <c r="R256" s="764"/>
      <c r="S256" s="765" t="s">
        <v>311</v>
      </c>
      <c r="T256" s="765"/>
      <c r="U256" s="764"/>
      <c r="V256" s="764"/>
      <c r="W256" s="764"/>
      <c r="X256" s="764"/>
      <c r="Y256" s="766" t="s">
        <v>198</v>
      </c>
      <c r="Z256" s="766" t="s">
        <v>198</v>
      </c>
      <c r="AA256" s="766" t="s">
        <v>198</v>
      </c>
    </row>
    <row r="257" spans="1:27">
      <c r="A257" s="767" t="s">
        <v>199</v>
      </c>
      <c r="B257" s="1122" t="s">
        <v>163</v>
      </c>
      <c r="C257" s="768" t="s">
        <v>200</v>
      </c>
      <c r="D257" s="768" t="s">
        <v>201</v>
      </c>
      <c r="E257" s="769"/>
      <c r="F257" s="769"/>
      <c r="G257" s="769"/>
      <c r="H257" s="769"/>
      <c r="I257" s="769"/>
      <c r="J257" s="770" t="s">
        <v>36</v>
      </c>
      <c r="K257" s="762" t="s">
        <v>202</v>
      </c>
      <c r="L257" s="762" t="s">
        <v>203</v>
      </c>
      <c r="M257" s="762" t="s">
        <v>203</v>
      </c>
      <c r="O257" s="767" t="s">
        <v>199</v>
      </c>
      <c r="P257" s="763" t="s">
        <v>163</v>
      </c>
      <c r="Q257" s="768" t="s">
        <v>200</v>
      </c>
      <c r="R257" s="768" t="s">
        <v>201</v>
      </c>
      <c r="S257" s="769"/>
      <c r="T257" s="769"/>
      <c r="U257" s="769"/>
      <c r="V257" s="769"/>
      <c r="W257" s="769"/>
      <c r="X257" s="770" t="s">
        <v>36</v>
      </c>
      <c r="Y257" s="762" t="s">
        <v>202</v>
      </c>
      <c r="Z257" s="762" t="s">
        <v>203</v>
      </c>
      <c r="AA257" s="762" t="s">
        <v>203</v>
      </c>
    </row>
    <row r="258" spans="1:27">
      <c r="A258" s="771"/>
      <c r="B258" s="1116"/>
      <c r="C258" s="773" t="s">
        <v>204</v>
      </c>
      <c r="D258" s="773" t="s">
        <v>205</v>
      </c>
      <c r="E258" s="774" t="s">
        <v>170</v>
      </c>
      <c r="F258" s="774" t="s">
        <v>164</v>
      </c>
      <c r="G258" s="773" t="s">
        <v>312</v>
      </c>
      <c r="H258" s="773" t="s">
        <v>313</v>
      </c>
      <c r="I258" s="773" t="s">
        <v>172</v>
      </c>
      <c r="J258" s="765" t="s">
        <v>206</v>
      </c>
      <c r="K258" s="775" t="s">
        <v>314</v>
      </c>
      <c r="L258" s="775" t="s">
        <v>315</v>
      </c>
      <c r="M258" s="775" t="s">
        <v>316</v>
      </c>
      <c r="O258" s="771"/>
      <c r="P258" s="772"/>
      <c r="Q258" s="773" t="s">
        <v>204</v>
      </c>
      <c r="R258" s="773" t="s">
        <v>205</v>
      </c>
      <c r="S258" s="774" t="s">
        <v>170</v>
      </c>
      <c r="T258" s="774" t="s">
        <v>164</v>
      </c>
      <c r="U258" s="773" t="s">
        <v>312</v>
      </c>
      <c r="V258" s="773" t="s">
        <v>313</v>
      </c>
      <c r="W258" s="773" t="s">
        <v>172</v>
      </c>
      <c r="X258" s="765" t="s">
        <v>206</v>
      </c>
      <c r="Y258" s="775" t="s">
        <v>314</v>
      </c>
      <c r="Z258" s="775" t="s">
        <v>315</v>
      </c>
      <c r="AA258" s="775" t="s">
        <v>316</v>
      </c>
    </row>
    <row r="259" spans="1:27">
      <c r="A259" s="791" t="s">
        <v>170</v>
      </c>
      <c r="B259" s="1222">
        <v>132568</v>
      </c>
      <c r="C259" s="777">
        <v>48973</v>
      </c>
      <c r="D259" s="777">
        <v>46889</v>
      </c>
      <c r="E259" s="778" t="s">
        <v>111</v>
      </c>
      <c r="F259" s="777">
        <v>17417</v>
      </c>
      <c r="G259" s="777">
        <v>9860</v>
      </c>
      <c r="H259" s="777">
        <v>42341</v>
      </c>
      <c r="I259" s="777">
        <v>27130</v>
      </c>
      <c r="J259" s="779">
        <v>20268</v>
      </c>
      <c r="K259" s="780">
        <v>16483</v>
      </c>
      <c r="L259" s="780">
        <v>7509</v>
      </c>
      <c r="M259" s="780">
        <v>7097</v>
      </c>
      <c r="O259" s="776" t="s">
        <v>170</v>
      </c>
      <c r="P259" s="781">
        <v>0.36635190658112882</v>
      </c>
      <c r="Q259" s="782">
        <v>0.71508790558062607</v>
      </c>
      <c r="R259" s="782">
        <v>0.72518074601718951</v>
      </c>
      <c r="S259" s="778" t="s">
        <v>111</v>
      </c>
      <c r="T259" s="782">
        <v>0.85548601940632718</v>
      </c>
      <c r="U259" s="782">
        <v>0.89594320486815415</v>
      </c>
      <c r="V259" s="782">
        <v>0.73970855671807467</v>
      </c>
      <c r="W259" s="782">
        <v>0.8102838186509399</v>
      </c>
      <c r="X259" s="783">
        <v>0.82716597592263663</v>
      </c>
      <c r="Y259" s="784">
        <v>0.86768185403142628</v>
      </c>
      <c r="Z259" s="784">
        <v>0.92156079371420963</v>
      </c>
      <c r="AA259" s="784">
        <v>0.92701141327321401</v>
      </c>
    </row>
    <row r="260" spans="1:27">
      <c r="A260" s="785"/>
      <c r="B260" s="1223"/>
      <c r="C260" s="1230">
        <v>0.36941795908514874</v>
      </c>
      <c r="D260" s="1230">
        <v>0.35369772494116225</v>
      </c>
      <c r="E260" s="1230"/>
      <c r="F260" s="1230">
        <v>0.13138163055941102</v>
      </c>
      <c r="G260" s="1230">
        <v>7.4376923541126058E-2</v>
      </c>
      <c r="H260" s="1230">
        <v>0.31939080321042784</v>
      </c>
      <c r="I260" s="1230">
        <v>0.20464968921610041</v>
      </c>
      <c r="J260" s="1231">
        <v>0.15288757467865549</v>
      </c>
      <c r="K260" s="1231">
        <v>0.12433618972904471</v>
      </c>
      <c r="L260" s="1231">
        <v>5.664262868867298E-2</v>
      </c>
      <c r="M260" s="1231">
        <v>5.3534789692836884E-2</v>
      </c>
      <c r="O260" s="785"/>
      <c r="P260" s="767"/>
      <c r="Q260" s="787"/>
      <c r="R260" s="787"/>
      <c r="S260" s="787"/>
      <c r="T260" s="787"/>
      <c r="U260" s="787"/>
      <c r="V260" s="787"/>
      <c r="W260" s="787"/>
      <c r="X260" s="788"/>
      <c r="Y260" s="789"/>
      <c r="Z260" s="789"/>
      <c r="AA260" s="789"/>
    </row>
    <row r="261" spans="1:27">
      <c r="A261" s="776" t="s">
        <v>164</v>
      </c>
      <c r="B261" s="1224">
        <v>282359</v>
      </c>
      <c r="C261" s="1123">
        <v>67677</v>
      </c>
      <c r="D261" s="1123">
        <v>66419</v>
      </c>
      <c r="E261" s="1123">
        <v>26776</v>
      </c>
      <c r="F261" s="1232" t="s">
        <v>111</v>
      </c>
      <c r="G261" s="1123">
        <v>16688</v>
      </c>
      <c r="H261" s="1123">
        <v>57610</v>
      </c>
      <c r="I261" s="1123">
        <v>37942</v>
      </c>
      <c r="J261" s="1233">
        <v>15637</v>
      </c>
      <c r="K261" s="1224">
        <v>24654</v>
      </c>
      <c r="L261" s="1224">
        <v>8965</v>
      </c>
      <c r="M261" s="1224">
        <v>8468</v>
      </c>
      <c r="O261" s="776" t="s">
        <v>164</v>
      </c>
      <c r="P261" s="784">
        <v>0.12279189270234168</v>
      </c>
      <c r="Q261" s="782">
        <v>0.43744551324674558</v>
      </c>
      <c r="R261" s="782">
        <v>0.42999744049142563</v>
      </c>
      <c r="S261" s="782">
        <v>0.66316850911263814</v>
      </c>
      <c r="T261" s="790" t="s">
        <v>111</v>
      </c>
      <c r="U261" s="782">
        <v>0.66221236816874396</v>
      </c>
      <c r="V261" s="782">
        <v>0.43662558583579242</v>
      </c>
      <c r="W261" s="782">
        <v>0.55872120605134157</v>
      </c>
      <c r="X261" s="783">
        <v>0.66381019377118378</v>
      </c>
      <c r="Y261" s="784">
        <v>0.6817554960655472</v>
      </c>
      <c r="Z261" s="784">
        <v>0.82855549358616842</v>
      </c>
      <c r="AA261" s="784">
        <v>0.83573452999527631</v>
      </c>
    </row>
    <row r="262" spans="1:27">
      <c r="A262" s="785"/>
      <c r="B262" s="1223"/>
      <c r="C262" s="1230">
        <v>0.23968423177585982</v>
      </c>
      <c r="D262" s="1230">
        <v>0.23522891071295762</v>
      </c>
      <c r="E262" s="1230">
        <v>9.4829631780818033E-2</v>
      </c>
      <c r="F262" s="1230"/>
      <c r="G262" s="1230">
        <v>5.9102065101519698E-2</v>
      </c>
      <c r="H262" s="1230">
        <v>0.20403103850063217</v>
      </c>
      <c r="I262" s="1230">
        <v>0.13437503320241254</v>
      </c>
      <c r="J262" s="1231">
        <v>5.5379853307314444E-2</v>
      </c>
      <c r="K262" s="1231">
        <v>8.7314376379006867E-2</v>
      </c>
      <c r="L262" s="1231">
        <v>3.1750360356850679E-2</v>
      </c>
      <c r="M262" s="1231">
        <v>2.9990189793844008E-2</v>
      </c>
      <c r="O262" s="785"/>
      <c r="P262" s="786"/>
      <c r="Q262" s="787"/>
      <c r="R262" s="787"/>
      <c r="S262" s="787"/>
      <c r="T262" s="787"/>
      <c r="U262" s="787"/>
      <c r="V262" s="787"/>
      <c r="W262" s="787"/>
      <c r="X262" s="788"/>
      <c r="Y262" s="789"/>
      <c r="Z262" s="789"/>
      <c r="AA262" s="789"/>
    </row>
    <row r="263" spans="1:27">
      <c r="A263" s="791" t="s">
        <v>312</v>
      </c>
      <c r="B263" s="1224">
        <v>126988</v>
      </c>
      <c r="C263" s="1123">
        <v>19315</v>
      </c>
      <c r="D263" s="1123">
        <v>19078</v>
      </c>
      <c r="E263" s="1123">
        <v>5865</v>
      </c>
      <c r="F263" s="1123">
        <v>5124</v>
      </c>
      <c r="G263" s="1232" t="s">
        <v>111</v>
      </c>
      <c r="H263" s="1123">
        <v>17249</v>
      </c>
      <c r="I263" s="1123">
        <v>7826</v>
      </c>
      <c r="J263" s="1233">
        <v>2545</v>
      </c>
      <c r="K263" s="1224">
        <v>2815</v>
      </c>
      <c r="L263" s="1224">
        <v>2815</v>
      </c>
      <c r="M263" s="1224">
        <v>2343</v>
      </c>
      <c r="O263" s="791" t="s">
        <v>312</v>
      </c>
      <c r="P263" s="784">
        <v>8.5519086115394119E-2</v>
      </c>
      <c r="Q263" s="782">
        <v>0.32415221330572092</v>
      </c>
      <c r="R263" s="782">
        <v>0.31968759828074222</v>
      </c>
      <c r="S263" s="782">
        <v>0.53231031543051999</v>
      </c>
      <c r="T263" s="782">
        <v>0.51795472287275568</v>
      </c>
      <c r="U263" s="790" t="s">
        <v>111</v>
      </c>
      <c r="V263" s="782">
        <v>0.30906139486347034</v>
      </c>
      <c r="W263" s="782">
        <v>0.5025555839509328</v>
      </c>
      <c r="X263" s="783">
        <v>0.5461689587426326</v>
      </c>
      <c r="Y263" s="784">
        <v>0.62344582593250442</v>
      </c>
      <c r="Z263" s="784">
        <v>0.62344582593250442</v>
      </c>
      <c r="AA263" s="784">
        <v>0.68544600938967137</v>
      </c>
    </row>
    <row r="264" spans="1:27">
      <c r="A264" s="785"/>
      <c r="B264" s="1223"/>
      <c r="C264" s="1230">
        <v>0.15210098591992943</v>
      </c>
      <c r="D264" s="1230">
        <v>0.15023466784263079</v>
      </c>
      <c r="E264" s="1230">
        <v>4.6185466343276527E-2</v>
      </c>
      <c r="F264" s="1230">
        <v>4.0350269316785835E-2</v>
      </c>
      <c r="G264" s="1234"/>
      <c r="H264" s="1230">
        <v>0.13583173213216998</v>
      </c>
      <c r="I264" s="1230">
        <v>6.1627870349954324E-2</v>
      </c>
      <c r="J264" s="1231">
        <v>2.0041263741455886E-2</v>
      </c>
      <c r="K264" s="1231">
        <v>2.2167448892808771E-2</v>
      </c>
      <c r="L264" s="1231">
        <v>2.2167448892808771E-2</v>
      </c>
      <c r="M264" s="1231">
        <v>1.8450562257851136E-2</v>
      </c>
      <c r="O264" s="785"/>
      <c r="P264" s="786"/>
      <c r="Q264" s="787"/>
      <c r="R264" s="787"/>
      <c r="S264" s="787"/>
      <c r="T264" s="787"/>
      <c r="U264" s="792"/>
      <c r="V264" s="787"/>
      <c r="W264" s="787"/>
      <c r="X264" s="788"/>
      <c r="Y264" s="789"/>
      <c r="Z264" s="789"/>
      <c r="AA264" s="789"/>
    </row>
    <row r="265" spans="1:27">
      <c r="A265" s="791" t="s">
        <v>317</v>
      </c>
      <c r="B265" s="1224">
        <v>213093</v>
      </c>
      <c r="C265" s="1123">
        <v>76831</v>
      </c>
      <c r="D265" s="1123">
        <v>66492</v>
      </c>
      <c r="E265" s="1123">
        <v>56934</v>
      </c>
      <c r="F265" s="1123">
        <v>30684</v>
      </c>
      <c r="G265" s="1123">
        <v>19914</v>
      </c>
      <c r="H265" s="1235" t="s">
        <v>111</v>
      </c>
      <c r="I265" s="1123">
        <v>40249</v>
      </c>
      <c r="J265" s="1233">
        <v>46859</v>
      </c>
      <c r="K265" s="1224">
        <v>27501</v>
      </c>
      <c r="L265" s="1224">
        <v>14320</v>
      </c>
      <c r="M265" s="1224">
        <v>13510</v>
      </c>
      <c r="O265" s="791" t="s">
        <v>317</v>
      </c>
      <c r="P265" s="784">
        <v>0.23969109620291668</v>
      </c>
      <c r="Q265" s="782">
        <v>0.70858117166248002</v>
      </c>
      <c r="R265" s="782">
        <v>0.74909763580581123</v>
      </c>
      <c r="S265" s="782">
        <v>0.79534197491832648</v>
      </c>
      <c r="T265" s="782">
        <v>0.81892843175596397</v>
      </c>
      <c r="U265" s="782">
        <v>0.88801847946168522</v>
      </c>
      <c r="V265" s="790" t="s">
        <v>111</v>
      </c>
      <c r="W265" s="782">
        <v>0.77358443688041933</v>
      </c>
      <c r="X265" s="783">
        <v>0.75129644251904648</v>
      </c>
      <c r="Y265" s="784">
        <v>0.86018690229446204</v>
      </c>
      <c r="Z265" s="784">
        <v>0.92709497206703906</v>
      </c>
      <c r="AA265" s="784">
        <v>0.93071798667653594</v>
      </c>
    </row>
    <row r="266" spans="1:27">
      <c r="A266" s="785"/>
      <c r="B266" s="1225"/>
      <c r="C266" s="1230">
        <v>0.3605514962950449</v>
      </c>
      <c r="D266" s="1230">
        <v>0.31203277442243527</v>
      </c>
      <c r="E266" s="1230">
        <v>0.26717911897622165</v>
      </c>
      <c r="F266" s="1230">
        <v>0.14399346764088919</v>
      </c>
      <c r="G266" s="1230">
        <v>9.3452154693021358E-2</v>
      </c>
      <c r="H266" s="1236"/>
      <c r="I266" s="1230">
        <v>0.18887997259412556</v>
      </c>
      <c r="J266" s="1231">
        <v>0.21989929279704168</v>
      </c>
      <c r="K266" s="1231">
        <v>0.12905632751897059</v>
      </c>
      <c r="L266" s="1231">
        <v>6.7200705795122315E-2</v>
      </c>
      <c r="M266" s="1231">
        <v>6.3399548553917773E-2</v>
      </c>
      <c r="O266" s="785"/>
      <c r="P266" s="794"/>
      <c r="Q266" s="787"/>
      <c r="R266" s="787"/>
      <c r="S266" s="787"/>
      <c r="T266" s="787"/>
      <c r="U266" s="787"/>
      <c r="V266" s="795"/>
      <c r="W266" s="787"/>
      <c r="X266" s="788"/>
      <c r="Y266" s="789"/>
      <c r="Z266" s="789"/>
      <c r="AA266" s="789"/>
    </row>
    <row r="267" spans="1:27">
      <c r="A267" s="791" t="s">
        <v>172</v>
      </c>
      <c r="B267" s="1224">
        <v>228456</v>
      </c>
      <c r="C267" s="1123">
        <v>11421</v>
      </c>
      <c r="D267" s="1123">
        <v>11194</v>
      </c>
      <c r="E267" s="1123">
        <v>4343</v>
      </c>
      <c r="F267" s="1123">
        <v>2377</v>
      </c>
      <c r="G267" s="1123">
        <v>1176</v>
      </c>
      <c r="H267" s="1123">
        <v>10164</v>
      </c>
      <c r="I267" s="1235" t="s">
        <v>111</v>
      </c>
      <c r="J267" s="1233">
        <v>1563</v>
      </c>
      <c r="K267" s="1224">
        <v>1507</v>
      </c>
      <c r="L267" s="1224">
        <v>706</v>
      </c>
      <c r="M267" s="1224">
        <v>706</v>
      </c>
      <c r="O267" s="791" t="s">
        <v>172</v>
      </c>
      <c r="P267" s="784">
        <v>5.0401331200234704E-2</v>
      </c>
      <c r="Q267" s="782">
        <v>0.45608965939935209</v>
      </c>
      <c r="R267" s="782">
        <v>0.45318920850455602</v>
      </c>
      <c r="S267" s="782">
        <v>0.84388671425282058</v>
      </c>
      <c r="T267" s="782">
        <v>0.69204880100967603</v>
      </c>
      <c r="U267" s="782">
        <v>0.84523809523809523</v>
      </c>
      <c r="V267" s="782">
        <v>0.43083431719795356</v>
      </c>
      <c r="W267" s="790" t="s">
        <v>111</v>
      </c>
      <c r="X267" s="783">
        <v>0.80102367242482408</v>
      </c>
      <c r="Y267" s="784">
        <v>0.87392169873921699</v>
      </c>
      <c r="Z267" s="784">
        <v>0.91501416430594906</v>
      </c>
      <c r="AA267" s="784">
        <v>0.91501416430594906</v>
      </c>
    </row>
    <row r="268" spans="1:27">
      <c r="A268" s="797"/>
      <c r="B268" s="1226"/>
      <c r="C268" s="1230">
        <v>4.9992121021115665E-2</v>
      </c>
      <c r="D268" s="1230">
        <v>4.8998494239590996E-2</v>
      </c>
      <c r="E268" s="1230">
        <v>1.9010225163707671E-2</v>
      </c>
      <c r="F268" s="1230">
        <v>1.0404629337815597E-2</v>
      </c>
      <c r="G268" s="1230">
        <v>5.1475995377665718E-3</v>
      </c>
      <c r="H268" s="1230">
        <v>4.4489967433553948E-2</v>
      </c>
      <c r="I268" s="1237"/>
      <c r="J268" s="1238">
        <v>6.8415799978989392E-3</v>
      </c>
      <c r="K268" s="1231">
        <v>6.5964562103862454E-3</v>
      </c>
      <c r="L268" s="1231">
        <v>3.0903106068564624E-3</v>
      </c>
      <c r="M268" s="1231">
        <v>3.0903106068564624E-3</v>
      </c>
      <c r="O268" s="797"/>
      <c r="P268" s="800"/>
      <c r="Q268" s="798"/>
      <c r="R268" s="798"/>
      <c r="S268" s="798"/>
      <c r="T268" s="798"/>
      <c r="U268" s="798"/>
      <c r="V268" s="798"/>
      <c r="W268" s="798"/>
      <c r="X268" s="799"/>
      <c r="Y268" s="801"/>
      <c r="Z268" s="801"/>
      <c r="AA268" s="801"/>
    </row>
    <row r="269" spans="1:27">
      <c r="A269" s="802" t="s">
        <v>207</v>
      </c>
      <c r="B269" s="1227">
        <v>983464</v>
      </c>
      <c r="C269" s="1239">
        <v>224217</v>
      </c>
      <c r="D269" s="1239">
        <v>210072</v>
      </c>
      <c r="E269" s="1239">
        <v>93918</v>
      </c>
      <c r="F269" s="1239">
        <v>55602</v>
      </c>
      <c r="G269" s="1239">
        <v>47638</v>
      </c>
      <c r="H269" s="1239">
        <v>127364</v>
      </c>
      <c r="I269" s="1239">
        <v>113147</v>
      </c>
      <c r="J269" s="1240">
        <v>86872</v>
      </c>
      <c r="K269" s="1241">
        <v>72960</v>
      </c>
      <c r="L269" s="1241">
        <v>34315</v>
      </c>
      <c r="M269" s="1241">
        <v>32124</v>
      </c>
      <c r="O269" s="802" t="s">
        <v>207</v>
      </c>
      <c r="P269" s="806">
        <v>0.16811878711979969</v>
      </c>
      <c r="Q269" s="830">
        <v>0.58218600730542291</v>
      </c>
      <c r="R269" s="831">
        <v>0.58810312654708863</v>
      </c>
      <c r="S269" s="831">
        <v>0.7434783534572712</v>
      </c>
      <c r="T269" s="831">
        <v>0.79721952447753675</v>
      </c>
      <c r="U269" s="831">
        <v>0.80950081867416768</v>
      </c>
      <c r="V269" s="831">
        <v>0.51964448352752746</v>
      </c>
      <c r="W269" s="832">
        <v>0.69158705047416191</v>
      </c>
      <c r="X269" s="833">
        <v>0.7481351874021549</v>
      </c>
      <c r="Y269" s="806">
        <v>0.79273574561403504</v>
      </c>
      <c r="Z269" s="806">
        <v>0.87498178639079116</v>
      </c>
      <c r="AA269" s="806">
        <v>0.8866268210683601</v>
      </c>
    </row>
    <row r="270" spans="1:27">
      <c r="A270" s="807" t="s">
        <v>208</v>
      </c>
      <c r="B270" s="1228"/>
      <c r="C270" s="1242">
        <v>0.22798699291483979</v>
      </c>
      <c r="D270" s="1242">
        <v>0.21360415836268537</v>
      </c>
      <c r="E270" s="1242">
        <v>9.5497140718928203E-2</v>
      </c>
      <c r="F270" s="1242">
        <v>5.6536894080515404E-2</v>
      </c>
      <c r="G270" s="1242">
        <v>4.843898709052899E-2</v>
      </c>
      <c r="H270" s="1242">
        <v>0.12950550299756777</v>
      </c>
      <c r="I270" s="1242">
        <v>0.11504945783475552</v>
      </c>
      <c r="J270" s="1243">
        <v>8.833266901482921E-2</v>
      </c>
      <c r="K270" s="1243">
        <v>7.4186752133275843E-2</v>
      </c>
      <c r="L270" s="1243">
        <v>3.4891973676718209E-2</v>
      </c>
      <c r="M270" s="1243">
        <v>3.2664134121838724E-2</v>
      </c>
      <c r="O270" s="807" t="s">
        <v>208</v>
      </c>
      <c r="P270" s="808"/>
      <c r="Q270" s="809"/>
      <c r="R270" s="809"/>
      <c r="S270" s="809"/>
      <c r="T270" s="809"/>
      <c r="U270" s="809"/>
      <c r="V270" s="809"/>
      <c r="W270" s="809"/>
      <c r="X270" s="810"/>
      <c r="Y270" s="811"/>
      <c r="Z270" s="811"/>
      <c r="AA270" s="811"/>
    </row>
    <row r="271" spans="1:27">
      <c r="A271" s="791" t="s">
        <v>48</v>
      </c>
      <c r="B271" s="1224">
        <v>90607</v>
      </c>
      <c r="C271" s="1123">
        <v>15896</v>
      </c>
      <c r="D271" s="1123">
        <v>15896</v>
      </c>
      <c r="E271" s="1123">
        <v>4538</v>
      </c>
      <c r="F271" s="1123">
        <v>2241</v>
      </c>
      <c r="G271" s="1123">
        <v>1055</v>
      </c>
      <c r="H271" s="1123">
        <v>14621</v>
      </c>
      <c r="I271" s="1123">
        <v>2168</v>
      </c>
      <c r="J271" s="1235" t="s">
        <v>111</v>
      </c>
      <c r="K271" s="1224">
        <v>1449</v>
      </c>
      <c r="L271" s="1224">
        <v>652</v>
      </c>
      <c r="M271" s="1224">
        <v>505</v>
      </c>
      <c r="O271" s="791" t="s">
        <v>48</v>
      </c>
      <c r="P271" s="784">
        <v>9.4671144976940041E-2</v>
      </c>
      <c r="Q271" s="782">
        <v>0.26635631605435328</v>
      </c>
      <c r="R271" s="782">
        <v>0.26635631605435328</v>
      </c>
      <c r="S271" s="782">
        <v>0.67320405464962541</v>
      </c>
      <c r="T271" s="782">
        <v>0.4859437751004016</v>
      </c>
      <c r="U271" s="782">
        <v>0.71658767772511844</v>
      </c>
      <c r="V271" s="782">
        <v>0.25552287805211682</v>
      </c>
      <c r="W271" s="782">
        <v>0.82426199261992616</v>
      </c>
      <c r="X271" s="793" t="s">
        <v>111</v>
      </c>
      <c r="Y271" s="784">
        <v>0.67287784679089024</v>
      </c>
      <c r="Z271" s="784">
        <v>0.83895705521472397</v>
      </c>
      <c r="AA271" s="784">
        <v>0.97029702970297027</v>
      </c>
    </row>
    <row r="272" spans="1:27">
      <c r="A272" s="812"/>
      <c r="B272" s="1116"/>
      <c r="C272" s="1244">
        <v>0.17543898374297792</v>
      </c>
      <c r="D272" s="1244">
        <v>0.17543898374297792</v>
      </c>
      <c r="E272" s="1244">
        <v>5.0084430562760053E-2</v>
      </c>
      <c r="F272" s="1244">
        <v>2.4733188385003366E-2</v>
      </c>
      <c r="G272" s="1244">
        <v>1.1643691988477712E-2</v>
      </c>
      <c r="H272" s="1244">
        <v>0.16136722328296932</v>
      </c>
      <c r="I272" s="1244">
        <v>2.3927511119449931E-2</v>
      </c>
      <c r="J272" s="1245"/>
      <c r="K272" s="1246">
        <v>1.5992141887492137E-2</v>
      </c>
      <c r="L272" s="1246">
        <v>7.1959120156279317E-3</v>
      </c>
      <c r="M272" s="1246">
        <v>5.5735208096504684E-3</v>
      </c>
      <c r="O272" s="812"/>
      <c r="P272" s="772"/>
      <c r="Q272" s="813"/>
      <c r="R272" s="813"/>
      <c r="S272" s="813"/>
      <c r="T272" s="813"/>
      <c r="U272" s="813"/>
      <c r="V272" s="813"/>
      <c r="W272" s="813"/>
      <c r="X272" s="814"/>
      <c r="Y272" s="815"/>
      <c r="Z272" s="815"/>
      <c r="AA272" s="815"/>
    </row>
    <row r="273" spans="1:28">
      <c r="A273" s="802" t="s">
        <v>209</v>
      </c>
      <c r="B273" s="1229">
        <v>1074071</v>
      </c>
      <c r="C273" s="1247">
        <v>240113</v>
      </c>
      <c r="D273" s="1248">
        <v>225968</v>
      </c>
      <c r="E273" s="1248">
        <v>98456</v>
      </c>
      <c r="F273" s="1248">
        <v>57843</v>
      </c>
      <c r="G273" s="1248">
        <v>48693</v>
      </c>
      <c r="H273" s="1248">
        <v>141985</v>
      </c>
      <c r="I273" s="1248">
        <v>115315</v>
      </c>
      <c r="J273" s="1249">
        <v>86872</v>
      </c>
      <c r="K273" s="1250">
        <v>74409</v>
      </c>
      <c r="L273" s="1250">
        <v>34967</v>
      </c>
      <c r="M273" s="1250">
        <v>32629</v>
      </c>
      <c r="O273" s="802" t="s">
        <v>209</v>
      </c>
      <c r="P273" s="820">
        <v>0.16299329461286383</v>
      </c>
      <c r="Q273" s="821">
        <v>0.56127739855817882</v>
      </c>
      <c r="R273" s="822">
        <v>0.56546944700134527</v>
      </c>
      <c r="S273" s="822">
        <v>0.74023929471032746</v>
      </c>
      <c r="T273" s="822">
        <v>0.78515982919281502</v>
      </c>
      <c r="U273" s="822">
        <v>0.8074877292423962</v>
      </c>
      <c r="V273" s="822">
        <v>0.49244638518153327</v>
      </c>
      <c r="W273" s="822">
        <v>0.6940814291289078</v>
      </c>
      <c r="X273" s="823">
        <v>0.7481351874021549</v>
      </c>
      <c r="Y273" s="824">
        <v>0.79040169871924093</v>
      </c>
      <c r="Z273" s="824">
        <v>0.87431006377441589</v>
      </c>
      <c r="AA273" s="824">
        <v>0.88792178736706606</v>
      </c>
    </row>
    <row r="274" spans="1:28" ht="13.5" thickBot="1">
      <c r="A274" s="825"/>
      <c r="B274" s="1117"/>
      <c r="C274" s="1251">
        <v>0.20999747247048081</v>
      </c>
      <c r="D274" s="1251">
        <v>0.19762657106949483</v>
      </c>
      <c r="E274" s="1251">
        <v>8.6107420879142985E-2</v>
      </c>
      <c r="F274" s="1251">
        <v>5.058819722426533E-2</v>
      </c>
      <c r="G274" s="1251">
        <v>4.2585811376331655E-2</v>
      </c>
      <c r="H274" s="1251">
        <v>0.12417691307309983</v>
      </c>
      <c r="I274" s="1251">
        <v>0.10085192612617183</v>
      </c>
      <c r="J274" s="1252">
        <v>7.5976312937890117E-2</v>
      </c>
      <c r="K274" s="1253">
        <v>6.507645120862264E-2</v>
      </c>
      <c r="L274" s="1253">
        <v>3.0581358026742837E-2</v>
      </c>
      <c r="M274" s="1253">
        <v>2.853659539150033E-2</v>
      </c>
      <c r="O274" s="825"/>
      <c r="P274" s="826"/>
      <c r="Q274" s="827"/>
      <c r="R274" s="827"/>
      <c r="S274" s="827"/>
      <c r="T274" s="827"/>
      <c r="U274" s="827"/>
      <c r="V274" s="827"/>
      <c r="W274" s="827"/>
      <c r="X274" s="828"/>
      <c r="Y274" s="829"/>
      <c r="Z274" s="829"/>
      <c r="AA274" s="829"/>
      <c r="AB274" s="417" t="s">
        <v>376</v>
      </c>
    </row>
    <row r="275" spans="1:28" ht="15">
      <c r="B275" s="1118"/>
      <c r="C275" s="1118"/>
      <c r="D275" s="1118"/>
      <c r="E275" s="1118"/>
      <c r="F275" s="1118"/>
      <c r="G275" s="1118"/>
      <c r="H275" s="1118"/>
      <c r="I275" s="1134"/>
      <c r="J275" s="1134"/>
      <c r="K275" s="1134"/>
      <c r="L275" s="1134"/>
      <c r="M275" s="1134"/>
      <c r="W275" s="1133"/>
      <c r="X275" s="1133"/>
      <c r="Y275" s="1133"/>
      <c r="Z275" s="1133"/>
      <c r="AA275" s="1133"/>
    </row>
    <row r="276" spans="1:28" ht="15">
      <c r="A276" s="758" t="s">
        <v>278</v>
      </c>
      <c r="B276" s="1118"/>
      <c r="C276" s="1118"/>
      <c r="D276" s="1118"/>
      <c r="E276" s="1118"/>
      <c r="F276" s="1118"/>
      <c r="G276" s="1118"/>
      <c r="H276" s="1118"/>
      <c r="I276" s="1134"/>
      <c r="J276" s="1134"/>
      <c r="K276" s="1134"/>
      <c r="L276" s="1134"/>
      <c r="M276" s="1134"/>
      <c r="O276" s="758" t="s">
        <v>279</v>
      </c>
      <c r="W276" s="1133"/>
      <c r="X276" s="1133"/>
      <c r="Y276" s="1133"/>
      <c r="Z276" s="1133"/>
      <c r="AA276" s="1133"/>
    </row>
    <row r="277" spans="1:28">
      <c r="B277" s="1118"/>
      <c r="C277" s="1118"/>
      <c r="D277" s="1118"/>
      <c r="E277" s="1118"/>
      <c r="F277" s="1118"/>
      <c r="G277" s="1118"/>
      <c r="H277" s="1118"/>
      <c r="I277" s="1118"/>
      <c r="J277" s="1118"/>
      <c r="K277" s="1118"/>
      <c r="L277" s="1118"/>
      <c r="M277" s="1118"/>
    </row>
    <row r="278" spans="1:28" ht="15">
      <c r="A278" s="1132" t="s">
        <v>187</v>
      </c>
      <c r="B278" s="1134"/>
      <c r="C278" s="1134"/>
      <c r="D278" s="1134"/>
      <c r="E278" s="1134"/>
      <c r="F278" s="1134"/>
      <c r="G278" s="1134"/>
      <c r="H278" s="1134"/>
      <c r="I278" s="1134"/>
      <c r="J278" s="1134"/>
      <c r="K278" s="1134"/>
      <c r="L278" s="1134"/>
      <c r="M278" s="1134"/>
      <c r="O278" s="1132" t="s">
        <v>188</v>
      </c>
      <c r="P278" s="1133"/>
      <c r="Q278" s="1133"/>
      <c r="R278" s="1133"/>
      <c r="S278" s="1133"/>
      <c r="T278" s="1133"/>
      <c r="U278" s="1133"/>
      <c r="V278" s="1133"/>
      <c r="W278" s="1133"/>
      <c r="X278" s="1133"/>
      <c r="Y278" s="1133"/>
      <c r="Z278" s="1133"/>
      <c r="AA278" s="1133"/>
    </row>
    <row r="279" spans="1:28" ht="15">
      <c r="A279" s="417" t="s">
        <v>189</v>
      </c>
      <c r="B279" s="1118" t="s">
        <v>190</v>
      </c>
      <c r="C279" s="1118"/>
      <c r="D279" s="1118"/>
      <c r="E279" s="1118"/>
      <c r="F279" s="1118"/>
      <c r="G279" s="1118"/>
      <c r="H279" s="1134"/>
      <c r="I279" s="1134"/>
      <c r="J279" s="1134"/>
      <c r="K279" s="1134"/>
      <c r="L279" s="1134"/>
      <c r="M279" s="1134"/>
      <c r="O279" s="417" t="s">
        <v>189</v>
      </c>
      <c r="P279" s="417" t="s">
        <v>190</v>
      </c>
      <c r="V279" s="1133"/>
      <c r="W279" s="1133"/>
      <c r="X279" s="1133"/>
      <c r="Y279" s="1133"/>
      <c r="Z279" s="1133"/>
      <c r="AA279" s="1133"/>
    </row>
    <row r="280" spans="1:28" ht="15">
      <c r="A280" s="757" t="s">
        <v>191</v>
      </c>
      <c r="B280" s="1120"/>
      <c r="C280" s="1120">
        <v>2010</v>
      </c>
      <c r="D280" s="1118"/>
      <c r="E280" s="1118"/>
      <c r="F280" s="1118"/>
      <c r="G280" s="1118"/>
      <c r="H280" s="1134"/>
      <c r="I280" s="1134"/>
      <c r="J280" s="1134"/>
      <c r="K280" s="1134"/>
      <c r="L280" s="1134"/>
      <c r="M280" s="1134"/>
      <c r="O280" s="757" t="s">
        <v>191</v>
      </c>
      <c r="P280" s="757"/>
      <c r="Q280" s="757">
        <v>2010</v>
      </c>
      <c r="R280" s="758"/>
      <c r="S280" s="758"/>
      <c r="T280" s="758"/>
      <c r="U280" s="758"/>
      <c r="V280" s="1133"/>
      <c r="W280" s="1133"/>
      <c r="X280" s="1133"/>
      <c r="Y280" s="1133"/>
      <c r="Z280" s="1133"/>
      <c r="AA280" s="1133"/>
    </row>
    <row r="281" spans="1:28" ht="15.75" thickBot="1">
      <c r="B281" s="1118"/>
      <c r="C281" s="1118"/>
      <c r="D281" s="1118"/>
      <c r="E281" s="1118"/>
      <c r="F281" s="1118"/>
      <c r="G281" s="1118"/>
      <c r="H281" s="1134"/>
      <c r="I281" s="1134"/>
      <c r="J281" s="1134"/>
      <c r="K281" s="1134"/>
      <c r="L281" s="1134"/>
      <c r="M281" s="1134"/>
      <c r="V281" s="1133"/>
      <c r="W281" s="1133"/>
      <c r="X281" s="1133"/>
      <c r="Y281" s="1133"/>
      <c r="Z281" s="1133"/>
      <c r="AA281" s="1133"/>
    </row>
    <row r="282" spans="1:28">
      <c r="A282" s="759" t="s">
        <v>192</v>
      </c>
      <c r="B282" s="1121" t="s">
        <v>193</v>
      </c>
      <c r="C282" s="1254"/>
      <c r="D282" s="1254"/>
      <c r="E282" s="1254" t="s">
        <v>307</v>
      </c>
      <c r="F282" s="1254"/>
      <c r="G282" s="1254"/>
      <c r="H282" s="1254"/>
      <c r="I282" s="1254"/>
      <c r="J282" s="1254"/>
      <c r="K282" s="1255" t="s">
        <v>194</v>
      </c>
      <c r="L282" s="1255" t="s">
        <v>195</v>
      </c>
      <c r="M282" s="1255" t="s">
        <v>308</v>
      </c>
      <c r="O282" s="759" t="s">
        <v>192</v>
      </c>
      <c r="P282" s="760" t="s">
        <v>193</v>
      </c>
      <c r="Q282" s="761"/>
      <c r="R282" s="761"/>
      <c r="S282" s="761" t="s">
        <v>309</v>
      </c>
      <c r="T282" s="761"/>
      <c r="U282" s="761"/>
      <c r="V282" s="761"/>
      <c r="W282" s="761"/>
      <c r="X282" s="761"/>
      <c r="Y282" s="759" t="s">
        <v>194</v>
      </c>
      <c r="Z282" s="759" t="s">
        <v>195</v>
      </c>
      <c r="AA282" s="759" t="s">
        <v>308</v>
      </c>
    </row>
    <row r="283" spans="1:28">
      <c r="A283" s="762" t="s">
        <v>196</v>
      </c>
      <c r="B283" s="1122" t="s">
        <v>197</v>
      </c>
      <c r="C283" s="1256"/>
      <c r="D283" s="1256"/>
      <c r="E283" s="1256" t="s">
        <v>310</v>
      </c>
      <c r="F283" s="1256"/>
      <c r="G283" s="1256"/>
      <c r="H283" s="1256"/>
      <c r="I283" s="1256"/>
      <c r="J283" s="1256"/>
      <c r="K283" s="1257" t="s">
        <v>198</v>
      </c>
      <c r="L283" s="1257" t="s">
        <v>198</v>
      </c>
      <c r="M283" s="1257" t="s">
        <v>198</v>
      </c>
      <c r="O283" s="762" t="s">
        <v>196</v>
      </c>
      <c r="P283" s="763" t="s">
        <v>197</v>
      </c>
      <c r="Q283" s="764"/>
      <c r="R283" s="764"/>
      <c r="S283" s="765" t="s">
        <v>311</v>
      </c>
      <c r="T283" s="765"/>
      <c r="U283" s="764"/>
      <c r="V283" s="764"/>
      <c r="W283" s="764"/>
      <c r="X283" s="764"/>
      <c r="Y283" s="766" t="s">
        <v>198</v>
      </c>
      <c r="Z283" s="766" t="s">
        <v>198</v>
      </c>
      <c r="AA283" s="766" t="s">
        <v>198</v>
      </c>
    </row>
    <row r="284" spans="1:28">
      <c r="A284" s="767" t="s">
        <v>199</v>
      </c>
      <c r="B284" s="1122" t="s">
        <v>163</v>
      </c>
      <c r="C284" s="1258" t="s">
        <v>200</v>
      </c>
      <c r="D284" s="1258" t="s">
        <v>201</v>
      </c>
      <c r="E284" s="1258"/>
      <c r="F284" s="1258"/>
      <c r="G284" s="1258"/>
      <c r="H284" s="1258"/>
      <c r="I284" s="1258"/>
      <c r="J284" s="1259" t="s">
        <v>36</v>
      </c>
      <c r="K284" s="1260" t="s">
        <v>202</v>
      </c>
      <c r="L284" s="1260" t="s">
        <v>203</v>
      </c>
      <c r="M284" s="1260" t="s">
        <v>203</v>
      </c>
      <c r="O284" s="767" t="s">
        <v>199</v>
      </c>
      <c r="P284" s="763" t="s">
        <v>163</v>
      </c>
      <c r="Q284" s="768" t="s">
        <v>200</v>
      </c>
      <c r="R284" s="768" t="s">
        <v>201</v>
      </c>
      <c r="S284" s="769"/>
      <c r="T284" s="769"/>
      <c r="U284" s="769"/>
      <c r="V284" s="769"/>
      <c r="W284" s="769"/>
      <c r="X284" s="770" t="s">
        <v>36</v>
      </c>
      <c r="Y284" s="762" t="s">
        <v>202</v>
      </c>
      <c r="Z284" s="762" t="s">
        <v>203</v>
      </c>
      <c r="AA284" s="762" t="s">
        <v>203</v>
      </c>
    </row>
    <row r="285" spans="1:28">
      <c r="A285" s="771"/>
      <c r="B285" s="1116"/>
      <c r="C285" s="1261" t="s">
        <v>204</v>
      </c>
      <c r="D285" s="1261" t="s">
        <v>205</v>
      </c>
      <c r="E285" s="1261" t="s">
        <v>170</v>
      </c>
      <c r="F285" s="1261" t="s">
        <v>164</v>
      </c>
      <c r="G285" s="1261" t="s">
        <v>312</v>
      </c>
      <c r="H285" s="1261" t="s">
        <v>313</v>
      </c>
      <c r="I285" s="1261" t="s">
        <v>172</v>
      </c>
      <c r="J285" s="1256" t="s">
        <v>206</v>
      </c>
      <c r="K285" s="1262" t="s">
        <v>314</v>
      </c>
      <c r="L285" s="1262" t="s">
        <v>315</v>
      </c>
      <c r="M285" s="1262" t="s">
        <v>316</v>
      </c>
      <c r="O285" s="771"/>
      <c r="P285" s="772"/>
      <c r="Q285" s="773" t="s">
        <v>204</v>
      </c>
      <c r="R285" s="773" t="s">
        <v>205</v>
      </c>
      <c r="S285" s="774" t="s">
        <v>170</v>
      </c>
      <c r="T285" s="774" t="s">
        <v>164</v>
      </c>
      <c r="U285" s="773" t="s">
        <v>312</v>
      </c>
      <c r="V285" s="773" t="s">
        <v>313</v>
      </c>
      <c r="W285" s="773" t="s">
        <v>172</v>
      </c>
      <c r="X285" s="765" t="s">
        <v>206</v>
      </c>
      <c r="Y285" s="775" t="s">
        <v>314</v>
      </c>
      <c r="Z285" s="775" t="s">
        <v>315</v>
      </c>
      <c r="AA285" s="775" t="s">
        <v>316</v>
      </c>
    </row>
    <row r="286" spans="1:28">
      <c r="A286" s="791" t="s">
        <v>170</v>
      </c>
      <c r="B286" s="1222">
        <v>117916</v>
      </c>
      <c r="C286" s="1123">
        <v>50380</v>
      </c>
      <c r="D286" s="1123">
        <v>48282</v>
      </c>
      <c r="E286" s="1232" t="s">
        <v>111</v>
      </c>
      <c r="F286" s="1123">
        <v>16682</v>
      </c>
      <c r="G286" s="1123">
        <v>9850</v>
      </c>
      <c r="H286" s="1123">
        <v>42791</v>
      </c>
      <c r="I286" s="1123">
        <v>28921</v>
      </c>
      <c r="J286" s="1233">
        <v>20098</v>
      </c>
      <c r="K286" s="1224">
        <v>15399</v>
      </c>
      <c r="L286" s="1224">
        <v>6987</v>
      </c>
      <c r="M286" s="1224">
        <v>6567</v>
      </c>
      <c r="O286" s="776" t="s">
        <v>170</v>
      </c>
      <c r="P286" s="781">
        <v>0.37510277914816642</v>
      </c>
      <c r="Q286" s="782">
        <v>0.71192933703850736</v>
      </c>
      <c r="R286" s="782">
        <v>0.72035126962429064</v>
      </c>
      <c r="S286" s="778" t="s">
        <v>111</v>
      </c>
      <c r="T286" s="782">
        <v>0.85433401270830833</v>
      </c>
      <c r="U286" s="782">
        <v>0.88609137055837561</v>
      </c>
      <c r="V286" s="782">
        <v>0.7341497043770886</v>
      </c>
      <c r="W286" s="782">
        <v>0.78112790014176547</v>
      </c>
      <c r="X286" s="783">
        <v>0.81620061697681356</v>
      </c>
      <c r="Y286" s="784">
        <v>0.86213390479901297</v>
      </c>
      <c r="Z286" s="784">
        <v>0.91112065264061826</v>
      </c>
      <c r="AA286" s="784">
        <v>0.91365920511649157</v>
      </c>
    </row>
    <row r="287" spans="1:28">
      <c r="A287" s="785"/>
      <c r="B287" s="1223"/>
      <c r="C287" s="1230">
        <v>0.42725329895858066</v>
      </c>
      <c r="D287" s="1230">
        <v>0.40946097221751077</v>
      </c>
      <c r="E287" s="1230"/>
      <c r="F287" s="1230">
        <v>0.14147359137012788</v>
      </c>
      <c r="G287" s="1230">
        <v>8.3534041181858268E-2</v>
      </c>
      <c r="H287" s="1230">
        <v>0.36289392448861901</v>
      </c>
      <c r="I287" s="1230">
        <v>0.24526781776858103</v>
      </c>
      <c r="J287" s="1231">
        <v>0.1704433664642627</v>
      </c>
      <c r="K287" s="1231">
        <v>0.13059296448319144</v>
      </c>
      <c r="L287" s="1231">
        <v>5.9254045252552665E-2</v>
      </c>
      <c r="M287" s="1231">
        <v>5.5692187659011502E-2</v>
      </c>
      <c r="O287" s="785"/>
      <c r="P287" s="767"/>
      <c r="Q287" s="787"/>
      <c r="R287" s="787"/>
      <c r="S287" s="787"/>
      <c r="T287" s="787"/>
      <c r="U287" s="787"/>
      <c r="V287" s="787"/>
      <c r="W287" s="787"/>
      <c r="X287" s="788"/>
      <c r="Y287" s="789"/>
      <c r="Z287" s="789"/>
      <c r="AA287" s="789"/>
    </row>
    <row r="288" spans="1:28">
      <c r="A288" s="776" t="s">
        <v>164</v>
      </c>
      <c r="B288" s="1224">
        <v>276156</v>
      </c>
      <c r="C288" s="1123">
        <v>76281</v>
      </c>
      <c r="D288" s="1123">
        <v>74499</v>
      </c>
      <c r="E288" s="1123">
        <v>29749</v>
      </c>
      <c r="F288" s="1232" t="s">
        <v>111</v>
      </c>
      <c r="G288" s="1123">
        <v>18609</v>
      </c>
      <c r="H288" s="1123">
        <v>63438</v>
      </c>
      <c r="I288" s="1123">
        <v>46499</v>
      </c>
      <c r="J288" s="1233">
        <v>17850</v>
      </c>
      <c r="K288" s="1224">
        <v>27330</v>
      </c>
      <c r="L288" s="1224">
        <v>9602</v>
      </c>
      <c r="M288" s="1224">
        <v>9096</v>
      </c>
      <c r="O288" s="776" t="s">
        <v>164</v>
      </c>
      <c r="P288" s="784">
        <v>0.14659656947182018</v>
      </c>
      <c r="Q288" s="782">
        <v>0.45220959347675044</v>
      </c>
      <c r="R288" s="782">
        <v>0.44220727795003961</v>
      </c>
      <c r="S288" s="782">
        <v>0.67309825540354296</v>
      </c>
      <c r="T288" s="790" t="s">
        <v>111</v>
      </c>
      <c r="U288" s="782">
        <v>0.6464613896501693</v>
      </c>
      <c r="V288" s="782">
        <v>0.45002995050285316</v>
      </c>
      <c r="W288" s="782">
        <v>0.54117292845007414</v>
      </c>
      <c r="X288" s="783">
        <v>0.66655462184873948</v>
      </c>
      <c r="Y288" s="784">
        <v>0.68968166849615808</v>
      </c>
      <c r="Z288" s="784">
        <v>0.81139345969589671</v>
      </c>
      <c r="AA288" s="784">
        <v>0.81772207563764288</v>
      </c>
    </row>
    <row r="289" spans="1:28">
      <c r="A289" s="785"/>
      <c r="B289" s="1223"/>
      <c r="C289" s="1230">
        <v>0.27622430799982617</v>
      </c>
      <c r="D289" s="1230">
        <v>0.26977143353756572</v>
      </c>
      <c r="E289" s="1230">
        <v>0.10772534364634483</v>
      </c>
      <c r="F289" s="1230"/>
      <c r="G289" s="1230">
        <v>6.7385825403033062E-2</v>
      </c>
      <c r="H289" s="1230">
        <v>0.22971798548646416</v>
      </c>
      <c r="I289" s="1230">
        <v>0.16837946667825432</v>
      </c>
      <c r="J289" s="1231">
        <v>6.4637378872811013E-2</v>
      </c>
      <c r="K289" s="1231">
        <v>9.8965801938035017E-2</v>
      </c>
      <c r="L289" s="1231">
        <v>3.477020234939672E-2</v>
      </c>
      <c r="M289" s="1231">
        <v>3.2937904662582021E-2</v>
      </c>
      <c r="O289" s="785"/>
      <c r="P289" s="786"/>
      <c r="Q289" s="787"/>
      <c r="R289" s="787"/>
      <c r="S289" s="787"/>
      <c r="T289" s="787"/>
      <c r="U289" s="787"/>
      <c r="V289" s="787"/>
      <c r="W289" s="787"/>
      <c r="X289" s="788"/>
      <c r="Y289" s="789"/>
      <c r="Z289" s="789"/>
      <c r="AA289" s="789"/>
    </row>
    <row r="290" spans="1:28">
      <c r="A290" s="791" t="s">
        <v>312</v>
      </c>
      <c r="B290" s="1224">
        <v>131461</v>
      </c>
      <c r="C290" s="1123">
        <v>22157</v>
      </c>
      <c r="D290" s="1123">
        <v>21943</v>
      </c>
      <c r="E290" s="1123">
        <v>6822</v>
      </c>
      <c r="F290" s="1123">
        <v>5753</v>
      </c>
      <c r="G290" s="1232" t="s">
        <v>111</v>
      </c>
      <c r="H290" s="1123">
        <v>20099</v>
      </c>
      <c r="I290" s="1123">
        <v>9191</v>
      </c>
      <c r="J290" s="1233">
        <v>2856</v>
      </c>
      <c r="K290" s="1224">
        <v>3253</v>
      </c>
      <c r="L290" s="1224">
        <v>3253</v>
      </c>
      <c r="M290" s="1224">
        <v>2813</v>
      </c>
      <c r="O290" s="791" t="s">
        <v>312</v>
      </c>
      <c r="P290" s="784">
        <v>9.1359515616728434E-2</v>
      </c>
      <c r="Q290" s="782">
        <v>0.31376088820688719</v>
      </c>
      <c r="R290" s="782">
        <v>0.30943808959577085</v>
      </c>
      <c r="S290" s="782">
        <v>0.51392553503371441</v>
      </c>
      <c r="T290" s="782">
        <v>0.51086389709716673</v>
      </c>
      <c r="U290" s="790" t="s">
        <v>111</v>
      </c>
      <c r="V290" s="782">
        <v>0.29797502363301659</v>
      </c>
      <c r="W290" s="782">
        <v>0.46708736807746709</v>
      </c>
      <c r="X290" s="783">
        <v>0.53396358543417366</v>
      </c>
      <c r="Y290" s="784">
        <v>0.63141715339686444</v>
      </c>
      <c r="Z290" s="784">
        <v>0.63141715339686444</v>
      </c>
      <c r="AA290" s="784">
        <v>0.6683256309989335</v>
      </c>
    </row>
    <row r="291" spans="1:28">
      <c r="A291" s="785"/>
      <c r="B291" s="1223"/>
      <c r="C291" s="1230">
        <v>0.16854428309536668</v>
      </c>
      <c r="D291" s="1230">
        <v>0.16691642388236816</v>
      </c>
      <c r="E291" s="1230">
        <v>5.1893717528392454E-2</v>
      </c>
      <c r="F291" s="1230">
        <v>4.3762028282152123E-2</v>
      </c>
      <c r="G291" s="1234"/>
      <c r="H291" s="1230">
        <v>0.15288945010307239</v>
      </c>
      <c r="I291" s="1230">
        <v>6.9914271152661245E-2</v>
      </c>
      <c r="J291" s="1231">
        <v>2.1725074356653305E-2</v>
      </c>
      <c r="K291" s="1231">
        <v>2.474498140132815E-2</v>
      </c>
      <c r="L291" s="1231">
        <v>2.474498140132815E-2</v>
      </c>
      <c r="M291" s="1231">
        <v>2.1397981150303131E-2</v>
      </c>
      <c r="O291" s="785"/>
      <c r="P291" s="786"/>
      <c r="Q291" s="787"/>
      <c r="R291" s="787"/>
      <c r="S291" s="787"/>
      <c r="T291" s="787"/>
      <c r="U291" s="792"/>
      <c r="V291" s="787"/>
      <c r="W291" s="787"/>
      <c r="X291" s="788"/>
      <c r="Y291" s="789"/>
      <c r="Z291" s="789"/>
      <c r="AA291" s="789"/>
    </row>
    <row r="292" spans="1:28">
      <c r="A292" s="791" t="s">
        <v>317</v>
      </c>
      <c r="B292" s="1224">
        <v>227907</v>
      </c>
      <c r="C292" s="1123">
        <v>81564</v>
      </c>
      <c r="D292" s="1123">
        <v>71112</v>
      </c>
      <c r="E292" s="1123">
        <v>59815</v>
      </c>
      <c r="F292" s="1123">
        <v>30692</v>
      </c>
      <c r="G292" s="1123">
        <v>20124</v>
      </c>
      <c r="H292" s="1235" t="s">
        <v>111</v>
      </c>
      <c r="I292" s="1123">
        <v>44225</v>
      </c>
      <c r="J292" s="1233">
        <v>47265</v>
      </c>
      <c r="K292" s="1224">
        <v>27187</v>
      </c>
      <c r="L292" s="1224">
        <v>14063</v>
      </c>
      <c r="M292" s="1224">
        <v>13228</v>
      </c>
      <c r="O292" s="791" t="s">
        <v>317</v>
      </c>
      <c r="P292" s="784">
        <v>0.23730374500886262</v>
      </c>
      <c r="Q292" s="782">
        <v>0.69905840812122999</v>
      </c>
      <c r="R292" s="782">
        <v>0.73198616267296657</v>
      </c>
      <c r="S292" s="782">
        <v>0.7872607205550447</v>
      </c>
      <c r="T292" s="782">
        <v>0.81363221686432952</v>
      </c>
      <c r="U292" s="782">
        <v>0.88019280461140925</v>
      </c>
      <c r="V292" s="790" t="s">
        <v>111</v>
      </c>
      <c r="W292" s="782">
        <v>0.73849632560768796</v>
      </c>
      <c r="X292" s="783">
        <v>0.74450439014069603</v>
      </c>
      <c r="Y292" s="784">
        <v>0.85482031853459373</v>
      </c>
      <c r="Z292" s="784">
        <v>0.91687406669985072</v>
      </c>
      <c r="AA292" s="784">
        <v>0.92047172664045962</v>
      </c>
    </row>
    <row r="293" spans="1:28">
      <c r="A293" s="785"/>
      <c r="B293" s="1225"/>
      <c r="C293" s="1230">
        <v>0.35788282062420196</v>
      </c>
      <c r="D293" s="1230">
        <v>0.312022008977346</v>
      </c>
      <c r="E293" s="1230">
        <v>0.26245354464759746</v>
      </c>
      <c r="F293" s="1230">
        <v>0.13466896585010552</v>
      </c>
      <c r="G293" s="1230">
        <v>8.8299174663349522E-2</v>
      </c>
      <c r="H293" s="1236"/>
      <c r="I293" s="1230">
        <v>0.19404844958689291</v>
      </c>
      <c r="J293" s="1231">
        <v>0.20738722373599758</v>
      </c>
      <c r="K293" s="1231">
        <v>0.11928988578674635</v>
      </c>
      <c r="L293" s="1231">
        <v>6.1704993703572068E-2</v>
      </c>
      <c r="M293" s="1231">
        <v>5.8041218567222594E-2</v>
      </c>
      <c r="O293" s="785"/>
      <c r="P293" s="794"/>
      <c r="Q293" s="787"/>
      <c r="R293" s="787"/>
      <c r="S293" s="787"/>
      <c r="T293" s="787"/>
      <c r="U293" s="787"/>
      <c r="V293" s="795"/>
      <c r="W293" s="787"/>
      <c r="X293" s="788"/>
      <c r="Y293" s="789"/>
      <c r="Z293" s="789"/>
      <c r="AA293" s="789"/>
    </row>
    <row r="294" spans="1:28">
      <c r="A294" s="791" t="s">
        <v>172</v>
      </c>
      <c r="B294" s="1224">
        <v>291960</v>
      </c>
      <c r="C294" s="1123">
        <v>12876</v>
      </c>
      <c r="D294" s="1123">
        <v>12528</v>
      </c>
      <c r="E294" s="1123">
        <v>5084</v>
      </c>
      <c r="F294" s="1123">
        <v>2640</v>
      </c>
      <c r="G294" s="1123">
        <v>1377</v>
      </c>
      <c r="H294" s="1123">
        <v>11192</v>
      </c>
      <c r="I294" s="1235" t="s">
        <v>111</v>
      </c>
      <c r="J294" s="1233">
        <v>1995</v>
      </c>
      <c r="K294" s="1224">
        <v>1699</v>
      </c>
      <c r="L294" s="1224">
        <v>804</v>
      </c>
      <c r="M294" s="1224">
        <v>804</v>
      </c>
      <c r="O294" s="791" t="s">
        <v>172</v>
      </c>
      <c r="P294" s="784">
        <v>5.5299572928188941E-2</v>
      </c>
      <c r="Q294" s="782">
        <v>0.536036036036036</v>
      </c>
      <c r="R294" s="782">
        <v>0.53639846743295017</v>
      </c>
      <c r="S294" s="782">
        <v>0.88237608182533434</v>
      </c>
      <c r="T294" s="782">
        <v>0.75681818181818183</v>
      </c>
      <c r="U294" s="782">
        <v>0.86056644880174293</v>
      </c>
      <c r="V294" s="782">
        <v>0.52001429592566117</v>
      </c>
      <c r="W294" s="790" t="s">
        <v>111</v>
      </c>
      <c r="X294" s="783">
        <v>0.7784461152882205</v>
      </c>
      <c r="Y294" s="784">
        <v>0.92995879929370218</v>
      </c>
      <c r="Z294" s="784">
        <v>0.98009950248756217</v>
      </c>
      <c r="AA294" s="784">
        <v>0.98009950248756217</v>
      </c>
    </row>
    <row r="295" spans="1:28">
      <c r="A295" s="797"/>
      <c r="B295" s="1226"/>
      <c r="C295" s="1230">
        <v>4.4101931771475547E-2</v>
      </c>
      <c r="D295" s="1230">
        <v>4.2909987669543771E-2</v>
      </c>
      <c r="E295" s="1230">
        <v>1.7413344293738867E-2</v>
      </c>
      <c r="F295" s="1230">
        <v>9.0423345663789567E-3</v>
      </c>
      <c r="G295" s="1230">
        <v>4.7163995067817507E-3</v>
      </c>
      <c r="H295" s="1230">
        <v>3.8334018358679271E-2</v>
      </c>
      <c r="I295" s="1237"/>
      <c r="J295" s="1238">
        <v>6.833127825729552E-3</v>
      </c>
      <c r="K295" s="1231">
        <v>5.8192903137416086E-3</v>
      </c>
      <c r="L295" s="1231">
        <v>2.7538018906699546E-3</v>
      </c>
      <c r="M295" s="1231">
        <v>2.7538018906699546E-3</v>
      </c>
      <c r="O295" s="797"/>
      <c r="P295" s="800"/>
      <c r="Q295" s="798"/>
      <c r="R295" s="798"/>
      <c r="S295" s="798"/>
      <c r="T295" s="798"/>
      <c r="U295" s="798"/>
      <c r="V295" s="798"/>
      <c r="W295" s="798"/>
      <c r="X295" s="799"/>
      <c r="Y295" s="801"/>
      <c r="Z295" s="801"/>
      <c r="AA295" s="801"/>
    </row>
    <row r="296" spans="1:28">
      <c r="A296" s="802" t="s">
        <v>207</v>
      </c>
      <c r="B296" s="1227">
        <v>1045400</v>
      </c>
      <c r="C296" s="1239">
        <v>243258</v>
      </c>
      <c r="D296" s="1239">
        <v>228364</v>
      </c>
      <c r="E296" s="1239">
        <v>101470</v>
      </c>
      <c r="F296" s="1239">
        <v>55767</v>
      </c>
      <c r="G296" s="1239">
        <v>49960</v>
      </c>
      <c r="H296" s="1239">
        <v>137520</v>
      </c>
      <c r="I296" s="1239">
        <v>128836</v>
      </c>
      <c r="J296" s="1240">
        <v>90064</v>
      </c>
      <c r="K296" s="1241">
        <v>74868</v>
      </c>
      <c r="L296" s="1241">
        <v>34709</v>
      </c>
      <c r="M296" s="1241">
        <v>32508</v>
      </c>
      <c r="O296" s="802" t="s">
        <v>207</v>
      </c>
      <c r="P296" s="806">
        <v>0.17212433452341705</v>
      </c>
      <c r="Q296" s="830">
        <v>0.58059344399773083</v>
      </c>
      <c r="R296" s="831">
        <v>0.58366029671927278</v>
      </c>
      <c r="S296" s="831">
        <v>0.74017936335862822</v>
      </c>
      <c r="T296" s="831">
        <v>0.79188408915666975</v>
      </c>
      <c r="U296" s="831">
        <v>0.79375500400320254</v>
      </c>
      <c r="V296" s="831">
        <v>0.52190954043048288</v>
      </c>
      <c r="W296" s="832">
        <v>0.65748703778447015</v>
      </c>
      <c r="X296" s="833">
        <v>0.73912995203410903</v>
      </c>
      <c r="Y296" s="806">
        <v>0.78804028423358441</v>
      </c>
      <c r="Z296" s="806">
        <v>0.86124636261488374</v>
      </c>
      <c r="AA296" s="806">
        <v>0.8700012304663467</v>
      </c>
    </row>
    <row r="297" spans="1:28">
      <c r="A297" s="807" t="s">
        <v>208</v>
      </c>
      <c r="B297" s="1228"/>
      <c r="C297" s="1242">
        <v>0.23269370575856133</v>
      </c>
      <c r="D297" s="1242">
        <v>0.21844652764492062</v>
      </c>
      <c r="E297" s="1242">
        <v>9.7063325043045726E-2</v>
      </c>
      <c r="F297" s="1242">
        <v>5.3345131050315665E-2</v>
      </c>
      <c r="G297" s="1242">
        <v>4.7790319494930171E-2</v>
      </c>
      <c r="H297" s="1242">
        <v>0.13154773292519609</v>
      </c>
      <c r="I297" s="1242">
        <v>0.12324086474076909</v>
      </c>
      <c r="J297" s="1243">
        <v>8.6152668834895738E-2</v>
      </c>
      <c r="K297" s="1243">
        <v>7.1616606083795678E-2</v>
      </c>
      <c r="L297" s="1243">
        <v>3.3201645303233211E-2</v>
      </c>
      <c r="M297" s="1243">
        <v>3.1096231107709968E-2</v>
      </c>
      <c r="O297" s="807" t="s">
        <v>208</v>
      </c>
      <c r="P297" s="808"/>
      <c r="Q297" s="809"/>
      <c r="R297" s="809"/>
      <c r="S297" s="809"/>
      <c r="T297" s="809"/>
      <c r="U297" s="809"/>
      <c r="V297" s="809"/>
      <c r="W297" s="809"/>
      <c r="X297" s="810"/>
      <c r="Y297" s="811"/>
      <c r="Z297" s="811"/>
      <c r="AA297" s="811"/>
    </row>
    <row r="298" spans="1:28">
      <c r="A298" s="791" t="s">
        <v>48</v>
      </c>
      <c r="B298" s="1224">
        <v>75585</v>
      </c>
      <c r="C298" s="1123">
        <v>17416</v>
      </c>
      <c r="D298" s="1123">
        <v>17416</v>
      </c>
      <c r="E298" s="1123">
        <v>4707</v>
      </c>
      <c r="F298" s="1123">
        <v>2256</v>
      </c>
      <c r="G298" s="1123">
        <v>1195</v>
      </c>
      <c r="H298" s="1123">
        <v>15672</v>
      </c>
      <c r="I298" s="1123">
        <v>3350</v>
      </c>
      <c r="J298" s="1235" t="s">
        <v>111</v>
      </c>
      <c r="K298" s="1224">
        <v>1467</v>
      </c>
      <c r="L298" s="1224">
        <v>647</v>
      </c>
      <c r="M298" s="1224">
        <v>484</v>
      </c>
      <c r="O298" s="791" t="s">
        <v>48</v>
      </c>
      <c r="P298" s="784">
        <v>9.7424546799629502E-2</v>
      </c>
      <c r="Q298" s="782">
        <v>0.2580960036747818</v>
      </c>
      <c r="R298" s="782">
        <v>0.2580960036747818</v>
      </c>
      <c r="S298" s="782">
        <v>0.67282770342043763</v>
      </c>
      <c r="T298" s="782">
        <v>0.51196808510638303</v>
      </c>
      <c r="U298" s="782">
        <v>0.68033472803347284</v>
      </c>
      <c r="V298" s="782">
        <v>0.24878764675855028</v>
      </c>
      <c r="W298" s="782">
        <v>0.56507462686567167</v>
      </c>
      <c r="X298" s="793" t="s">
        <v>111</v>
      </c>
      <c r="Y298" s="784">
        <v>0.67961826857532381</v>
      </c>
      <c r="Z298" s="784">
        <v>0.8253477588871716</v>
      </c>
      <c r="AA298" s="784">
        <v>0.96694214876033058</v>
      </c>
    </row>
    <row r="299" spans="1:28">
      <c r="A299" s="812"/>
      <c r="B299" s="1116"/>
      <c r="C299" s="1244">
        <v>0.23041608784811801</v>
      </c>
      <c r="D299" s="1244">
        <v>0.23041608784811801</v>
      </c>
      <c r="E299" s="1244">
        <v>6.2274260766025005E-2</v>
      </c>
      <c r="F299" s="1244">
        <v>2.9847191903155389E-2</v>
      </c>
      <c r="G299" s="1244">
        <v>1.5810015214658992E-2</v>
      </c>
      <c r="H299" s="1244">
        <v>0.20734272673149434</v>
      </c>
      <c r="I299" s="1244">
        <v>4.432096315406496E-2</v>
      </c>
      <c r="J299" s="1245"/>
      <c r="K299" s="1246">
        <v>1.940861282000397E-2</v>
      </c>
      <c r="L299" s="1246">
        <v>8.5598994509492616E-3</v>
      </c>
      <c r="M299" s="1246">
        <v>6.403386915393266E-3</v>
      </c>
      <c r="O299" s="812"/>
      <c r="P299" s="772"/>
      <c r="Q299" s="813"/>
      <c r="R299" s="813"/>
      <c r="S299" s="813"/>
      <c r="T299" s="813"/>
      <c r="U299" s="813"/>
      <c r="V299" s="813"/>
      <c r="W299" s="813"/>
      <c r="X299" s="814"/>
      <c r="Y299" s="815"/>
      <c r="Z299" s="815"/>
      <c r="AA299" s="815"/>
    </row>
    <row r="300" spans="1:28">
      <c r="A300" s="802" t="s">
        <v>209</v>
      </c>
      <c r="B300" s="1229">
        <v>1120985</v>
      </c>
      <c r="C300" s="1247">
        <v>260674</v>
      </c>
      <c r="D300" s="1248">
        <v>245780</v>
      </c>
      <c r="E300" s="1248">
        <v>106177</v>
      </c>
      <c r="F300" s="1248">
        <v>58023</v>
      </c>
      <c r="G300" s="1248">
        <v>51155</v>
      </c>
      <c r="H300" s="1248">
        <v>153192</v>
      </c>
      <c r="I300" s="1248">
        <v>132186</v>
      </c>
      <c r="J300" s="1249">
        <v>90064</v>
      </c>
      <c r="K300" s="1250">
        <v>76335</v>
      </c>
      <c r="L300" s="1250">
        <v>35356</v>
      </c>
      <c r="M300" s="1250">
        <v>32992</v>
      </c>
      <c r="O300" s="802" t="s">
        <v>209</v>
      </c>
      <c r="P300" s="820">
        <v>0.16704953226653985</v>
      </c>
      <c r="Q300" s="821">
        <v>0.55904693218349355</v>
      </c>
      <c r="R300" s="822">
        <v>0.56059077223533238</v>
      </c>
      <c r="S300" s="822">
        <v>0.73719355415956378</v>
      </c>
      <c r="T300" s="822">
        <v>0.78100063767816208</v>
      </c>
      <c r="U300" s="822">
        <v>0.79110546378653113</v>
      </c>
      <c r="V300" s="822">
        <v>0.49396835343882189</v>
      </c>
      <c r="W300" s="822">
        <v>0.65514502292224597</v>
      </c>
      <c r="X300" s="823">
        <v>0.73912995203410903</v>
      </c>
      <c r="Y300" s="824">
        <v>0.78595663850134279</v>
      </c>
      <c r="Z300" s="824">
        <v>0.86058943319380021</v>
      </c>
      <c r="AA300" s="824">
        <v>0.8714233753637245</v>
      </c>
    </row>
    <row r="301" spans="1:28" ht="13.5" thickBot="1">
      <c r="A301" s="825"/>
      <c r="B301" s="1117"/>
      <c r="C301" s="1251">
        <v>0.21302691009890762</v>
      </c>
      <c r="D301" s="1251">
        <v>0.20085529805085861</v>
      </c>
      <c r="E301" s="1251">
        <v>8.6769521446602715E-2</v>
      </c>
      <c r="F301" s="1251">
        <v>4.7417312062840625E-2</v>
      </c>
      <c r="G301" s="1251">
        <v>4.1804673984016896E-2</v>
      </c>
      <c r="H301" s="1251">
        <v>0.12519092204006482</v>
      </c>
      <c r="I301" s="1251">
        <v>0.10802448705407598</v>
      </c>
      <c r="J301" s="1252">
        <v>7.3601723344668121E-2</v>
      </c>
      <c r="K301" s="1253">
        <v>6.2382167697584395E-2</v>
      </c>
      <c r="L301" s="1253">
        <v>2.8893481641655776E-2</v>
      </c>
      <c r="M301" s="1253">
        <v>2.6961583502701308E-2</v>
      </c>
      <c r="O301" s="825"/>
      <c r="P301" s="826"/>
      <c r="Q301" s="827"/>
      <c r="R301" s="827"/>
      <c r="S301" s="827"/>
      <c r="T301" s="827"/>
      <c r="U301" s="827"/>
      <c r="V301" s="827"/>
      <c r="W301" s="827"/>
      <c r="X301" s="828"/>
      <c r="Y301" s="829"/>
      <c r="Z301" s="829"/>
      <c r="AA301" s="829"/>
      <c r="AB301" s="417" t="s">
        <v>376</v>
      </c>
    </row>
    <row r="302" spans="1:28" ht="15">
      <c r="B302" s="1118"/>
      <c r="I302" s="1133"/>
      <c r="J302" s="1133"/>
      <c r="K302" s="1133"/>
      <c r="L302" s="1133"/>
      <c r="M302" s="1133"/>
      <c r="W302" s="1133"/>
      <c r="X302" s="1133"/>
      <c r="Y302" s="1133"/>
      <c r="Z302" s="1133"/>
      <c r="AA302" s="1133"/>
    </row>
    <row r="303" spans="1:28" ht="15">
      <c r="A303" s="758" t="s">
        <v>278</v>
      </c>
      <c r="B303" s="1118"/>
      <c r="I303" s="1133"/>
      <c r="J303" s="1133"/>
      <c r="K303" s="1133"/>
      <c r="L303" s="1133"/>
      <c r="M303" s="1133"/>
      <c r="O303" s="758" t="s">
        <v>279</v>
      </c>
      <c r="W303" s="1133"/>
      <c r="X303" s="1133"/>
      <c r="Y303" s="1133"/>
      <c r="Z303" s="1133"/>
      <c r="AA303" s="1133"/>
    </row>
    <row r="304" spans="1:28">
      <c r="B304" s="1118"/>
    </row>
    <row r="305" spans="1:27">
      <c r="B305" s="1118"/>
    </row>
    <row r="306" spans="1:27" ht="15">
      <c r="A306" s="1132" t="s">
        <v>187</v>
      </c>
      <c r="B306" s="1134"/>
      <c r="C306" s="1133"/>
      <c r="D306" s="1133"/>
      <c r="E306" s="1133"/>
      <c r="F306" s="1133"/>
      <c r="G306" s="1133"/>
      <c r="H306" s="1133"/>
      <c r="I306" s="1133"/>
      <c r="J306" s="1133"/>
      <c r="K306" s="1133"/>
      <c r="L306" s="1133"/>
      <c r="M306" s="1133"/>
      <c r="O306" s="1132" t="s">
        <v>188</v>
      </c>
      <c r="P306" s="1133"/>
      <c r="Q306" s="1133"/>
      <c r="R306" s="1133"/>
      <c r="S306" s="1133"/>
      <c r="T306" s="1133"/>
      <c r="U306" s="1133"/>
      <c r="V306" s="1133"/>
      <c r="W306" s="1133"/>
      <c r="X306" s="1133"/>
      <c r="Y306" s="1133"/>
      <c r="Z306" s="1133"/>
      <c r="AA306" s="1133"/>
    </row>
    <row r="307" spans="1:27" ht="15">
      <c r="A307" s="417" t="s">
        <v>189</v>
      </c>
      <c r="B307" s="1118" t="s">
        <v>190</v>
      </c>
      <c r="H307" s="1133"/>
      <c r="I307" s="1133"/>
      <c r="J307" s="1133"/>
      <c r="K307" s="1133"/>
      <c r="L307" s="1133"/>
      <c r="M307" s="1133"/>
      <c r="O307" s="417" t="s">
        <v>189</v>
      </c>
      <c r="P307" s="417" t="s">
        <v>190</v>
      </c>
      <c r="V307" s="1133"/>
      <c r="W307" s="1133"/>
      <c r="X307" s="1133"/>
      <c r="Y307" s="1133"/>
      <c r="Z307" s="1133"/>
      <c r="AA307" s="1133"/>
    </row>
    <row r="308" spans="1:27" ht="15">
      <c r="A308" s="757" t="s">
        <v>191</v>
      </c>
      <c r="B308" s="1120"/>
      <c r="C308" s="757">
        <v>2011</v>
      </c>
      <c r="D308" s="758"/>
      <c r="E308" s="758"/>
      <c r="F308" s="758"/>
      <c r="G308" s="758"/>
      <c r="H308" s="1133"/>
      <c r="I308" s="1133"/>
      <c r="J308" s="1133"/>
      <c r="K308" s="1133"/>
      <c r="L308" s="1133"/>
      <c r="M308" s="1133"/>
      <c r="O308" s="757" t="s">
        <v>191</v>
      </c>
      <c r="P308" s="757"/>
      <c r="Q308" s="757">
        <v>2011</v>
      </c>
      <c r="R308" s="758"/>
      <c r="S308" s="758"/>
      <c r="T308" s="758"/>
      <c r="U308" s="758"/>
      <c r="V308" s="1133"/>
      <c r="W308" s="1133"/>
      <c r="X308" s="1133"/>
      <c r="Y308" s="1133"/>
      <c r="Z308" s="1133"/>
      <c r="AA308" s="1133"/>
    </row>
    <row r="309" spans="1:27" ht="15.75" thickBot="1">
      <c r="B309" s="1118"/>
      <c r="H309" s="1133"/>
      <c r="I309" s="1133"/>
      <c r="J309" s="1133"/>
      <c r="K309" s="1133"/>
      <c r="L309" s="1133"/>
      <c r="M309" s="1133"/>
      <c r="V309" s="1133"/>
      <c r="W309" s="1133"/>
      <c r="X309" s="1133"/>
      <c r="Y309" s="1133"/>
      <c r="Z309" s="1133"/>
      <c r="AA309" s="1133"/>
    </row>
    <row r="310" spans="1:27">
      <c r="A310" s="759" t="s">
        <v>192</v>
      </c>
      <c r="B310" s="1121" t="s">
        <v>193</v>
      </c>
      <c r="C310" s="761"/>
      <c r="D310" s="761"/>
      <c r="E310" s="761" t="s">
        <v>307</v>
      </c>
      <c r="F310" s="761"/>
      <c r="G310" s="761"/>
      <c r="H310" s="761"/>
      <c r="I310" s="761"/>
      <c r="J310" s="761"/>
      <c r="K310" s="759" t="s">
        <v>194</v>
      </c>
      <c r="L310" s="759" t="s">
        <v>195</v>
      </c>
      <c r="M310" s="759" t="s">
        <v>308</v>
      </c>
      <c r="O310" s="759" t="s">
        <v>192</v>
      </c>
      <c r="P310" s="760" t="s">
        <v>193</v>
      </c>
      <c r="Q310" s="761"/>
      <c r="R310" s="761"/>
      <c r="S310" s="761" t="s">
        <v>309</v>
      </c>
      <c r="T310" s="761"/>
      <c r="U310" s="761"/>
      <c r="V310" s="761"/>
      <c r="W310" s="761"/>
      <c r="X310" s="761"/>
      <c r="Y310" s="759" t="s">
        <v>194</v>
      </c>
      <c r="Z310" s="759" t="s">
        <v>195</v>
      </c>
      <c r="AA310" s="759" t="s">
        <v>308</v>
      </c>
    </row>
    <row r="311" spans="1:27">
      <c r="A311" s="762" t="s">
        <v>196</v>
      </c>
      <c r="B311" s="1122" t="s">
        <v>197</v>
      </c>
      <c r="C311" s="764"/>
      <c r="D311" s="764"/>
      <c r="E311" s="765" t="s">
        <v>310</v>
      </c>
      <c r="F311" s="765"/>
      <c r="G311" s="764"/>
      <c r="H311" s="764"/>
      <c r="I311" s="764"/>
      <c r="J311" s="772"/>
      <c r="K311" s="1136" t="s">
        <v>198</v>
      </c>
      <c r="L311" s="1136" t="s">
        <v>198</v>
      </c>
      <c r="M311" s="1136" t="s">
        <v>198</v>
      </c>
      <c r="O311" s="762" t="s">
        <v>196</v>
      </c>
      <c r="P311" s="763" t="s">
        <v>197</v>
      </c>
      <c r="Q311" s="764"/>
      <c r="R311" s="764"/>
      <c r="S311" s="765" t="s">
        <v>311</v>
      </c>
      <c r="T311" s="765"/>
      <c r="U311" s="764"/>
      <c r="V311" s="764"/>
      <c r="W311" s="764"/>
      <c r="X311" s="764"/>
      <c r="Y311" s="766" t="s">
        <v>198</v>
      </c>
      <c r="Z311" s="766" t="s">
        <v>198</v>
      </c>
      <c r="AA311" s="766" t="s">
        <v>198</v>
      </c>
    </row>
    <row r="312" spans="1:27">
      <c r="A312" s="767" t="s">
        <v>199</v>
      </c>
      <c r="B312" s="1122" t="s">
        <v>163</v>
      </c>
      <c r="C312" s="768" t="s">
        <v>200</v>
      </c>
      <c r="D312" s="768" t="s">
        <v>201</v>
      </c>
      <c r="E312" s="769"/>
      <c r="F312" s="769"/>
      <c r="G312" s="769"/>
      <c r="H312" s="769"/>
      <c r="I312" s="769"/>
      <c r="J312" s="1137" t="s">
        <v>36</v>
      </c>
      <c r="K312" s="1138" t="s">
        <v>202</v>
      </c>
      <c r="L312" s="1138" t="s">
        <v>203</v>
      </c>
      <c r="M312" s="1138" t="s">
        <v>203</v>
      </c>
      <c r="O312" s="767" t="s">
        <v>199</v>
      </c>
      <c r="P312" s="763" t="s">
        <v>163</v>
      </c>
      <c r="Q312" s="768" t="s">
        <v>200</v>
      </c>
      <c r="R312" s="768" t="s">
        <v>201</v>
      </c>
      <c r="S312" s="769"/>
      <c r="T312" s="769"/>
      <c r="U312" s="769"/>
      <c r="V312" s="769"/>
      <c r="W312" s="769"/>
      <c r="X312" s="770" t="s">
        <v>36</v>
      </c>
      <c r="Y312" s="762" t="s">
        <v>202</v>
      </c>
      <c r="Z312" s="762" t="s">
        <v>203</v>
      </c>
      <c r="AA312" s="762" t="s">
        <v>203</v>
      </c>
    </row>
    <row r="313" spans="1:27">
      <c r="A313" s="771"/>
      <c r="B313" s="1116"/>
      <c r="C313" s="773" t="s">
        <v>204</v>
      </c>
      <c r="D313" s="773" t="s">
        <v>205</v>
      </c>
      <c r="E313" s="774" t="s">
        <v>170</v>
      </c>
      <c r="F313" s="774" t="s">
        <v>164</v>
      </c>
      <c r="G313" s="773" t="s">
        <v>312</v>
      </c>
      <c r="H313" s="773" t="s">
        <v>313</v>
      </c>
      <c r="I313" s="773" t="s">
        <v>172</v>
      </c>
      <c r="J313" s="1139" t="s">
        <v>206</v>
      </c>
      <c r="K313" s="1140" t="s">
        <v>314</v>
      </c>
      <c r="L313" s="1140" t="s">
        <v>315</v>
      </c>
      <c r="M313" s="1140" t="s">
        <v>316</v>
      </c>
      <c r="O313" s="771"/>
      <c r="P313" s="772"/>
      <c r="Q313" s="773" t="s">
        <v>204</v>
      </c>
      <c r="R313" s="773" t="s">
        <v>205</v>
      </c>
      <c r="S313" s="774" t="s">
        <v>170</v>
      </c>
      <c r="T313" s="774" t="s">
        <v>164</v>
      </c>
      <c r="U313" s="773" t="s">
        <v>312</v>
      </c>
      <c r="V313" s="773" t="s">
        <v>313</v>
      </c>
      <c r="W313" s="773" t="s">
        <v>172</v>
      </c>
      <c r="X313" s="765" t="s">
        <v>206</v>
      </c>
      <c r="Y313" s="775" t="s">
        <v>314</v>
      </c>
      <c r="Z313" s="775" t="s">
        <v>315</v>
      </c>
      <c r="AA313" s="775" t="s">
        <v>316</v>
      </c>
    </row>
    <row r="314" spans="1:27">
      <c r="A314" s="791" t="s">
        <v>170</v>
      </c>
      <c r="B314" s="1222">
        <v>124435</v>
      </c>
      <c r="C314" s="777">
        <v>51853</v>
      </c>
      <c r="D314" s="777">
        <v>49076</v>
      </c>
      <c r="E314" s="778" t="s">
        <v>111</v>
      </c>
      <c r="F314" s="777">
        <v>16490</v>
      </c>
      <c r="G314" s="777">
        <v>9886</v>
      </c>
      <c r="H314" s="777">
        <v>43189</v>
      </c>
      <c r="I314" s="777">
        <v>30125</v>
      </c>
      <c r="J314" s="1141">
        <v>20091</v>
      </c>
      <c r="K314" s="1141">
        <v>15120</v>
      </c>
      <c r="L314" s="1141">
        <v>7023</v>
      </c>
      <c r="M314" s="1141">
        <v>6594</v>
      </c>
      <c r="O314" s="776" t="s">
        <v>170</v>
      </c>
      <c r="P314" s="781">
        <v>0.37902228828275175</v>
      </c>
      <c r="Q314" s="782">
        <v>0.69803097217133048</v>
      </c>
      <c r="R314" s="782">
        <v>0.71511533132284621</v>
      </c>
      <c r="S314" s="778" t="s">
        <v>111</v>
      </c>
      <c r="T314" s="782">
        <v>0.85518496058217097</v>
      </c>
      <c r="U314" s="782">
        <v>0.88751770180052603</v>
      </c>
      <c r="V314" s="782">
        <v>0.7324087151821066</v>
      </c>
      <c r="W314" s="782">
        <v>0.76312033195020745</v>
      </c>
      <c r="X314" s="783">
        <v>0.78298740729679961</v>
      </c>
      <c r="Y314" s="784">
        <v>0.8658068783068783</v>
      </c>
      <c r="Z314" s="784">
        <v>0.9145664246048697</v>
      </c>
      <c r="AA314" s="784">
        <v>0.91704579921140428</v>
      </c>
    </row>
    <row r="315" spans="1:27">
      <c r="A315" s="785"/>
      <c r="B315" s="1223"/>
      <c r="C315" s="787">
        <v>0.41670751798127537</v>
      </c>
      <c r="D315" s="787">
        <v>0.39439064571864829</v>
      </c>
      <c r="E315" s="787"/>
      <c r="F315" s="787">
        <v>0.13251898581588781</v>
      </c>
      <c r="G315" s="787">
        <v>7.9447100896050143E-2</v>
      </c>
      <c r="H315" s="787">
        <v>0.34708080523968338</v>
      </c>
      <c r="I315" s="787">
        <v>0.24209426608269377</v>
      </c>
      <c r="J315" s="1124">
        <v>0.16145778920721662</v>
      </c>
      <c r="K315" s="1124">
        <v>0.12150922168200265</v>
      </c>
      <c r="L315" s="1124">
        <v>5.6439104753485757E-2</v>
      </c>
      <c r="M315" s="1124">
        <v>5.2991521677984488E-2</v>
      </c>
      <c r="O315" s="785"/>
      <c r="P315" s="767"/>
      <c r="Q315" s="787"/>
      <c r="R315" s="787"/>
      <c r="S315" s="787"/>
      <c r="T315" s="787"/>
      <c r="U315" s="787"/>
      <c r="V315" s="787"/>
      <c r="W315" s="787"/>
      <c r="X315" s="788"/>
      <c r="Y315" s="789"/>
      <c r="Z315" s="789"/>
      <c r="AA315" s="789"/>
    </row>
    <row r="316" spans="1:27">
      <c r="A316" s="776" t="s">
        <v>164</v>
      </c>
      <c r="B316" s="1224">
        <v>271683</v>
      </c>
      <c r="C316" s="777">
        <v>78275</v>
      </c>
      <c r="D316" s="777">
        <v>76232</v>
      </c>
      <c r="E316" s="777">
        <v>30404</v>
      </c>
      <c r="F316" s="790" t="s">
        <v>111</v>
      </c>
      <c r="G316" s="777">
        <v>18431</v>
      </c>
      <c r="H316" s="777">
        <v>63577</v>
      </c>
      <c r="I316" s="777">
        <v>48693</v>
      </c>
      <c r="J316" s="1141">
        <v>18884</v>
      </c>
      <c r="K316" s="1141">
        <v>27768</v>
      </c>
      <c r="L316" s="1141">
        <v>9145</v>
      </c>
      <c r="M316" s="1141">
        <v>8719</v>
      </c>
      <c r="O316" s="776" t="s">
        <v>164</v>
      </c>
      <c r="P316" s="784">
        <v>0.16558318463716395</v>
      </c>
      <c r="Q316" s="782">
        <v>0.47419993612264455</v>
      </c>
      <c r="R316" s="782">
        <v>0.46353237485570364</v>
      </c>
      <c r="S316" s="782">
        <v>0.68829759242204969</v>
      </c>
      <c r="T316" s="790" t="s">
        <v>111</v>
      </c>
      <c r="U316" s="782">
        <v>0.64814714339970703</v>
      </c>
      <c r="V316" s="782">
        <v>0.47498309136952044</v>
      </c>
      <c r="W316" s="782">
        <v>0.54837450968311663</v>
      </c>
      <c r="X316" s="783">
        <v>0.67252700699004453</v>
      </c>
      <c r="Y316" s="784">
        <v>0.70386776145203112</v>
      </c>
      <c r="Z316" s="784">
        <v>0.81902679059595407</v>
      </c>
      <c r="AA316" s="784">
        <v>0.82463585273540541</v>
      </c>
    </row>
    <row r="317" spans="1:27">
      <c r="A317" s="785"/>
      <c r="B317" s="1223"/>
      <c r="C317" s="787">
        <v>0.28811151231398358</v>
      </c>
      <c r="D317" s="787">
        <v>0.28059171902548191</v>
      </c>
      <c r="E317" s="787">
        <v>0.11190983609574394</v>
      </c>
      <c r="F317" s="787"/>
      <c r="G317" s="787">
        <v>6.7840093049620326E-2</v>
      </c>
      <c r="H317" s="787">
        <v>0.23401169745622655</v>
      </c>
      <c r="I317" s="787">
        <v>0.17922726118306997</v>
      </c>
      <c r="J317" s="1124">
        <v>6.9507477464545081E-2</v>
      </c>
      <c r="K317" s="1124">
        <v>0.10220735195061892</v>
      </c>
      <c r="L317" s="1124">
        <v>3.366055292381194E-2</v>
      </c>
      <c r="M317" s="1124">
        <v>3.2092549036929069E-2</v>
      </c>
      <c r="O317" s="785"/>
      <c r="P317" s="786"/>
      <c r="Q317" s="787"/>
      <c r="R317" s="787"/>
      <c r="S317" s="787"/>
      <c r="T317" s="787"/>
      <c r="U317" s="787"/>
      <c r="V317" s="787"/>
      <c r="W317" s="787"/>
      <c r="X317" s="788"/>
      <c r="Y317" s="789"/>
      <c r="Z317" s="789"/>
      <c r="AA317" s="789"/>
    </row>
    <row r="318" spans="1:27">
      <c r="A318" s="791" t="s">
        <v>312</v>
      </c>
      <c r="B318" s="1224">
        <v>137671</v>
      </c>
      <c r="C318" s="777">
        <v>22082</v>
      </c>
      <c r="D318" s="777">
        <v>21828</v>
      </c>
      <c r="E318" s="777">
        <v>7200</v>
      </c>
      <c r="F318" s="777">
        <v>5715</v>
      </c>
      <c r="G318" s="778" t="s">
        <v>111</v>
      </c>
      <c r="H318" s="777">
        <v>19811</v>
      </c>
      <c r="I318" s="777">
        <v>9883</v>
      </c>
      <c r="J318" s="1141">
        <v>2927</v>
      </c>
      <c r="K318" s="1141">
        <v>3460</v>
      </c>
      <c r="L318" s="1141">
        <v>3460</v>
      </c>
      <c r="M318" s="1141">
        <v>3184</v>
      </c>
      <c r="O318" s="791" t="s">
        <v>312</v>
      </c>
      <c r="P318" s="784">
        <v>9.6177999650232909E-2</v>
      </c>
      <c r="Q318" s="782">
        <v>0.33212571325061135</v>
      </c>
      <c r="R318" s="782">
        <v>0.32705699102070734</v>
      </c>
      <c r="S318" s="782">
        <v>0.49944444444444447</v>
      </c>
      <c r="T318" s="782">
        <v>0.53665791776027993</v>
      </c>
      <c r="U318" s="790" t="s">
        <v>111</v>
      </c>
      <c r="V318" s="782">
        <v>0.3195194588864772</v>
      </c>
      <c r="W318" s="782">
        <v>0.45340483658808056</v>
      </c>
      <c r="X318" s="783">
        <v>0.57874957294157836</v>
      </c>
      <c r="Y318" s="784">
        <v>0.62369942196531791</v>
      </c>
      <c r="Z318" s="784">
        <v>0.62369942196531791</v>
      </c>
      <c r="AA318" s="784">
        <v>0.62814070351758799</v>
      </c>
    </row>
    <row r="319" spans="1:27">
      <c r="A319" s="785"/>
      <c r="B319" s="1223"/>
      <c r="C319" s="787">
        <v>0.16039688823354228</v>
      </c>
      <c r="D319" s="787">
        <v>0.15855190998830546</v>
      </c>
      <c r="E319" s="787">
        <v>5.2298595927973208E-2</v>
      </c>
      <c r="F319" s="787">
        <v>4.1512010517828733E-2</v>
      </c>
      <c r="G319" s="792"/>
      <c r="H319" s="787">
        <v>0.14390103943459406</v>
      </c>
      <c r="I319" s="787">
        <v>7.1787086605022116E-2</v>
      </c>
      <c r="J319" s="1124">
        <v>2.1260831983496889E-2</v>
      </c>
      <c r="K319" s="1124">
        <v>2.5132380820942681E-2</v>
      </c>
      <c r="L319" s="1124">
        <v>2.5132380820942681E-2</v>
      </c>
      <c r="M319" s="1124">
        <v>2.3127601310370376E-2</v>
      </c>
      <c r="O319" s="785"/>
      <c r="P319" s="786"/>
      <c r="Q319" s="787"/>
      <c r="R319" s="787"/>
      <c r="S319" s="787"/>
      <c r="T319" s="787"/>
      <c r="U319" s="792"/>
      <c r="V319" s="787"/>
      <c r="W319" s="787"/>
      <c r="X319" s="788"/>
      <c r="Y319" s="789"/>
      <c r="Z319" s="789"/>
      <c r="AA319" s="789"/>
    </row>
    <row r="320" spans="1:27">
      <c r="A320" s="791" t="s">
        <v>317</v>
      </c>
      <c r="B320" s="1224">
        <v>231630</v>
      </c>
      <c r="C320" s="777">
        <v>88424</v>
      </c>
      <c r="D320" s="777">
        <v>77120</v>
      </c>
      <c r="E320" s="777">
        <v>64939</v>
      </c>
      <c r="F320" s="777">
        <v>31690</v>
      </c>
      <c r="G320" s="777">
        <v>21542</v>
      </c>
      <c r="H320" s="793" t="s">
        <v>111</v>
      </c>
      <c r="I320" s="777">
        <v>48610</v>
      </c>
      <c r="J320" s="1141">
        <v>49070</v>
      </c>
      <c r="K320" s="1141">
        <v>28084</v>
      </c>
      <c r="L320" s="1141">
        <v>14632</v>
      </c>
      <c r="M320" s="1141">
        <v>13826</v>
      </c>
      <c r="O320" s="791" t="s">
        <v>317</v>
      </c>
      <c r="P320" s="784">
        <v>0.24260428197941447</v>
      </c>
      <c r="Q320" s="782">
        <v>0.70443544738984887</v>
      </c>
      <c r="R320" s="782">
        <v>0.73875778008298754</v>
      </c>
      <c r="S320" s="782">
        <v>0.78687691525893533</v>
      </c>
      <c r="T320" s="782">
        <v>0.84067529189018619</v>
      </c>
      <c r="U320" s="782">
        <v>0.8895645715346765</v>
      </c>
      <c r="V320" s="790" t="s">
        <v>111</v>
      </c>
      <c r="W320" s="782">
        <v>0.74447644517588973</v>
      </c>
      <c r="X320" s="783">
        <v>0.73916853474628086</v>
      </c>
      <c r="Y320" s="784">
        <v>0.87676256943455344</v>
      </c>
      <c r="Z320" s="784">
        <v>0.93746582832148717</v>
      </c>
      <c r="AA320" s="784">
        <v>0.94011283089830755</v>
      </c>
    </row>
    <row r="321" spans="1:28">
      <c r="A321" s="785"/>
      <c r="B321" s="1225"/>
      <c r="C321" s="787">
        <v>0.38174675128437596</v>
      </c>
      <c r="D321" s="787">
        <v>0.33294478262746624</v>
      </c>
      <c r="E321" s="787">
        <v>0.28035660320338474</v>
      </c>
      <c r="F321" s="787">
        <v>0.13681302076587662</v>
      </c>
      <c r="G321" s="787">
        <v>9.3001770064326722E-2</v>
      </c>
      <c r="H321" s="795"/>
      <c r="I321" s="787">
        <v>0.20986055346889435</v>
      </c>
      <c r="J321" s="1124">
        <v>0.21184647929888184</v>
      </c>
      <c r="K321" s="1124">
        <v>0.12124508915080084</v>
      </c>
      <c r="L321" s="1124">
        <v>6.316971031386262E-2</v>
      </c>
      <c r="M321" s="1124">
        <v>5.9690022881319346E-2</v>
      </c>
      <c r="O321" s="785"/>
      <c r="P321" s="794"/>
      <c r="Q321" s="787"/>
      <c r="R321" s="787"/>
      <c r="S321" s="787"/>
      <c r="T321" s="787"/>
      <c r="U321" s="787"/>
      <c r="V321" s="795"/>
      <c r="W321" s="787"/>
      <c r="X321" s="788"/>
      <c r="Y321" s="789"/>
      <c r="Z321" s="789"/>
      <c r="AA321" s="789"/>
    </row>
    <row r="322" spans="1:28">
      <c r="A322" s="791" t="s">
        <v>172</v>
      </c>
      <c r="B322" s="1224">
        <v>413540</v>
      </c>
      <c r="C322" s="777">
        <v>15541</v>
      </c>
      <c r="D322" s="777">
        <v>14614</v>
      </c>
      <c r="E322" s="777">
        <v>5951</v>
      </c>
      <c r="F322" s="777">
        <v>2833</v>
      </c>
      <c r="G322" s="777">
        <v>1569</v>
      </c>
      <c r="H322" s="777">
        <v>13294</v>
      </c>
      <c r="I322" s="793" t="s">
        <v>111</v>
      </c>
      <c r="J322" s="1142">
        <v>5403</v>
      </c>
      <c r="K322" s="1141">
        <v>1889</v>
      </c>
      <c r="L322" s="1141">
        <v>956</v>
      </c>
      <c r="M322" s="1141">
        <v>956</v>
      </c>
      <c r="O322" s="791" t="s">
        <v>172</v>
      </c>
      <c r="P322" s="784">
        <v>5.3507567245134349E-2</v>
      </c>
      <c r="Q322" s="782">
        <v>0.57255002895566565</v>
      </c>
      <c r="R322" s="782">
        <v>0.58977692623511702</v>
      </c>
      <c r="S322" s="782">
        <v>0.87733154091749288</v>
      </c>
      <c r="T322" s="782">
        <v>0.73455700670667134</v>
      </c>
      <c r="U322" s="782">
        <v>0.86042065009560231</v>
      </c>
      <c r="V322" s="782">
        <v>0.57394313224010829</v>
      </c>
      <c r="W322" s="790" t="s">
        <v>111</v>
      </c>
      <c r="X322" s="783">
        <v>0.35239681658337962</v>
      </c>
      <c r="Y322" s="784">
        <v>0.8851244044467973</v>
      </c>
      <c r="Z322" s="784">
        <v>0.89121338912133896</v>
      </c>
      <c r="AA322" s="784">
        <v>0.89121338912133896</v>
      </c>
    </row>
    <row r="323" spans="1:28">
      <c r="A323" s="797"/>
      <c r="B323" s="1226"/>
      <c r="C323" s="787">
        <v>3.7580403346713739E-2</v>
      </c>
      <c r="D323" s="787">
        <v>3.5338782221792327E-2</v>
      </c>
      <c r="E323" s="787">
        <v>1.4390385452435072E-2</v>
      </c>
      <c r="F323" s="787">
        <v>6.8506069545872222E-3</v>
      </c>
      <c r="G323" s="787">
        <v>3.7940707065821926E-3</v>
      </c>
      <c r="H323" s="787">
        <v>3.2146829810901001E-2</v>
      </c>
      <c r="I323" s="798"/>
      <c r="J323" s="1125">
        <v>1.3065241572762006E-2</v>
      </c>
      <c r="K323" s="1124">
        <v>4.5678773516467574E-3</v>
      </c>
      <c r="L323" s="1124">
        <v>2.3117473521303863E-3</v>
      </c>
      <c r="M323" s="1124">
        <v>2.3117473521303863E-3</v>
      </c>
      <c r="O323" s="797"/>
      <c r="P323" s="800"/>
      <c r="Q323" s="798"/>
      <c r="R323" s="798"/>
      <c r="S323" s="798"/>
      <c r="T323" s="798"/>
      <c r="U323" s="798"/>
      <c r="V323" s="798"/>
      <c r="W323" s="798"/>
      <c r="X323" s="799"/>
      <c r="Y323" s="801"/>
      <c r="Z323" s="801"/>
      <c r="AA323" s="801"/>
    </row>
    <row r="324" spans="1:28">
      <c r="A324" s="802" t="s">
        <v>207</v>
      </c>
      <c r="B324" s="1227">
        <v>1178959</v>
      </c>
      <c r="C324" s="803">
        <v>256175</v>
      </c>
      <c r="D324" s="803">
        <v>238870</v>
      </c>
      <c r="E324" s="803">
        <v>108494</v>
      </c>
      <c r="F324" s="803">
        <v>56728</v>
      </c>
      <c r="G324" s="803">
        <v>51428</v>
      </c>
      <c r="H324" s="803">
        <v>139871</v>
      </c>
      <c r="I324" s="803">
        <v>137311</v>
      </c>
      <c r="J324" s="1143">
        <v>96375</v>
      </c>
      <c r="K324" s="1143">
        <v>76321</v>
      </c>
      <c r="L324" s="1143">
        <v>35216</v>
      </c>
      <c r="M324" s="1143">
        <v>33279</v>
      </c>
      <c r="O324" s="802" t="s">
        <v>207</v>
      </c>
      <c r="P324" s="806">
        <v>0.17109022625380288</v>
      </c>
      <c r="Q324" s="830">
        <v>0.59269639894603299</v>
      </c>
      <c r="R324" s="831">
        <v>0.59933017959559598</v>
      </c>
      <c r="S324" s="831">
        <v>0.74513797998045972</v>
      </c>
      <c r="T324" s="831">
        <v>0.80896559018474123</v>
      </c>
      <c r="U324" s="831">
        <v>0.80176168624095823</v>
      </c>
      <c r="V324" s="831">
        <v>0.54185642484861052</v>
      </c>
      <c r="W324" s="832">
        <v>0.65807546372832471</v>
      </c>
      <c r="X324" s="833">
        <v>0.70869001297016865</v>
      </c>
      <c r="Y324" s="806">
        <v>0.80042190222874443</v>
      </c>
      <c r="Z324" s="806">
        <v>0.87005906406179012</v>
      </c>
      <c r="AA324" s="806">
        <v>0.87403467652273203</v>
      </c>
    </row>
    <row r="325" spans="1:28">
      <c r="A325" s="807" t="s">
        <v>208</v>
      </c>
      <c r="B325" s="1228"/>
      <c r="C325" s="809">
        <v>0.21728915085257416</v>
      </c>
      <c r="D325" s="809">
        <v>0.20261094745449162</v>
      </c>
      <c r="E325" s="809">
        <v>9.2025252786568493E-2</v>
      </c>
      <c r="F325" s="809">
        <v>4.8117025273991719E-2</v>
      </c>
      <c r="G325" s="809">
        <v>4.3621533912544884E-2</v>
      </c>
      <c r="H325" s="809">
        <v>0.11863940985225101</v>
      </c>
      <c r="I325" s="809">
        <v>0.11646800270408046</v>
      </c>
      <c r="J325" s="1126">
        <v>8.1745845275365811E-2</v>
      </c>
      <c r="K325" s="1126">
        <v>6.4735923810751689E-2</v>
      </c>
      <c r="L325" s="1126">
        <v>2.987041958202109E-2</v>
      </c>
      <c r="M325" s="1126">
        <v>2.8227444720299859E-2</v>
      </c>
      <c r="O325" s="807" t="s">
        <v>208</v>
      </c>
      <c r="P325" s="808"/>
      <c r="Q325" s="809"/>
      <c r="R325" s="809"/>
      <c r="S325" s="809"/>
      <c r="T325" s="809"/>
      <c r="U325" s="809"/>
      <c r="V325" s="809"/>
      <c r="W325" s="809"/>
      <c r="X325" s="810"/>
      <c r="Y325" s="811"/>
      <c r="Z325" s="811"/>
      <c r="AA325" s="811"/>
    </row>
    <row r="326" spans="1:28">
      <c r="A326" s="791" t="s">
        <v>48</v>
      </c>
      <c r="B326" s="1224">
        <v>71808</v>
      </c>
      <c r="C326" s="777">
        <v>19025</v>
      </c>
      <c r="D326" s="777">
        <v>19025</v>
      </c>
      <c r="E326" s="777">
        <v>4886</v>
      </c>
      <c r="F326" s="777">
        <v>2379</v>
      </c>
      <c r="G326" s="777">
        <v>1263</v>
      </c>
      <c r="H326" s="777">
        <v>16290</v>
      </c>
      <c r="I326" s="777">
        <v>6447</v>
      </c>
      <c r="J326" s="1144" t="s">
        <v>111</v>
      </c>
      <c r="K326" s="1141">
        <v>1503</v>
      </c>
      <c r="L326" s="1141">
        <v>745</v>
      </c>
      <c r="M326" s="1141">
        <v>632</v>
      </c>
      <c r="O326" s="791" t="s">
        <v>48</v>
      </c>
      <c r="P326" s="784">
        <v>0.10305352979113955</v>
      </c>
      <c r="Q326" s="782">
        <v>0.24015768725361367</v>
      </c>
      <c r="R326" s="782">
        <v>0.24015768725361367</v>
      </c>
      <c r="S326" s="782">
        <v>0.66741711011051985</v>
      </c>
      <c r="T326" s="782">
        <v>0.48339638503572929</v>
      </c>
      <c r="U326" s="782">
        <v>0.63737133808392721</v>
      </c>
      <c r="V326" s="782">
        <v>0.24020871700429711</v>
      </c>
      <c r="W326" s="782">
        <v>0.30680936869861952</v>
      </c>
      <c r="X326" s="793" t="s">
        <v>111</v>
      </c>
      <c r="Y326" s="784">
        <v>0.66333998669328009</v>
      </c>
      <c r="Z326" s="784">
        <v>0.76912751677852353</v>
      </c>
      <c r="AA326" s="784">
        <v>0.82278481012658233</v>
      </c>
    </row>
    <row r="327" spans="1:28">
      <c r="A327" s="812"/>
      <c r="B327" s="1116"/>
      <c r="C327" s="813">
        <v>0.26494262477718361</v>
      </c>
      <c r="D327" s="813">
        <v>0.26494262477718361</v>
      </c>
      <c r="E327" s="813">
        <v>6.8042557932263811E-2</v>
      </c>
      <c r="F327" s="813">
        <v>3.3130013368983954E-2</v>
      </c>
      <c r="G327" s="813">
        <v>1.7588569518716578E-2</v>
      </c>
      <c r="H327" s="813">
        <v>0.22685494652406418</v>
      </c>
      <c r="I327" s="813">
        <v>8.9781082887700536E-2</v>
      </c>
      <c r="J327" s="814"/>
      <c r="K327" s="1127">
        <v>2.0930815508021391E-2</v>
      </c>
      <c r="L327" s="1127">
        <v>1.0374888591800356E-2</v>
      </c>
      <c r="M327" s="1127">
        <v>8.8012477718360065E-3</v>
      </c>
      <c r="O327" s="812"/>
      <c r="P327" s="772"/>
      <c r="Q327" s="813"/>
      <c r="R327" s="813"/>
      <c r="S327" s="813"/>
      <c r="T327" s="813"/>
      <c r="U327" s="813"/>
      <c r="V327" s="813"/>
      <c r="W327" s="813"/>
      <c r="X327" s="814"/>
      <c r="Y327" s="815"/>
      <c r="Z327" s="815"/>
      <c r="AA327" s="815"/>
    </row>
    <row r="328" spans="1:28">
      <c r="A328" s="802" t="s">
        <v>209</v>
      </c>
      <c r="B328" s="1229">
        <v>1250767</v>
      </c>
      <c r="C328" s="816">
        <v>275200</v>
      </c>
      <c r="D328" s="817">
        <v>257895</v>
      </c>
      <c r="E328" s="817">
        <v>113380</v>
      </c>
      <c r="F328" s="817">
        <v>59107</v>
      </c>
      <c r="G328" s="817">
        <v>52691</v>
      </c>
      <c r="H328" s="817">
        <v>156161</v>
      </c>
      <c r="I328" s="817">
        <v>143758</v>
      </c>
      <c r="J328" s="1145">
        <v>96375</v>
      </c>
      <c r="K328" s="1146">
        <v>77824</v>
      </c>
      <c r="L328" s="1146">
        <v>35961</v>
      </c>
      <c r="M328" s="1146">
        <v>33911</v>
      </c>
      <c r="O328" s="802" t="s">
        <v>209</v>
      </c>
      <c r="P328" s="820">
        <v>0.16697789655573089</v>
      </c>
      <c r="Q328" s="821">
        <v>0.56832485465116278</v>
      </c>
      <c r="R328" s="822">
        <v>0.57283390527152522</v>
      </c>
      <c r="S328" s="822">
        <v>0.74178867525136705</v>
      </c>
      <c r="T328" s="822">
        <v>0.79586174226402961</v>
      </c>
      <c r="U328" s="822">
        <v>0.79782125979768836</v>
      </c>
      <c r="V328" s="822">
        <v>0.51038991809734824</v>
      </c>
      <c r="W328" s="822">
        <v>0.64232251422529529</v>
      </c>
      <c r="X328" s="823">
        <v>0.70869001297016865</v>
      </c>
      <c r="Y328" s="824">
        <v>0.79777446546052633</v>
      </c>
      <c r="Z328" s="824">
        <v>0.86796807652734909</v>
      </c>
      <c r="AA328" s="824">
        <v>0.87307953171537256</v>
      </c>
    </row>
    <row r="329" spans="1:28" ht="13.5" thickBot="1">
      <c r="A329" s="825"/>
      <c r="B329" s="826"/>
      <c r="C329" s="827">
        <v>0.22002499266450107</v>
      </c>
      <c r="D329" s="827">
        <v>0.20618948213376273</v>
      </c>
      <c r="E329" s="827">
        <v>9.0648378155163994E-2</v>
      </c>
      <c r="F329" s="827">
        <v>4.7256603348185551E-2</v>
      </c>
      <c r="G329" s="827">
        <v>4.2126950902925966E-2</v>
      </c>
      <c r="H329" s="827">
        <v>0.12485219069578907</v>
      </c>
      <c r="I329" s="827">
        <v>0.11493587534688715</v>
      </c>
      <c r="J329" s="1147">
        <v>7.705272045073143E-2</v>
      </c>
      <c r="K329" s="1147">
        <v>6.2221021181403088E-2</v>
      </c>
      <c r="L329" s="1147">
        <v>2.8751158289273701E-2</v>
      </c>
      <c r="M329" s="1147">
        <v>2.7112163976184215E-2</v>
      </c>
      <c r="O329" s="825"/>
      <c r="P329" s="826"/>
      <c r="Q329" s="827"/>
      <c r="R329" s="827"/>
      <c r="S329" s="827"/>
      <c r="T329" s="827"/>
      <c r="U329" s="827"/>
      <c r="V329" s="827"/>
      <c r="W329" s="827"/>
      <c r="X329" s="828"/>
      <c r="Y329" s="829"/>
      <c r="Z329" s="829"/>
      <c r="AA329" s="829"/>
      <c r="AB329" s="417" t="s">
        <v>376</v>
      </c>
    </row>
    <row r="330" spans="1:28" ht="15">
      <c r="I330" s="1133"/>
      <c r="J330" s="1133"/>
      <c r="K330" s="1133"/>
      <c r="L330" s="1133"/>
      <c r="M330" s="1133"/>
      <c r="W330" s="1133"/>
      <c r="X330" s="1133"/>
      <c r="Y330" s="1133"/>
      <c r="Z330" s="1133"/>
      <c r="AA330" s="1133"/>
    </row>
    <row r="331" spans="1:28" ht="15">
      <c r="A331" s="758" t="s">
        <v>278</v>
      </c>
      <c r="I331" s="1133"/>
      <c r="J331" s="1133"/>
      <c r="K331" s="1133"/>
      <c r="L331" s="1133"/>
      <c r="M331" s="1133"/>
      <c r="O331" s="758" t="s">
        <v>279</v>
      </c>
      <c r="W331" s="1133"/>
      <c r="X331" s="1133"/>
      <c r="Y331" s="1133"/>
      <c r="Z331" s="1133"/>
      <c r="AA331" s="1133"/>
    </row>
  </sheetData>
  <phoneticPr fontId="41"/>
  <pageMargins left="0.75" right="0.47" top="1" bottom="1" header="0.5" footer="0.5"/>
  <pageSetup paperSize="9" pageOrder="overThenDown" orientation="landscape" verticalDpi="300" r:id="rId1"/>
  <headerFooter alignWithMargins="0">
    <oddFooter>&amp;L&amp;7 2002 TSR Annex&amp;R&amp;7EPO - June - 2003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17</vt:i4>
      </vt:variant>
    </vt:vector>
  </HeadingPairs>
  <TitlesOfParts>
    <vt:vector size="33" baseType="lpstr">
      <vt:lpstr>Budget</vt:lpstr>
      <vt:lpstr>Staff</vt:lpstr>
      <vt:lpstr>Production figures</vt:lpstr>
      <vt:lpstr>Patent applications filing by </vt:lpstr>
      <vt:lpstr>First filing by bloc of origin</vt:lpstr>
      <vt:lpstr>Patent Applications filed</vt:lpstr>
      <vt:lpstr>Demand for patent rights</vt:lpstr>
      <vt:lpstr>Granted Patent Rights</vt:lpstr>
      <vt:lpstr>Patent Families</vt:lpstr>
      <vt:lpstr>Patent Applications</vt:lpstr>
      <vt:lpstr>Field of Technology</vt:lpstr>
      <vt:lpstr>Granted Patents</vt:lpstr>
      <vt:lpstr>Patents Maintenance</vt:lpstr>
      <vt:lpstr>Procedures</vt:lpstr>
      <vt:lpstr>PCT Activities</vt:lpstr>
      <vt:lpstr>Other Work</vt:lpstr>
      <vt:lpstr>'Demand for patent rights'!Print_Area</vt:lpstr>
      <vt:lpstr>'Field of Technology'!Print_Area</vt:lpstr>
      <vt:lpstr>'First filing by bloc of origin'!Print_Area</vt:lpstr>
      <vt:lpstr>'Granted Patent Rights'!Print_Area</vt:lpstr>
      <vt:lpstr>'Granted Patents'!Print_Area</vt:lpstr>
      <vt:lpstr>'Other Work'!Print_Area</vt:lpstr>
      <vt:lpstr>'Patent Applications'!Print_Area</vt:lpstr>
      <vt:lpstr>'Patent Applications filed'!Print_Area</vt:lpstr>
      <vt:lpstr>'Patent applications filing by '!Print_Area</vt:lpstr>
      <vt:lpstr>'Patents Maintenance'!Print_Area</vt:lpstr>
      <vt:lpstr>'PCT Activities'!Print_Area</vt:lpstr>
      <vt:lpstr>Procedures!Print_Area</vt:lpstr>
      <vt:lpstr>'Production figures'!Print_Area</vt:lpstr>
      <vt:lpstr>Staff!Print_Area</vt:lpstr>
      <vt:lpstr>'Demand for patent rights'!Print_Titles</vt:lpstr>
      <vt:lpstr>'Patent Applications filed'!Print_Titles</vt:lpstr>
      <vt:lpstr>'Patent Families'!Print_Titles</vt:lpstr>
    </vt:vector>
  </TitlesOfParts>
  <Company>U.S. Patent and Trademark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USPTO</dc:creator>
  <cp:lastModifiedBy>1100</cp:lastModifiedBy>
  <cp:lastPrinted>2012-09-24T13:42:34Z</cp:lastPrinted>
  <dcterms:created xsi:type="dcterms:W3CDTF">2012-08-15T11:35:04Z</dcterms:created>
  <dcterms:modified xsi:type="dcterms:W3CDTF">2016-11-21T03:00:03Z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tcsNodeId">
    <vt:lpwstr>18514518</vt:lpwstr>
  </property>
  <property fmtid="{D5CDD505-2E9C-101B-9397-08002B2CF9AE}" pid="3" name="OtcsNodeVersionID">
    <vt:lpwstr>3</vt:lpwstr>
  </property>
</Properties>
</file>