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8" yWindow="-252" windowWidth="20076" windowHeight="12132" tabRatio="910"/>
  </bookViews>
  <sheets>
    <sheet name="Budget" sheetId="1" r:id="rId1"/>
    <sheet name="Staff" sheetId="2" r:id="rId2"/>
    <sheet name="Production figures" sheetId="3" r:id="rId3"/>
    <sheet name="Patent applications filing by " sheetId="4" r:id="rId4"/>
    <sheet name="First filing by bloc of origin" sheetId="5" r:id="rId5"/>
    <sheet name="Patent Applications filed" sheetId="6" r:id="rId6"/>
    <sheet name="Demand for patent rights" sheetId="7" r:id="rId7"/>
    <sheet name="Granted Patent Rights" sheetId="8" r:id="rId8"/>
    <sheet name="Patent Families" sheetId="20" r:id="rId9"/>
    <sheet name="Patent Applications" sheetId="10" r:id="rId10"/>
    <sheet name="Field of Technology" sheetId="11" r:id="rId11"/>
    <sheet name="Granted Patents" sheetId="13" r:id="rId12"/>
    <sheet name="Patents Maintenance" sheetId="14" r:id="rId13"/>
    <sheet name="Procedures" sheetId="15" r:id="rId14"/>
    <sheet name="PCT Activities" sheetId="16" r:id="rId15"/>
    <sheet name="Other Work" sheetId="17" r:id="rId16"/>
  </sheets>
  <definedNames>
    <definedName name="_xlnm._FilterDatabase" localSheetId="0" hidden="1">Budget!$A$5:$J$43</definedName>
    <definedName name="_ftn1" localSheetId="13">Procedures!#REF!</definedName>
    <definedName name="_ftn2" localSheetId="13">Procedures!#REF!</definedName>
    <definedName name="_ftn3" localSheetId="13">Procedures!#REF!</definedName>
    <definedName name="_ftn4" localSheetId="13">Procedures!#REF!</definedName>
    <definedName name="_ftn5" localSheetId="13">Procedures!#REF!</definedName>
    <definedName name="_ftnref1" localSheetId="13">Procedures!#REF!</definedName>
    <definedName name="_ftnref2" localSheetId="13">Procedures!#REF!</definedName>
    <definedName name="_ftnref3" localSheetId="13">Procedures!#REF!</definedName>
    <definedName name="_ftnref4" localSheetId="13">Procedures!#REF!</definedName>
    <definedName name="_ftnref5" localSheetId="13">Procedures!#REF!</definedName>
    <definedName name="_xlnm.Print_Area" localSheetId="6">'Demand for patent rights'!$A$1:$K$113</definedName>
    <definedName name="_xlnm.Print_Area" localSheetId="10">'Field of Technology'!$A$1:$R$45</definedName>
    <definedName name="_xlnm.Print_Area" localSheetId="4">'First filing by bloc of origin'!$A$1:$I$11</definedName>
    <definedName name="_xlnm.Print_Area" localSheetId="7">'Granted Patent Rights'!$A$1:$Q$26</definedName>
    <definedName name="_xlnm.Print_Area" localSheetId="11">'Granted Patents'!$A$1:$R$40</definedName>
    <definedName name="_xlnm.Print_Area" localSheetId="15">'Other Work'!$A$1:$R$20</definedName>
    <definedName name="_xlnm.Print_Area" localSheetId="9">'Patent Applications'!$A$1:$R$40</definedName>
    <definedName name="_xlnm.Print_Area" localSheetId="5">'Patent Applications filed'!$A$1:$K$114</definedName>
    <definedName name="_xlnm.Print_Area" localSheetId="3">'Patent applications filing by '!$A$1:$Q$29</definedName>
    <definedName name="_xlnm.Print_Area" localSheetId="12">'Patents Maintenance'!$A$1:$G$28</definedName>
    <definedName name="_xlnm.Print_Area" localSheetId="14">'PCT Activities'!$A$1:$R$22</definedName>
    <definedName name="_xlnm.Print_Area" localSheetId="13">Procedures!$A$1:$R$70</definedName>
    <definedName name="_xlnm.Print_Area" localSheetId="2">'Production figures'!$A$1:$Y$66</definedName>
    <definedName name="_xlnm.Print_Area" localSheetId="1">Staff!$A$1:$X$33</definedName>
    <definedName name="_xlnm.Print_Titles" localSheetId="6">'Demand for patent rights'!$5:$5</definedName>
    <definedName name="_xlnm.Print_Titles" localSheetId="5">'Patent Applications filed'!$5:$5</definedName>
    <definedName name="_xlnm.Print_Titles" localSheetId="8">'Patent Families'!$1:$6</definedName>
  </definedNames>
  <calcPr calcId="145621"/>
</workbook>
</file>

<file path=xl/calcChain.xml><?xml version="1.0" encoding="utf-8"?>
<calcChain xmlns="http://schemas.openxmlformats.org/spreadsheetml/2006/main">
  <c r="S9" i="4" l="1"/>
  <c r="M33" i="7" l="1"/>
  <c r="M30" i="7"/>
  <c r="M48" i="7"/>
  <c r="M51" i="7"/>
  <c r="M66" i="7"/>
  <c r="M69" i="7"/>
  <c r="M41" i="7" l="1"/>
  <c r="M77" i="7"/>
  <c r="M59" i="7"/>
  <c r="M15" i="7"/>
  <c r="M102" i="7" l="1"/>
  <c r="M84" i="7"/>
  <c r="M51" i="6"/>
  <c r="M33" i="6"/>
  <c r="M15" i="6"/>
  <c r="M105" i="6"/>
  <c r="M87" i="6"/>
  <c r="M69" i="6"/>
  <c r="S9" i="8" l="1"/>
  <c r="S26" i="8" s="1"/>
  <c r="M87" i="7" l="1"/>
  <c r="M105" i="7"/>
  <c r="M113" i="7" l="1"/>
  <c r="M102" i="6"/>
  <c r="M84" i="6"/>
  <c r="M66" i="6"/>
  <c r="M48" i="6"/>
  <c r="M30" i="6"/>
  <c r="M12" i="7" l="1"/>
  <c r="M23" i="7" l="1"/>
  <c r="M95" i="7"/>
  <c r="M12" i="6" l="1"/>
  <c r="L12" i="6"/>
  <c r="AA35" i="1" l="1"/>
  <c r="J12" i="5" l="1"/>
  <c r="I12" i="5"/>
  <c r="K12" i="5"/>
  <c r="M112" i="6" l="1"/>
  <c r="M113" i="6" s="1"/>
  <c r="M94" i="6"/>
  <c r="M95" i="6" s="1"/>
  <c r="M76" i="6"/>
  <c r="M77" i="6" s="1"/>
  <c r="M40" i="6"/>
  <c r="M41" i="6"/>
  <c r="M22" i="6"/>
  <c r="M23" i="6" s="1"/>
  <c r="L22" i="6"/>
  <c r="T40" i="13" l="1"/>
  <c r="T33" i="13"/>
  <c r="T26" i="13"/>
  <c r="T19" i="13"/>
  <c r="T12" i="13"/>
  <c r="T40" i="10" l="1"/>
  <c r="T33" i="10"/>
  <c r="T26" i="10"/>
  <c r="T19" i="10"/>
  <c r="T12" i="10"/>
  <c r="AA26" i="3"/>
  <c r="Z13" i="3"/>
  <c r="AA13" i="3"/>
  <c r="AA50" i="3"/>
  <c r="AA45" i="3"/>
  <c r="AA39" i="3"/>
  <c r="AA33" i="3"/>
  <c r="AA20" i="3"/>
  <c r="AA17" i="3"/>
  <c r="AA9" i="3"/>
  <c r="Z8" i="2"/>
  <c r="Z33" i="2"/>
  <c r="Z28" i="2"/>
  <c r="Z21" i="2"/>
  <c r="Z15" i="2"/>
  <c r="AA30" i="1"/>
  <c r="AA43" i="1"/>
  <c r="AA24" i="1"/>
  <c r="AA15" i="1"/>
  <c r="Y43" i="1"/>
  <c r="K40" i="13" l="1"/>
  <c r="S12" i="13"/>
  <c r="S40" i="13" l="1"/>
  <c r="S33" i="13"/>
  <c r="S26" i="13"/>
  <c r="S19" i="13"/>
  <c r="S40" i="10"/>
  <c r="S33" i="10"/>
  <c r="S26" i="10"/>
  <c r="S19" i="10"/>
  <c r="S12" i="10"/>
  <c r="R9" i="8"/>
  <c r="R12" i="8"/>
  <c r="R15" i="8"/>
  <c r="R18" i="8"/>
  <c r="R21" i="8"/>
  <c r="R25" i="8"/>
  <c r="L112" i="7"/>
  <c r="L102" i="7"/>
  <c r="L105" i="7"/>
  <c r="L84" i="7"/>
  <c r="L87" i="7"/>
  <c r="L94" i="7"/>
  <c r="L66" i="7"/>
  <c r="L69" i="7"/>
  <c r="L76" i="7"/>
  <c r="L48" i="7"/>
  <c r="L51" i="7"/>
  <c r="L58" i="7"/>
  <c r="L30" i="7"/>
  <c r="L33" i="7"/>
  <c r="L40" i="7"/>
  <c r="L12" i="7"/>
  <c r="L15" i="7"/>
  <c r="L22" i="7"/>
  <c r="L102" i="6"/>
  <c r="L105" i="6"/>
  <c r="L112" i="6"/>
  <c r="L84" i="6"/>
  <c r="L87" i="6"/>
  <c r="L94" i="6"/>
  <c r="L66" i="6"/>
  <c r="L69" i="6"/>
  <c r="L76" i="6"/>
  <c r="L48" i="6"/>
  <c r="L51" i="6"/>
  <c r="L58" i="6"/>
  <c r="L30" i="6"/>
  <c r="L33" i="6"/>
  <c r="L40" i="6"/>
  <c r="L15" i="6"/>
  <c r="R29" i="4"/>
  <c r="R25" i="4"/>
  <c r="R21" i="4"/>
  <c r="R17" i="4"/>
  <c r="R13" i="4"/>
  <c r="R9" i="4"/>
  <c r="Z50" i="3"/>
  <c r="Z45" i="3"/>
  <c r="Z39" i="3"/>
  <c r="Y39" i="3"/>
  <c r="Z33" i="3"/>
  <c r="Y33" i="3"/>
  <c r="Z26" i="3"/>
  <c r="Z20" i="3"/>
  <c r="Z17" i="3"/>
  <c r="Z9" i="3"/>
  <c r="Y33" i="2"/>
  <c r="Y28" i="2"/>
  <c r="Y21" i="2"/>
  <c r="Y15" i="2"/>
  <c r="Y9" i="2"/>
  <c r="Y15" i="1"/>
  <c r="Y35" i="1"/>
  <c r="Y30" i="1"/>
  <c r="Y24" i="1"/>
  <c r="X35" i="1"/>
  <c r="X21" i="2"/>
  <c r="M25" i="8"/>
  <c r="N25" i="8"/>
  <c r="O25" i="8"/>
  <c r="P25" i="8"/>
  <c r="D5" i="15"/>
  <c r="E5" i="15" s="1"/>
  <c r="F5" i="15" s="1"/>
  <c r="G5" i="15" s="1"/>
  <c r="H5" i="15" s="1"/>
  <c r="I5" i="15" s="1"/>
  <c r="J5" i="15" s="1"/>
  <c r="K5" i="15" s="1"/>
  <c r="A10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R40" i="13"/>
  <c r="Q40" i="13"/>
  <c r="N40" i="13"/>
  <c r="M40" i="13"/>
  <c r="J40" i="13"/>
  <c r="I40" i="13"/>
  <c r="H40" i="13"/>
  <c r="G40" i="13"/>
  <c r="F40" i="13"/>
  <c r="E40" i="13"/>
  <c r="D40" i="13"/>
  <c r="C40" i="13"/>
  <c r="R33" i="13"/>
  <c r="Q33" i="13"/>
  <c r="R26" i="13"/>
  <c r="Q26" i="13"/>
  <c r="P26" i="13"/>
  <c r="O26" i="13"/>
  <c r="N26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E19" i="13"/>
  <c r="D19" i="13"/>
  <c r="C19" i="13"/>
  <c r="R12" i="13"/>
  <c r="Q12" i="13"/>
  <c r="P12" i="13"/>
  <c r="O12" i="13"/>
  <c r="N12" i="13"/>
  <c r="M12" i="13"/>
  <c r="K12" i="13"/>
  <c r="J12" i="13"/>
  <c r="I12" i="13"/>
  <c r="H12" i="13"/>
  <c r="G12" i="13"/>
  <c r="F12" i="13"/>
  <c r="E12" i="13"/>
  <c r="D12" i="13"/>
  <c r="C12" i="13"/>
  <c r="D5" i="13"/>
  <c r="E5" i="13" s="1"/>
  <c r="F5" i="13" s="1"/>
  <c r="G5" i="13" s="1"/>
  <c r="H5" i="13" s="1"/>
  <c r="I5" i="13" s="1"/>
  <c r="J5" i="13" s="1"/>
  <c r="K5" i="13" s="1"/>
  <c r="D5" i="11"/>
  <c r="E5" i="11" s="1"/>
  <c r="F5" i="11" s="1"/>
  <c r="G5" i="11" s="1"/>
  <c r="R40" i="10"/>
  <c r="Q40" i="10"/>
  <c r="P40" i="10"/>
  <c r="N40" i="10"/>
  <c r="M40" i="10"/>
  <c r="K40" i="10"/>
  <c r="J40" i="10"/>
  <c r="I40" i="10"/>
  <c r="H40" i="10"/>
  <c r="G40" i="10"/>
  <c r="F40" i="10"/>
  <c r="E40" i="10"/>
  <c r="D40" i="10"/>
  <c r="C40" i="10"/>
  <c r="R33" i="10"/>
  <c r="Q33" i="10"/>
  <c r="R26" i="10"/>
  <c r="Q26" i="10"/>
  <c r="P26" i="10"/>
  <c r="N26" i="10"/>
  <c r="R19" i="10"/>
  <c r="Q19" i="10"/>
  <c r="P19" i="10"/>
  <c r="N19" i="10"/>
  <c r="M19" i="10"/>
  <c r="K19" i="10"/>
  <c r="J19" i="10"/>
  <c r="H19" i="10"/>
  <c r="G19" i="10"/>
  <c r="F19" i="10"/>
  <c r="E19" i="10"/>
  <c r="D19" i="10"/>
  <c r="C19" i="10"/>
  <c r="R12" i="10"/>
  <c r="Q12" i="10"/>
  <c r="P12" i="10"/>
  <c r="N12" i="10"/>
  <c r="M12" i="10"/>
  <c r="K12" i="10"/>
  <c r="J12" i="10"/>
  <c r="I12" i="10"/>
  <c r="H12" i="10"/>
  <c r="G12" i="10"/>
  <c r="F12" i="10"/>
  <c r="E12" i="10"/>
  <c r="D12" i="10"/>
  <c r="C12" i="10"/>
  <c r="K5" i="10"/>
  <c r="D5" i="10"/>
  <c r="E5" i="10" s="1"/>
  <c r="F5" i="10" s="1"/>
  <c r="G5" i="10" s="1"/>
  <c r="H5" i="10" s="1"/>
  <c r="I5" i="10" s="1"/>
  <c r="Q25" i="8"/>
  <c r="L25" i="8"/>
  <c r="K25" i="8"/>
  <c r="J25" i="8"/>
  <c r="I25" i="8"/>
  <c r="H22" i="8"/>
  <c r="Q21" i="8"/>
  <c r="P21" i="8"/>
  <c r="O21" i="8"/>
  <c r="N21" i="8"/>
  <c r="M21" i="8"/>
  <c r="L21" i="8"/>
  <c r="K21" i="8"/>
  <c r="J21" i="8"/>
  <c r="I21" i="8"/>
  <c r="G21" i="8"/>
  <c r="F21" i="8"/>
  <c r="E21" i="8"/>
  <c r="D21" i="8"/>
  <c r="C21" i="8"/>
  <c r="Q18" i="8"/>
  <c r="P18" i="8"/>
  <c r="O18" i="8"/>
  <c r="N18" i="8"/>
  <c r="G18" i="8"/>
  <c r="F18" i="8"/>
  <c r="E18" i="8"/>
  <c r="D18" i="8"/>
  <c r="C18" i="8"/>
  <c r="Q15" i="8"/>
  <c r="O15" i="8"/>
  <c r="N15" i="8"/>
  <c r="M15" i="8"/>
  <c r="L15" i="8"/>
  <c r="K15" i="8"/>
  <c r="Q12" i="8"/>
  <c r="O12" i="8"/>
  <c r="N12" i="8"/>
  <c r="M12" i="8"/>
  <c r="L12" i="8"/>
  <c r="K12" i="8"/>
  <c r="J12" i="8"/>
  <c r="I12" i="8"/>
  <c r="G12" i="8"/>
  <c r="F12" i="8"/>
  <c r="E12" i="8"/>
  <c r="E26" i="8"/>
  <c r="D12" i="8"/>
  <c r="C12" i="8"/>
  <c r="Q9" i="8"/>
  <c r="P9" i="8"/>
  <c r="P26" i="8" s="1"/>
  <c r="O9" i="8"/>
  <c r="O26" i="8" s="1"/>
  <c r="N9" i="8"/>
  <c r="N26" i="8" s="1"/>
  <c r="M9" i="8"/>
  <c r="M26" i="8" s="1"/>
  <c r="L9" i="8"/>
  <c r="L26" i="8" s="1"/>
  <c r="K9" i="8"/>
  <c r="K26" i="8" s="1"/>
  <c r="J9" i="8"/>
  <c r="J26" i="8" s="1"/>
  <c r="I9" i="8"/>
  <c r="I26" i="8" s="1"/>
  <c r="H9" i="8"/>
  <c r="H26" i="8" s="1"/>
  <c r="G9" i="8"/>
  <c r="G26" i="8" s="1"/>
  <c r="F9" i="8"/>
  <c r="F26" i="8" s="1"/>
  <c r="D9" i="8"/>
  <c r="D26" i="8"/>
  <c r="C9" i="8"/>
  <c r="C26" i="8" s="1"/>
  <c r="D5" i="8"/>
  <c r="E5" i="8" s="1"/>
  <c r="F5" i="8" s="1"/>
  <c r="G5" i="8" s="1"/>
  <c r="H5" i="8" s="1"/>
  <c r="I5" i="8" s="1"/>
  <c r="J5" i="8" s="1"/>
  <c r="K5" i="8" s="1"/>
  <c r="L5" i="8" s="1"/>
  <c r="M5" i="8" s="1"/>
  <c r="K112" i="7"/>
  <c r="J112" i="7"/>
  <c r="I112" i="7"/>
  <c r="H112" i="7"/>
  <c r="G112" i="7"/>
  <c r="F112" i="7"/>
  <c r="E112" i="7"/>
  <c r="D112" i="7"/>
  <c r="K105" i="7"/>
  <c r="J105" i="7"/>
  <c r="I105" i="7"/>
  <c r="H105" i="7"/>
  <c r="G105" i="7"/>
  <c r="F105" i="7"/>
  <c r="E105" i="7"/>
  <c r="D105" i="7"/>
  <c r="K102" i="7"/>
  <c r="J102" i="7"/>
  <c r="J113" i="7" s="1"/>
  <c r="I102" i="7"/>
  <c r="I113" i="7" s="1"/>
  <c r="H102" i="7"/>
  <c r="H113" i="7" s="1"/>
  <c r="G102" i="7"/>
  <c r="G113" i="7" s="1"/>
  <c r="F102" i="7"/>
  <c r="F113" i="7" s="1"/>
  <c r="E102" i="7"/>
  <c r="D102" i="7"/>
  <c r="K94" i="7"/>
  <c r="J94" i="7"/>
  <c r="I94" i="7"/>
  <c r="H94" i="7"/>
  <c r="G94" i="7"/>
  <c r="F94" i="7"/>
  <c r="E94" i="7"/>
  <c r="D94" i="7"/>
  <c r="K87" i="7"/>
  <c r="J87" i="7"/>
  <c r="I87" i="7"/>
  <c r="H87" i="7"/>
  <c r="G87" i="7"/>
  <c r="F87" i="7"/>
  <c r="E87" i="7"/>
  <c r="D87" i="7"/>
  <c r="K84" i="7"/>
  <c r="K95" i="7" s="1"/>
  <c r="J84" i="7"/>
  <c r="J95" i="7" s="1"/>
  <c r="I84" i="7"/>
  <c r="I95" i="7" s="1"/>
  <c r="H84" i="7"/>
  <c r="H95" i="7" s="1"/>
  <c r="G84" i="7"/>
  <c r="G95" i="7" s="1"/>
  <c r="F84" i="7"/>
  <c r="E84" i="7"/>
  <c r="E95" i="7" s="1"/>
  <c r="D84" i="7"/>
  <c r="D95" i="7" s="1"/>
  <c r="K76" i="7"/>
  <c r="J76" i="7"/>
  <c r="I76" i="7"/>
  <c r="H76" i="7"/>
  <c r="G76" i="7"/>
  <c r="F76" i="7"/>
  <c r="E76" i="7"/>
  <c r="D76" i="7"/>
  <c r="K69" i="7"/>
  <c r="J69" i="7"/>
  <c r="I69" i="7"/>
  <c r="H69" i="7"/>
  <c r="G69" i="7"/>
  <c r="F69" i="7"/>
  <c r="E69" i="7"/>
  <c r="D69" i="7"/>
  <c r="K66" i="7"/>
  <c r="K77" i="7" s="1"/>
  <c r="J66" i="7"/>
  <c r="I66" i="7"/>
  <c r="I77" i="7" s="1"/>
  <c r="H66" i="7"/>
  <c r="H77" i="7" s="1"/>
  <c r="G66" i="7"/>
  <c r="G77" i="7" s="1"/>
  <c r="F66" i="7"/>
  <c r="E66" i="7"/>
  <c r="E77" i="7" s="1"/>
  <c r="D66" i="7"/>
  <c r="D77" i="7" s="1"/>
  <c r="K58" i="7"/>
  <c r="J58" i="7"/>
  <c r="I58" i="7"/>
  <c r="H58" i="7"/>
  <c r="G58" i="7"/>
  <c r="F58" i="7"/>
  <c r="E58" i="7"/>
  <c r="D58" i="7"/>
  <c r="K51" i="7"/>
  <c r="J51" i="7"/>
  <c r="I51" i="7"/>
  <c r="H51" i="7"/>
  <c r="G51" i="7"/>
  <c r="F51" i="7"/>
  <c r="E51" i="7"/>
  <c r="D51" i="7"/>
  <c r="K48" i="7"/>
  <c r="J48" i="7"/>
  <c r="J59" i="7" s="1"/>
  <c r="I48" i="7"/>
  <c r="H48" i="7"/>
  <c r="G48" i="7"/>
  <c r="F48" i="7"/>
  <c r="E48" i="7"/>
  <c r="D48" i="7"/>
  <c r="K40" i="7"/>
  <c r="J40" i="7"/>
  <c r="I40" i="7"/>
  <c r="H40" i="7"/>
  <c r="G40" i="7"/>
  <c r="F40" i="7"/>
  <c r="E40" i="7"/>
  <c r="D40" i="7"/>
  <c r="K33" i="7"/>
  <c r="J33" i="7"/>
  <c r="I33" i="7"/>
  <c r="H33" i="7"/>
  <c r="G33" i="7"/>
  <c r="F33" i="7"/>
  <c r="E33" i="7"/>
  <c r="D33" i="7"/>
  <c r="K30" i="7"/>
  <c r="J30" i="7"/>
  <c r="J41" i="7" s="1"/>
  <c r="I30" i="7"/>
  <c r="H30" i="7"/>
  <c r="G30" i="7"/>
  <c r="F30" i="7"/>
  <c r="F41" i="7" s="1"/>
  <c r="E30" i="7"/>
  <c r="D30" i="7"/>
  <c r="K22" i="7"/>
  <c r="J22" i="7"/>
  <c r="I22" i="7"/>
  <c r="H22" i="7"/>
  <c r="G22" i="7"/>
  <c r="F22" i="7"/>
  <c r="E22" i="7"/>
  <c r="D22" i="7"/>
  <c r="K15" i="7"/>
  <c r="J15" i="7"/>
  <c r="I15" i="7"/>
  <c r="H15" i="7"/>
  <c r="G15" i="7"/>
  <c r="F15" i="7"/>
  <c r="E15" i="7"/>
  <c r="D15" i="7"/>
  <c r="K12" i="7"/>
  <c r="J12" i="7"/>
  <c r="J23" i="7" s="1"/>
  <c r="I12" i="7"/>
  <c r="H12" i="7"/>
  <c r="G12" i="7"/>
  <c r="F12" i="7"/>
  <c r="E12" i="7"/>
  <c r="D12" i="7"/>
  <c r="K112" i="6"/>
  <c r="J112" i="6"/>
  <c r="I112" i="6"/>
  <c r="H112" i="6"/>
  <c r="G112" i="6"/>
  <c r="F112" i="6"/>
  <c r="E112" i="6"/>
  <c r="D112" i="6"/>
  <c r="K105" i="6"/>
  <c r="J105" i="6"/>
  <c r="I105" i="6"/>
  <c r="H105" i="6"/>
  <c r="G105" i="6"/>
  <c r="F105" i="6"/>
  <c r="E105" i="6"/>
  <c r="D105" i="6"/>
  <c r="K102" i="6"/>
  <c r="J102" i="6"/>
  <c r="J113" i="6" s="1"/>
  <c r="I102" i="6"/>
  <c r="H102" i="6"/>
  <c r="H113" i="6" s="1"/>
  <c r="G102" i="6"/>
  <c r="G113" i="6" s="1"/>
  <c r="F102" i="6"/>
  <c r="F113" i="6" s="1"/>
  <c r="E102" i="6"/>
  <c r="D102" i="6"/>
  <c r="D113" i="6" s="1"/>
  <c r="K94" i="6"/>
  <c r="J94" i="6"/>
  <c r="I94" i="6"/>
  <c r="H94" i="6"/>
  <c r="G94" i="6"/>
  <c r="F94" i="6"/>
  <c r="E94" i="6"/>
  <c r="D94" i="6"/>
  <c r="K87" i="6"/>
  <c r="J87" i="6"/>
  <c r="I87" i="6"/>
  <c r="H87" i="6"/>
  <c r="G87" i="6"/>
  <c r="F87" i="6"/>
  <c r="E87" i="6"/>
  <c r="D87" i="6"/>
  <c r="K84" i="6"/>
  <c r="J84" i="6"/>
  <c r="J95" i="6" s="1"/>
  <c r="I84" i="6"/>
  <c r="I95" i="6" s="1"/>
  <c r="H84" i="6"/>
  <c r="H95" i="6" s="1"/>
  <c r="G84" i="6"/>
  <c r="G95" i="6" s="1"/>
  <c r="F84" i="6"/>
  <c r="F95" i="6" s="1"/>
  <c r="E84" i="6"/>
  <c r="D84" i="6"/>
  <c r="D95" i="6" s="1"/>
  <c r="K76" i="6"/>
  <c r="J76" i="6"/>
  <c r="I76" i="6"/>
  <c r="H76" i="6"/>
  <c r="G76" i="6"/>
  <c r="F76" i="6"/>
  <c r="E76" i="6"/>
  <c r="D76" i="6"/>
  <c r="K69" i="6"/>
  <c r="J69" i="6"/>
  <c r="I69" i="6"/>
  <c r="H69" i="6"/>
  <c r="G69" i="6"/>
  <c r="F69" i="6"/>
  <c r="E69" i="6"/>
  <c r="D69" i="6"/>
  <c r="K66" i="6"/>
  <c r="K77" i="6" s="1"/>
  <c r="J66" i="6"/>
  <c r="J77" i="6" s="1"/>
  <c r="I66" i="6"/>
  <c r="I77" i="6" s="1"/>
  <c r="H66" i="6"/>
  <c r="H77" i="6" s="1"/>
  <c r="G66" i="6"/>
  <c r="G77" i="6" s="1"/>
  <c r="F66" i="6"/>
  <c r="F77" i="6" s="1"/>
  <c r="E66" i="6"/>
  <c r="D66" i="6"/>
  <c r="K58" i="6"/>
  <c r="J58" i="6"/>
  <c r="I58" i="6"/>
  <c r="H58" i="6"/>
  <c r="G58" i="6"/>
  <c r="F58" i="6"/>
  <c r="E58" i="6"/>
  <c r="D58" i="6"/>
  <c r="K51" i="6"/>
  <c r="J51" i="6"/>
  <c r="I51" i="6"/>
  <c r="H51" i="6"/>
  <c r="G51" i="6"/>
  <c r="F51" i="6"/>
  <c r="E51" i="6"/>
  <c r="D51" i="6"/>
  <c r="K48" i="6"/>
  <c r="K59" i="6" s="1"/>
  <c r="J48" i="6"/>
  <c r="J59" i="6" s="1"/>
  <c r="I48" i="6"/>
  <c r="I59" i="6" s="1"/>
  <c r="H48" i="6"/>
  <c r="H59" i="6" s="1"/>
  <c r="G48" i="6"/>
  <c r="G59" i="6" s="1"/>
  <c r="F48" i="6"/>
  <c r="F59" i="6" s="1"/>
  <c r="E48" i="6"/>
  <c r="D48" i="6"/>
  <c r="D59" i="6" s="1"/>
  <c r="K40" i="6"/>
  <c r="J40" i="6"/>
  <c r="I40" i="6"/>
  <c r="H40" i="6"/>
  <c r="G40" i="6"/>
  <c r="F40" i="6"/>
  <c r="E40" i="6"/>
  <c r="D40" i="6"/>
  <c r="K33" i="6"/>
  <c r="J33" i="6"/>
  <c r="I33" i="6"/>
  <c r="H33" i="6"/>
  <c r="G33" i="6"/>
  <c r="F33" i="6"/>
  <c r="E33" i="6"/>
  <c r="D33" i="6"/>
  <c r="K30" i="6"/>
  <c r="J30" i="6"/>
  <c r="I30" i="6"/>
  <c r="I41" i="6" s="1"/>
  <c r="H30" i="6"/>
  <c r="H41" i="6" s="1"/>
  <c r="G30" i="6"/>
  <c r="G41" i="6" s="1"/>
  <c r="F30" i="6"/>
  <c r="F41" i="6" s="1"/>
  <c r="E30" i="6"/>
  <c r="D30" i="6"/>
  <c r="K22" i="6"/>
  <c r="J22" i="6"/>
  <c r="I22" i="6"/>
  <c r="H22" i="6"/>
  <c r="G22" i="6"/>
  <c r="F22" i="6"/>
  <c r="E22" i="6"/>
  <c r="D22" i="6"/>
  <c r="K15" i="6"/>
  <c r="J15" i="6"/>
  <c r="I15" i="6"/>
  <c r="H15" i="6"/>
  <c r="G15" i="6"/>
  <c r="F15" i="6"/>
  <c r="E15" i="6"/>
  <c r="D15" i="6"/>
  <c r="K12" i="6"/>
  <c r="J12" i="6"/>
  <c r="I12" i="6"/>
  <c r="I23" i="6" s="1"/>
  <c r="H12" i="6"/>
  <c r="H23" i="6" s="1"/>
  <c r="G12" i="6"/>
  <c r="G23" i="6" s="1"/>
  <c r="F12" i="6"/>
  <c r="F23" i="6" s="1"/>
  <c r="E12" i="6"/>
  <c r="D12" i="6"/>
  <c r="D23" i="6" s="1"/>
  <c r="H12" i="5"/>
  <c r="G12" i="5"/>
  <c r="F12" i="5"/>
  <c r="E12" i="5"/>
  <c r="D12" i="5"/>
  <c r="C12" i="5"/>
  <c r="B12" i="5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Q25" i="4"/>
  <c r="P25" i="4"/>
  <c r="M25" i="4"/>
  <c r="L25" i="4"/>
  <c r="K25" i="4"/>
  <c r="J25" i="4"/>
  <c r="I25" i="4"/>
  <c r="H25" i="4"/>
  <c r="G25" i="4"/>
  <c r="F25" i="4"/>
  <c r="E25" i="4"/>
  <c r="D25" i="4"/>
  <c r="C25" i="4"/>
  <c r="Q21" i="4"/>
  <c r="P21" i="4"/>
  <c r="O21" i="4"/>
  <c r="N21" i="4"/>
  <c r="M21" i="4"/>
  <c r="Q17" i="4"/>
  <c r="P17" i="4"/>
  <c r="M17" i="4"/>
  <c r="L17" i="4"/>
  <c r="K17" i="4"/>
  <c r="J17" i="4"/>
  <c r="Q13" i="4"/>
  <c r="P13" i="4"/>
  <c r="M13" i="4"/>
  <c r="L13" i="4"/>
  <c r="K13" i="4"/>
  <c r="J13" i="4"/>
  <c r="I13" i="4"/>
  <c r="H13" i="4"/>
  <c r="G13" i="4"/>
  <c r="F13" i="4"/>
  <c r="E13" i="4"/>
  <c r="D13" i="4"/>
  <c r="C13" i="4"/>
  <c r="Q9" i="4"/>
  <c r="P9" i="4"/>
  <c r="M9" i="4"/>
  <c r="L9" i="4"/>
  <c r="K9" i="4"/>
  <c r="J9" i="4"/>
  <c r="I9" i="4"/>
  <c r="H9" i="4"/>
  <c r="G9" i="4"/>
  <c r="F9" i="4"/>
  <c r="E9" i="4"/>
  <c r="D9" i="4"/>
  <c r="C9" i="4"/>
  <c r="X39" i="3"/>
  <c r="U39" i="3"/>
  <c r="S39" i="3"/>
  <c r="X33" i="3"/>
  <c r="U33" i="3"/>
  <c r="S33" i="3"/>
  <c r="P28" i="3"/>
  <c r="N28" i="3"/>
  <c r="M28" i="3"/>
  <c r="J28" i="3"/>
  <c r="I28" i="3"/>
  <c r="H28" i="3"/>
  <c r="G28" i="3"/>
  <c r="F28" i="3"/>
  <c r="E28" i="3"/>
  <c r="D28" i="3"/>
  <c r="Y26" i="3"/>
  <c r="X26" i="3"/>
  <c r="U26" i="3"/>
  <c r="Y20" i="3"/>
  <c r="X20" i="3"/>
  <c r="U20" i="3"/>
  <c r="P20" i="3"/>
  <c r="N20" i="3"/>
  <c r="M20" i="3"/>
  <c r="J20" i="3"/>
  <c r="I20" i="3"/>
  <c r="H20" i="3"/>
  <c r="G20" i="3"/>
  <c r="F20" i="3"/>
  <c r="E20" i="3"/>
  <c r="D20" i="3"/>
  <c r="Y17" i="3"/>
  <c r="X17" i="3"/>
  <c r="U17" i="3"/>
  <c r="S17" i="3"/>
  <c r="P17" i="3"/>
  <c r="N17" i="3"/>
  <c r="M17" i="3"/>
  <c r="J17" i="3"/>
  <c r="I17" i="3"/>
  <c r="H17" i="3"/>
  <c r="G17" i="3"/>
  <c r="F17" i="3"/>
  <c r="E17" i="3"/>
  <c r="D17" i="3"/>
  <c r="Y13" i="3"/>
  <c r="X13" i="3"/>
  <c r="U13" i="3"/>
  <c r="S13" i="3"/>
  <c r="P13" i="3"/>
  <c r="O13" i="3"/>
  <c r="N13" i="3"/>
  <c r="M13" i="3"/>
  <c r="J13" i="3"/>
  <c r="I13" i="3"/>
  <c r="H13" i="3"/>
  <c r="G13" i="3"/>
  <c r="F13" i="3"/>
  <c r="E13" i="3"/>
  <c r="D13" i="3"/>
  <c r="Y9" i="3"/>
  <c r="X9" i="3"/>
  <c r="U9" i="3"/>
  <c r="S9" i="3"/>
  <c r="P9" i="3"/>
  <c r="N9" i="3"/>
  <c r="M9" i="3"/>
  <c r="J9" i="3"/>
  <c r="I9" i="3"/>
  <c r="H9" i="3"/>
  <c r="G9" i="3"/>
  <c r="F9" i="3"/>
  <c r="E9" i="3"/>
  <c r="D9" i="3"/>
  <c r="X33" i="2"/>
  <c r="V33" i="2"/>
  <c r="T33" i="2"/>
  <c r="R33" i="2"/>
  <c r="P33" i="2"/>
  <c r="N33" i="2"/>
  <c r="L33" i="2"/>
  <c r="J33" i="2"/>
  <c r="I33" i="2"/>
  <c r="H33" i="2"/>
  <c r="G33" i="2"/>
  <c r="F33" i="2"/>
  <c r="E33" i="2"/>
  <c r="D33" i="2"/>
  <c r="C33" i="2"/>
  <c r="X28" i="2"/>
  <c r="V21" i="2"/>
  <c r="T21" i="2"/>
  <c r="R21" i="2"/>
  <c r="X15" i="2"/>
  <c r="V15" i="2"/>
  <c r="T15" i="2"/>
  <c r="R15" i="2"/>
  <c r="P15" i="2"/>
  <c r="N15" i="2"/>
  <c r="M15" i="2"/>
  <c r="L15" i="2"/>
  <c r="J15" i="2"/>
  <c r="I15" i="2"/>
  <c r="H15" i="2"/>
  <c r="G15" i="2"/>
  <c r="F15" i="2"/>
  <c r="E15" i="2"/>
  <c r="D15" i="2"/>
  <c r="C15" i="2"/>
  <c r="X9" i="2"/>
  <c r="V9" i="2"/>
  <c r="T9" i="2"/>
  <c r="R9" i="2"/>
  <c r="P9" i="2"/>
  <c r="N9" i="2"/>
  <c r="L9" i="2"/>
  <c r="J9" i="2"/>
  <c r="I9" i="2"/>
  <c r="H9" i="2"/>
  <c r="G9" i="2"/>
  <c r="F9" i="2"/>
  <c r="E9" i="2"/>
  <c r="D9" i="2"/>
  <c r="C9" i="2"/>
  <c r="X43" i="1"/>
  <c r="V43" i="1"/>
  <c r="U43" i="1"/>
  <c r="T43" i="1"/>
  <c r="R43" i="1"/>
  <c r="P43" i="1"/>
  <c r="N43" i="1"/>
  <c r="J43" i="1"/>
  <c r="I43" i="1"/>
  <c r="H43" i="1"/>
  <c r="G43" i="1"/>
  <c r="F43" i="1"/>
  <c r="E43" i="1"/>
  <c r="D43" i="1"/>
  <c r="C43" i="1"/>
  <c r="X30" i="1"/>
  <c r="V30" i="1"/>
  <c r="U30" i="1"/>
  <c r="T30" i="1"/>
  <c r="X24" i="1"/>
  <c r="V24" i="1"/>
  <c r="U24" i="1"/>
  <c r="T24" i="1"/>
  <c r="R24" i="1"/>
  <c r="P24" i="1"/>
  <c r="N24" i="1"/>
  <c r="J24" i="1"/>
  <c r="I24" i="1"/>
  <c r="H24" i="1"/>
  <c r="G24" i="1"/>
  <c r="F24" i="1"/>
  <c r="E24" i="1"/>
  <c r="D24" i="1"/>
  <c r="C24" i="1"/>
  <c r="X15" i="1"/>
  <c r="V15" i="1"/>
  <c r="U15" i="1"/>
  <c r="T15" i="1"/>
  <c r="R15" i="1"/>
  <c r="P15" i="1"/>
  <c r="N15" i="1"/>
  <c r="M15" i="1"/>
  <c r="I15" i="1"/>
  <c r="H15" i="1"/>
  <c r="G15" i="1"/>
  <c r="F15" i="1"/>
  <c r="E15" i="1"/>
  <c r="D15" i="1"/>
  <c r="C15" i="1"/>
  <c r="K59" i="7" l="1"/>
  <c r="J77" i="7"/>
  <c r="F95" i="7"/>
  <c r="F77" i="7"/>
  <c r="J41" i="6"/>
  <c r="Q26" i="8"/>
  <c r="R26" i="8"/>
  <c r="L59" i="7"/>
  <c r="L95" i="6"/>
  <c r="L77" i="6"/>
  <c r="L59" i="6"/>
  <c r="K41" i="6"/>
  <c r="L41" i="6"/>
  <c r="K23" i="6"/>
  <c r="L23" i="6"/>
  <c r="E23" i="6"/>
  <c r="E113" i="6"/>
  <c r="I113" i="6"/>
  <c r="J23" i="6"/>
  <c r="L113" i="6"/>
  <c r="E59" i="6"/>
  <c r="K95" i="6"/>
  <c r="E41" i="6"/>
  <c r="E77" i="6"/>
  <c r="K113" i="6"/>
  <c r="D41" i="6"/>
  <c r="D77" i="6"/>
  <c r="E95" i="6"/>
  <c r="F23" i="7"/>
  <c r="L41" i="7"/>
  <c r="G23" i="7"/>
  <c r="D113" i="7"/>
  <c r="D41" i="7"/>
  <c r="G41" i="7"/>
  <c r="I41" i="7"/>
  <c r="G59" i="7"/>
  <c r="I59" i="7"/>
  <c r="L23" i="7"/>
  <c r="L95" i="7"/>
  <c r="I23" i="7"/>
  <c r="H23" i="7"/>
  <c r="H41" i="7"/>
  <c r="D59" i="7"/>
  <c r="L77" i="7"/>
  <c r="D23" i="7"/>
  <c r="K23" i="7"/>
  <c r="F59" i="7"/>
  <c r="E113" i="7"/>
  <c r="K41" i="7"/>
  <c r="H59" i="7"/>
  <c r="E23" i="7"/>
  <c r="K113" i="7"/>
  <c r="L113" i="7"/>
  <c r="E41" i="7"/>
  <c r="E59" i="7"/>
</calcChain>
</file>

<file path=xl/sharedStrings.xml><?xml version="1.0" encoding="utf-8"?>
<sst xmlns="http://schemas.openxmlformats.org/spreadsheetml/2006/main" count="3264" uniqueCount="372">
  <si>
    <t>IP5 Statistics</t>
  </si>
  <si>
    <t>IP5 General Information</t>
  </si>
  <si>
    <t>Budget</t>
    <phoneticPr fontId="0"/>
  </si>
  <si>
    <t>Office</t>
    <phoneticPr fontId="0"/>
  </si>
  <si>
    <t>Post</t>
    <phoneticPr fontId="0"/>
  </si>
  <si>
    <t>Personnel Expenses</t>
    <phoneticPr fontId="0"/>
  </si>
  <si>
    <t>Salaries and allowances</t>
  </si>
  <si>
    <t>(mil EURO)</t>
  </si>
  <si>
    <t>Building Expenses</t>
    <phoneticPr fontId="0"/>
  </si>
  <si>
    <t>Property and Equipment Maintenance</t>
  </si>
  <si>
    <t>Social security benefits</t>
  </si>
  <si>
    <t>Data Processing</t>
    <phoneticPr fontId="0"/>
  </si>
  <si>
    <t>EDP Equipment and Maintenance</t>
  </si>
  <si>
    <t>Training and other staff expenses</t>
  </si>
  <si>
    <t>Tax adjustment transfer</t>
  </si>
  <si>
    <t>Patent Information</t>
    <phoneticPr fontId="0"/>
  </si>
  <si>
    <t>Co-operation and Patent Information</t>
  </si>
  <si>
    <t>Depreciation</t>
  </si>
  <si>
    <t>Financial Expenses</t>
    <phoneticPr fontId="0"/>
  </si>
  <si>
    <t>General Operating Expenses</t>
  </si>
  <si>
    <t>IT maintenance</t>
  </si>
  <si>
    <t>Building maintenance</t>
  </si>
  <si>
    <t>Patent information and cooperation</t>
  </si>
  <si>
    <t>Miscellaneous</t>
  </si>
  <si>
    <t>Patent informaiton and cooperation</t>
  </si>
  <si>
    <t>Other</t>
    <phoneticPr fontId="0"/>
  </si>
  <si>
    <t>Tax adjustment transfer (one-time)</t>
  </si>
  <si>
    <t>TOTAL</t>
    <phoneticPr fontId="0"/>
  </si>
  <si>
    <t>JPO</t>
    <phoneticPr fontId="0"/>
  </si>
  <si>
    <t>General processing work</t>
  </si>
  <si>
    <t>(mil Yen)</t>
    <phoneticPr fontId="0"/>
  </si>
  <si>
    <t>Computerization of Patent Processing</t>
    <phoneticPr fontId="0"/>
  </si>
  <si>
    <t>Examinations and appeals/trials</t>
  </si>
  <si>
    <t>Examinations and  Appeals</t>
    <phoneticPr fontId="0"/>
  </si>
  <si>
    <t>Information management</t>
  </si>
  <si>
    <t>Patent Protection</t>
    <phoneticPr fontId="0"/>
  </si>
  <si>
    <t>Publication of patent gazette</t>
  </si>
  <si>
    <t>Developing the Patent Markets</t>
    <phoneticPr fontId="0"/>
  </si>
  <si>
    <t>Computerisation of patent processing work</t>
  </si>
  <si>
    <t>Computerization of patent processing work</t>
  </si>
  <si>
    <t>International Protection of IPRs</t>
    <phoneticPr fontId="0"/>
  </si>
  <si>
    <t>Facility improvement</t>
  </si>
  <si>
    <t>NCIPI in Operating Subsidies</t>
  </si>
  <si>
    <t>NCIPI operation</t>
  </si>
  <si>
    <t>Operating subsidies for INPIT</t>
  </si>
  <si>
    <t>Other</t>
  </si>
  <si>
    <t>KIPO</t>
    <phoneticPr fontId="0"/>
  </si>
  <si>
    <t>Salaries and benefits</t>
  </si>
  <si>
    <t>(mil Won)</t>
    <phoneticPr fontId="0"/>
  </si>
  <si>
    <t>General operating expenses</t>
  </si>
  <si>
    <t>External support</t>
  </si>
  <si>
    <t>Equipment</t>
  </si>
  <si>
    <t>Other expenses</t>
  </si>
  <si>
    <t>SIPO</t>
  </si>
  <si>
    <t>Patent Examination</t>
  </si>
  <si>
    <t>(mil Yuan)</t>
  </si>
  <si>
    <t>Social Security</t>
  </si>
  <si>
    <t>Housing Security</t>
  </si>
  <si>
    <t>Others</t>
  </si>
  <si>
    <t>USPTO</t>
    <phoneticPr fontId="0"/>
  </si>
  <si>
    <t>Salaries and Benefits</t>
    <phoneticPr fontId="0"/>
  </si>
  <si>
    <t>Salaries and Benefits</t>
  </si>
  <si>
    <t>Salaries and Benefits:</t>
    <phoneticPr fontId="0"/>
  </si>
  <si>
    <t>(mil US$)</t>
  </si>
  <si>
    <t>Equipment</t>
    <phoneticPr fontId="0"/>
  </si>
  <si>
    <t>Rent and Utilities</t>
  </si>
  <si>
    <t>Rent and Utilities:</t>
    <phoneticPr fontId="0"/>
  </si>
  <si>
    <t>Rent and Untilities</t>
    <phoneticPr fontId="0"/>
  </si>
  <si>
    <t>Contracts and Services</t>
  </si>
  <si>
    <t>Contracts and Services:</t>
    <phoneticPr fontId="0"/>
  </si>
  <si>
    <t>Printing</t>
    <phoneticPr fontId="0"/>
  </si>
  <si>
    <t>Printing</t>
  </si>
  <si>
    <t>Other expenses:</t>
    <phoneticPr fontId="0"/>
  </si>
  <si>
    <t>Supplies and Materials</t>
    <phoneticPr fontId="0"/>
  </si>
  <si>
    <t>Supplies and Materials</t>
  </si>
  <si>
    <t>Contracts / Services</t>
    <phoneticPr fontId="0"/>
  </si>
  <si>
    <t>Other Expenses</t>
  </si>
  <si>
    <t>Staff</t>
  </si>
  <si>
    <t>Office</t>
  </si>
  <si>
    <t>Type</t>
  </si>
  <si>
    <t>EPO</t>
  </si>
  <si>
    <t>Appeal</t>
  </si>
  <si>
    <t>TOTAL</t>
  </si>
  <si>
    <t>JPO</t>
  </si>
  <si>
    <t>Patent/Utility model Examiners</t>
  </si>
  <si>
    <t>Design Examiners</t>
  </si>
  <si>
    <t>Trademark Examiners</t>
  </si>
  <si>
    <t>Patents Examiners</t>
    <phoneticPr fontId="0"/>
  </si>
  <si>
    <t>Designs Examiners</t>
    <phoneticPr fontId="0"/>
  </si>
  <si>
    <t>Trademarks Examiners</t>
    <phoneticPr fontId="0"/>
  </si>
  <si>
    <t>Appeal examiners</t>
    <phoneticPr fontId="0"/>
  </si>
  <si>
    <t>Other staff</t>
    <phoneticPr fontId="0"/>
  </si>
  <si>
    <t>Functional Department</t>
  </si>
  <si>
    <t>Examiners: Invention</t>
  </si>
  <si>
    <t>Utility Model &amp; Design</t>
  </si>
  <si>
    <t>Patent Re-Examination Board</t>
  </si>
  <si>
    <t>USPTO</t>
  </si>
  <si>
    <t>UPR Patent Examiners</t>
  </si>
  <si>
    <t>Design Patent Examiners</t>
  </si>
  <si>
    <t>Managerial, Administrative, Other Patent Staff</t>
  </si>
  <si>
    <t>Trademark examiners</t>
  </si>
  <si>
    <t>Other USPTO staff</t>
  </si>
  <si>
    <t>Production Figures</t>
    <phoneticPr fontId="0"/>
  </si>
  <si>
    <t>Searches carried out</t>
  </si>
  <si>
    <t>European</t>
  </si>
  <si>
    <t>PCT</t>
  </si>
  <si>
    <t>Examinations (final actions)</t>
  </si>
  <si>
    <t>Opposition</t>
  </si>
  <si>
    <t>Appeals</t>
  </si>
  <si>
    <t>Technical</t>
  </si>
  <si>
    <t>Petitions for reviews and referrals</t>
  </si>
  <si>
    <t>Other appeals</t>
  </si>
  <si>
    <t>Applications filed</t>
  </si>
  <si>
    <t>Domestic</t>
  </si>
  <si>
    <t>Foreign</t>
  </si>
  <si>
    <t>Examination</t>
    <phoneticPr fontId="0"/>
  </si>
  <si>
    <t>Requests</t>
  </si>
  <si>
    <t>First Actions</t>
  </si>
  <si>
    <t>Final Actions</t>
  </si>
  <si>
    <t>Grants</t>
  </si>
  <si>
    <t>Appeals/Trials</t>
  </si>
  <si>
    <t>Appeal on refusals</t>
  </si>
  <si>
    <t>Trials on invalidation</t>
  </si>
  <si>
    <t>Applications in appeal</t>
  </si>
  <si>
    <t>PCT activities</t>
  </si>
  <si>
    <t>International searches</t>
  </si>
  <si>
    <t>Applications in opposition</t>
  </si>
  <si>
    <t>-</t>
  </si>
  <si>
    <t>Preliminary examinations</t>
  </si>
  <si>
    <t>Applications filed</t>
    <phoneticPr fontId="0"/>
  </si>
  <si>
    <t>Domestic</t>
    <phoneticPr fontId="0"/>
  </si>
  <si>
    <t>Foreign</t>
    <phoneticPr fontId="0"/>
  </si>
  <si>
    <t>Total</t>
    <phoneticPr fontId="0"/>
  </si>
  <si>
    <t>Requests</t>
    <phoneticPr fontId="0"/>
  </si>
  <si>
    <t>First actions</t>
    <phoneticPr fontId="0"/>
  </si>
  <si>
    <t>Final actions</t>
    <phoneticPr fontId="0"/>
  </si>
  <si>
    <t>Grants</t>
    <phoneticPr fontId="0"/>
  </si>
  <si>
    <t>Total</t>
  </si>
  <si>
    <t>Applications in appeal</t>
    <phoneticPr fontId="0"/>
  </si>
  <si>
    <t>PCT activities</t>
    <phoneticPr fontId="0"/>
  </si>
  <si>
    <t>International searches</t>
    <phoneticPr fontId="0"/>
  </si>
  <si>
    <t>International preliminary examinations</t>
    <phoneticPr fontId="0"/>
  </si>
  <si>
    <t>Examination</t>
  </si>
  <si>
    <t>Re-Examination and Invalidation</t>
  </si>
  <si>
    <t>Requests for Re-Examination</t>
  </si>
  <si>
    <t>Requests Invalidation</t>
  </si>
  <si>
    <t>International search reports</t>
  </si>
  <si>
    <t>International preliminary examinations</t>
  </si>
  <si>
    <t>First actions</t>
  </si>
  <si>
    <t>PCT Ch II</t>
  </si>
  <si>
    <t>PCT Chapter II Examination</t>
  </si>
  <si>
    <t>Contested</t>
  </si>
  <si>
    <t>Ex-parte Contested</t>
  </si>
  <si>
    <t>Disposed</t>
  </si>
  <si>
    <t>Ex-parte Disposed</t>
  </si>
  <si>
    <t>Not allowed</t>
  </si>
  <si>
    <t>Inter-partes contested</t>
  </si>
  <si>
    <t>Pending</t>
  </si>
  <si>
    <t>Inter-partes Disposed</t>
  </si>
  <si>
    <t>Interference</t>
  </si>
  <si>
    <t xml:space="preserve"> -</t>
  </si>
  <si>
    <t>Litigation</t>
  </si>
  <si>
    <t>Cases filed</t>
  </si>
  <si>
    <t>Litigation</t>
    <phoneticPr fontId="0"/>
  </si>
  <si>
    <t>Cases disposed</t>
  </si>
  <si>
    <t>Cases pending</t>
  </si>
  <si>
    <t>IP5  Statistics</t>
  </si>
  <si>
    <t>World-wide Patenting activity</t>
    <phoneticPr fontId="0"/>
  </si>
  <si>
    <t>Patent applications filing by bloc of origin and type</t>
  </si>
  <si>
    <t>Origin</t>
    <phoneticPr fontId="0"/>
  </si>
  <si>
    <t>EPC states</t>
  </si>
  <si>
    <t>National</t>
  </si>
  <si>
    <t>Regional</t>
  </si>
  <si>
    <t>International (PCT)</t>
  </si>
  <si>
    <t>Japan</t>
    <phoneticPr fontId="0"/>
  </si>
  <si>
    <t>R. Korea</t>
    <phoneticPr fontId="0"/>
  </si>
  <si>
    <t>U.S.</t>
    <phoneticPr fontId="0"/>
  </si>
  <si>
    <t>World-wide Patenting activity</t>
  </si>
  <si>
    <t>First filing by bloc of origin</t>
  </si>
  <si>
    <t>Origin</t>
  </si>
  <si>
    <t>Japan</t>
  </si>
  <si>
    <t>R. Korea</t>
    <phoneticPr fontId="3" type="noConversion"/>
  </si>
  <si>
    <t>P.R. China</t>
  </si>
  <si>
    <t>U.S.</t>
  </si>
  <si>
    <t>Patent applications filed with a patent granting office</t>
  </si>
  <si>
    <t>Filing bloc</t>
  </si>
  <si>
    <t>EPC States</t>
  </si>
  <si>
    <t>R.Korea</t>
  </si>
  <si>
    <t>China</t>
  </si>
  <si>
    <t>PCT national &amp; regional</t>
  </si>
  <si>
    <t>Demand for Patent Rights by Bloc of Origin , Filling Bloc and Type</t>
  </si>
  <si>
    <t>R.Korea</t>
    <phoneticPr fontId="3" type="noConversion"/>
  </si>
  <si>
    <t>Granted Patent Rights by Granting Bloc and Procedure</t>
  </si>
  <si>
    <t>Granting Bloc</t>
  </si>
  <si>
    <t>Procedure</t>
  </si>
  <si>
    <t>International</t>
  </si>
  <si>
    <t>National</t>
    <phoneticPr fontId="0"/>
  </si>
  <si>
    <t>U. S.</t>
  </si>
  <si>
    <t>Missing information for JPO correspond to cases where regional or international based grants are including in the national counts.</t>
    <phoneticPr fontId="0"/>
  </si>
  <si>
    <t>Data prior to 2002 have not been updated.</t>
    <phoneticPr fontId="0"/>
  </si>
  <si>
    <t>Starting 2001, for EPC and Others, national and regional counts include patents granted on the basis on PCT applications.</t>
  </si>
  <si>
    <t>Chapter 3: Worldwide Patent Activities</t>
  </si>
  <si>
    <t>Chapter 5: Use of the Patent Cooperation Treaty</t>
  </si>
  <si>
    <t>Patent families by Bloc of Origin</t>
  </si>
  <si>
    <t>Proportions of families using the PCT route</t>
  </si>
  <si>
    <t>NUMBERS OF PATENT FAMILIES</t>
  </si>
  <si>
    <t>PROPORTIONS OF PATENT FAMILIES USING PCT ROUTE</t>
  </si>
  <si>
    <t xml:space="preserve">Source: </t>
  </si>
  <si>
    <t>EPO DOCDB database</t>
  </si>
  <si>
    <t>Year of priority filings:</t>
  </si>
  <si>
    <t xml:space="preserve">Bloc of origin  </t>
  </si>
  <si>
    <t>First Filings</t>
  </si>
  <si>
    <t xml:space="preserve">                          Flows to Subsequent Filings</t>
  </si>
  <si>
    <t xml:space="preserve">Trilateral </t>
  </si>
  <si>
    <t>Four Blocs</t>
  </si>
  <si>
    <t>from which priority</t>
  </si>
  <si>
    <t>in Bloc of</t>
  </si>
  <si>
    <t xml:space="preserve">                            First filings in Bloc of Origin leading to priority claims in filings in:</t>
  </si>
  <si>
    <t xml:space="preserve">Patent Families </t>
  </si>
  <si>
    <t>is claimed</t>
  </si>
  <si>
    <t>Any other</t>
  </si>
  <si>
    <t>Any Other</t>
  </si>
  <si>
    <t>Any other Four</t>
  </si>
  <si>
    <t>Any other Five</t>
  </si>
  <si>
    <t>from bloc of origin</t>
  </si>
  <si>
    <t xml:space="preserve">from bloc of origin </t>
  </si>
  <si>
    <t>Blocs</t>
  </si>
  <si>
    <t>Trilateral Bloc</t>
  </si>
  <si>
    <t>Bloc</t>
  </si>
  <si>
    <t>countries</t>
  </si>
  <si>
    <t>Five blocs</t>
  </si>
  <si>
    <t>subtotal</t>
  </si>
  <si>
    <t>Global total</t>
  </si>
  <si>
    <t>IP5 Patent Statistics</t>
  </si>
  <si>
    <t>Bloc of Origin</t>
  </si>
  <si>
    <t>Technical field</t>
  </si>
  <si>
    <t>Human necessities</t>
  </si>
  <si>
    <t>Performing operations</t>
  </si>
  <si>
    <t>Chemistry; Metallurgy</t>
  </si>
  <si>
    <t>Textiles; paper</t>
  </si>
  <si>
    <t>Fixed constructions</t>
  </si>
  <si>
    <t>Mechanical engineering</t>
  </si>
  <si>
    <t>Physics</t>
  </si>
  <si>
    <t>Electricity</t>
  </si>
  <si>
    <t>-</t>
    <phoneticPr fontId="0"/>
  </si>
  <si>
    <t>Patent year</t>
  </si>
  <si>
    <t>Statistics on the Procedures</t>
  </si>
  <si>
    <t>Item</t>
  </si>
  <si>
    <t>examination rate</t>
  </si>
  <si>
    <t>grant rate</t>
  </si>
  <si>
    <t>opposition rate</t>
  </si>
  <si>
    <t xml:space="preserve"> -  </t>
  </si>
  <si>
    <t>n.a.</t>
  </si>
  <si>
    <t>n.a.</t>
    <phoneticPr fontId="0"/>
  </si>
  <si>
    <t xml:space="preserve"> -  </t>
    <phoneticPr fontId="0"/>
  </si>
  <si>
    <t>pending applications</t>
  </si>
  <si>
    <t>in search</t>
  </si>
  <si>
    <t>pendency search in</t>
  </si>
  <si>
    <t>applications awaiting</t>
  </si>
  <si>
    <t>request for</t>
  </si>
  <si>
    <t>in examination</t>
  </si>
  <si>
    <t>pendency</t>
  </si>
  <si>
    <t>examination in</t>
  </si>
  <si>
    <t>months</t>
    <phoneticPr fontId="0"/>
  </si>
  <si>
    <t>pendency opposition</t>
  </si>
  <si>
    <t>in months</t>
  </si>
  <si>
    <t>pendency time in</t>
  </si>
  <si>
    <t>invalidation in months</t>
  </si>
  <si>
    <t>Activity</t>
  </si>
  <si>
    <t>Other work</t>
  </si>
  <si>
    <t>Design patent</t>
  </si>
  <si>
    <t>Utility model patent</t>
  </si>
  <si>
    <t>Trademark</t>
  </si>
  <si>
    <t>Plant</t>
  </si>
  <si>
    <t>Re-issue</t>
  </si>
  <si>
    <t>pendency first office</t>
  </si>
  <si>
    <t>Designs and Trademark Examiners</t>
  </si>
  <si>
    <t>R. Korea</t>
  </si>
  <si>
    <t>Maintenance of Patents Granted by the IP5 Offices</t>
  </si>
  <si>
    <t>PCT Activities of the IP5 Offices</t>
  </si>
  <si>
    <t>Other Work of the IP5 Offices</t>
  </si>
  <si>
    <t>Granted Patents by the IP5 Offices by Bloc of Origin</t>
  </si>
  <si>
    <t>Patent Applications at the IP5 Offices by Bloc of Origin</t>
  </si>
  <si>
    <t>Patent Applications at the IP5 Offices by Technical Field</t>
  </si>
  <si>
    <r>
      <t>*</t>
    </r>
    <r>
      <rPr>
        <sz val="10"/>
        <rFont val="Arial"/>
        <family val="2"/>
      </rPr>
      <t xml:space="preserve">  EPO has created its financial statements in accordance with International Financial Reporting Standards (IFRS) since 2006.</t>
    </r>
  </si>
  <si>
    <r>
      <t xml:space="preserve">EPO </t>
    </r>
    <r>
      <rPr>
        <vertAlign val="superscript"/>
        <sz val="12"/>
        <rFont val="Arial"/>
        <family val="2"/>
      </rPr>
      <t>*</t>
    </r>
  </si>
  <si>
    <t>Post**</t>
  </si>
  <si>
    <t>** Post name changes have occurred in 2003 and 2004</t>
  </si>
  <si>
    <t xml:space="preserve">Search for national offices </t>
  </si>
  <si>
    <t>PCT applications by receiving office</t>
  </si>
  <si>
    <t>PCT international preliminary examination</t>
  </si>
  <si>
    <t>(EPC, Japan, U.S.)</t>
  </si>
  <si>
    <t>(EPC, Japan, Korea, U.S.)</t>
  </si>
  <si>
    <t>Filing</t>
  </si>
  <si>
    <t>Search</t>
  </si>
  <si>
    <t>Patent information</t>
  </si>
  <si>
    <t>Technical cooperation</t>
  </si>
  <si>
    <t>European patent academy</t>
  </si>
  <si>
    <t>Salaries and Benefits:</t>
  </si>
  <si>
    <t>Other expenses:</t>
  </si>
  <si>
    <t>Rents and Utilities</t>
  </si>
  <si>
    <t>other patent office staff</t>
  </si>
  <si>
    <t>Percentages are the counts expressed as proportions of the numbers of First Filings in the countries/blocs of origin. Families with only utility models are excluded.</t>
  </si>
  <si>
    <t>Families with only utility models are excluded.</t>
  </si>
  <si>
    <t>Percentages are the counts expressed as proportions of the numbers of First Filings in the countries/blocs of origin. Families with only utility models are excluded</t>
  </si>
  <si>
    <t>(EPC, China, Japan, Korea, U.S.)</t>
  </si>
  <si>
    <t>Sector</t>
  </si>
  <si>
    <t>Electrical engineering</t>
  </si>
  <si>
    <t>Instruments</t>
  </si>
  <si>
    <t>Chemistry</t>
  </si>
  <si>
    <t>Other fileds</t>
  </si>
  <si>
    <t>KIPO</t>
  </si>
  <si>
    <t>IP5</t>
  </si>
  <si>
    <t>appeal rate on</t>
  </si>
  <si>
    <t>examinations</t>
  </si>
  <si>
    <r>
      <t>examination</t>
    </r>
    <r>
      <rPr>
        <vertAlign val="superscript"/>
        <sz val="8"/>
        <rFont val="Arial"/>
        <family val="2"/>
      </rPr>
      <t>3</t>
    </r>
  </si>
  <si>
    <r>
      <t>4</t>
    </r>
    <r>
      <rPr>
        <sz val="9"/>
        <rFont val="Arial"/>
        <family val="2"/>
      </rPr>
      <t xml:space="preserve"> Opposition at the EPO: revised methodology in 2006 to count pending cases.</t>
    </r>
  </si>
  <si>
    <r>
      <t>2</t>
    </r>
    <r>
      <rPr>
        <sz val="9"/>
        <rFont val="Arial"/>
        <family val="2"/>
      </rPr>
      <t xml:space="preserve"> EPO revised methodology in 2011</t>
    </r>
  </si>
  <si>
    <r>
      <t>3</t>
    </r>
    <r>
      <rPr>
        <sz val="9"/>
        <rFont val="Arial"/>
        <family val="2"/>
      </rPr>
      <t xml:space="preserve"> EPO revised methodology in 2013</t>
    </r>
  </si>
  <si>
    <t>Figures indicate the proportion of patents maintained at the end of each patent year measured from the filing date</t>
  </si>
  <si>
    <t>examination</t>
  </si>
  <si>
    <r>
      <t>action in months</t>
    </r>
    <r>
      <rPr>
        <vertAlign val="superscript"/>
        <sz val="10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</si>
  <si>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JPO or SIPO only numbers are available</t>
    </r>
  </si>
  <si>
    <r>
      <t>examinations</t>
    </r>
    <r>
      <rPr>
        <vertAlign val="superscript"/>
        <sz val="10"/>
        <rFont val="Arial"/>
        <family val="2"/>
      </rPr>
      <t>1</t>
    </r>
  </si>
  <si>
    <r>
      <t>examination rate</t>
    </r>
    <r>
      <rPr>
        <vertAlign val="superscript"/>
        <sz val="10"/>
        <rFont val="Arial"/>
        <family val="2"/>
      </rPr>
      <t>1</t>
    </r>
  </si>
  <si>
    <r>
      <t>grant rate</t>
    </r>
    <r>
      <rPr>
        <vertAlign val="superscript"/>
        <sz val="10"/>
        <rFont val="Arial"/>
        <family val="2"/>
      </rPr>
      <t>1</t>
    </r>
  </si>
  <si>
    <r>
      <t>months</t>
    </r>
    <r>
      <rPr>
        <vertAlign val="superscript"/>
        <sz val="10"/>
        <rFont val="Arial"/>
        <family val="2"/>
      </rPr>
      <t>2</t>
    </r>
  </si>
  <si>
    <r>
      <t>action in months</t>
    </r>
    <r>
      <rPr>
        <vertAlign val="superscript"/>
        <sz val="10"/>
        <rFont val="Arial"/>
        <family val="2"/>
      </rPr>
      <t>2</t>
    </r>
  </si>
  <si>
    <r>
      <t>months</t>
    </r>
    <r>
      <rPr>
        <vertAlign val="superscript"/>
        <sz val="10"/>
        <rFont val="Arial"/>
        <family val="2"/>
      </rPr>
      <t>3</t>
    </r>
  </si>
  <si>
    <r>
      <t>in opposition</t>
    </r>
    <r>
      <rPr>
        <vertAlign val="superscript"/>
        <sz val="10"/>
        <rFont val="Arial"/>
        <family val="2"/>
      </rPr>
      <t>4</t>
    </r>
  </si>
  <si>
    <t>Personnel resources</t>
    <phoneticPr fontId="0" type="noConversion"/>
  </si>
  <si>
    <t>Primary business expenses</t>
    <phoneticPr fontId="0" type="noConversion"/>
  </si>
  <si>
    <t xml:space="preserve">                                                Flows to Subsequent Filings</t>
  </si>
  <si>
    <t>Five Blocs</t>
  </si>
  <si>
    <t xml:space="preserve">                                         Flows to Subsequent Filings</t>
  </si>
  <si>
    <t xml:space="preserve">                                                   First filings in Bloc of Origin leading to priority claims in filings in:</t>
  </si>
  <si>
    <t xml:space="preserve">                                                        First filings in Bloc of Origin leading to priority claims in filings in:</t>
  </si>
  <si>
    <t>Korea</t>
  </si>
  <si>
    <t>U.S.A</t>
  </si>
  <si>
    <t>(EPC, Japan, U.S.A.)</t>
  </si>
  <si>
    <t>(EPC, Japan, Korea, U.S.A.)</t>
  </si>
  <si>
    <t>(EPC, China, Japan, Korea, U.S.A.)</t>
  </si>
  <si>
    <t>U.S.A.</t>
  </si>
  <si>
    <t>-</t>
    <phoneticPr fontId="0" type="noConversion"/>
  </si>
  <si>
    <t>-</t>
    <phoneticPr fontId="0"/>
  </si>
  <si>
    <t>-</t>
    <phoneticPr fontId="0"/>
  </si>
  <si>
    <t>IP affairs</t>
    <phoneticPr fontId="0" type="noConversion"/>
  </si>
  <si>
    <t>Social security</t>
    <phoneticPr fontId="0" type="noConversion"/>
  </si>
  <si>
    <t>Housing security</t>
    <phoneticPr fontId="0" type="noConversion"/>
  </si>
  <si>
    <t>International affairs</t>
    <phoneticPr fontId="0" type="noConversion"/>
  </si>
  <si>
    <t>* For JPO, the most recent data available is the number of applications in 2012</t>
    <phoneticPr fontId="0" type="noConversion"/>
  </si>
  <si>
    <t>* For JPO, the most recent data available is the number of applications in 2012</t>
    <phoneticPr fontId="0" type="noConversion"/>
  </si>
  <si>
    <t>JPO*</t>
    <phoneticPr fontId="0" type="noConversion"/>
  </si>
  <si>
    <t>JPO*</t>
    <phoneticPr fontId="0" type="noConversion"/>
  </si>
  <si>
    <t>KIPO</t>
    <phoneticPr fontId="0"/>
  </si>
  <si>
    <t>Equipment</t>
    <phoneticPr fontId="0" type="noConversion"/>
  </si>
  <si>
    <t>PCT international search requests</t>
    <phoneticPr fontId="0" type="noConversion"/>
  </si>
  <si>
    <t>Other Subordinate Unit under the Office</t>
    <phoneticPr fontId="0" type="noConversion"/>
  </si>
  <si>
    <t>Internal business</t>
    <phoneticPr fontId="0" type="noConversion"/>
  </si>
  <si>
    <t>n.a.</t>
    <phoneticPr fontId="0"/>
  </si>
  <si>
    <t>n.a.</t>
    <phoneticPr fontId="0"/>
  </si>
  <si>
    <t>-</t>
    <phoneticPr fontId="0"/>
  </si>
  <si>
    <t>Requests for reexamination</t>
    <phoneticPr fontId="0" type="noConversion"/>
  </si>
  <si>
    <t>Requests invalidation</t>
    <phoneticPr fontId="0" type="noConversion"/>
  </si>
  <si>
    <t>First actions</t>
    <phoneticPr fontId="0" type="noConversion"/>
  </si>
  <si>
    <t>Final actions</t>
    <phoneticPr fontId="0" type="noConversion"/>
  </si>
  <si>
    <t>Ex-parte cases received</t>
    <phoneticPr fontId="0" type="noConversion"/>
  </si>
  <si>
    <t>Inter-partes cases received</t>
    <phoneticPr fontId="0" type="noConversion"/>
  </si>
  <si>
    <t>Ex-parte cases disposed</t>
    <phoneticPr fontId="0" type="noConversion"/>
  </si>
  <si>
    <t>Inter-partes cases disposed</t>
    <phoneticPr fontId="0" type="noConversion"/>
  </si>
  <si>
    <t>-</t>
    <phoneticPr fontId="0" type="noConversion"/>
  </si>
  <si>
    <t>(EPC, China, Japan, Korea, U.S.A.)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</si>
</sst>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 "/>
    <numFmt numFmtId="167" formatCode="#\ ##0"/>
    <numFmt numFmtId="168" formatCode="0.0%"/>
    <numFmt numFmtId="169" formatCode="\(0.0%\)"/>
    <numFmt numFmtId="170" formatCode="0.0"/>
    <numFmt numFmtId="171" formatCode="#,##0.0;[Red]\-#,##0.0"/>
    <numFmt numFmtId="172" formatCode="_ * #,##0_ ;_ * \-#,##0_ ;_ * &quot;-&quot;_ ;_ @_ "/>
    <numFmt numFmtId="173" formatCode="_ * #,##0.00_ ;_ * \-#,##0.00_ ;_ * &quot;-&quot;??_ ;_ @_ "/>
    <numFmt numFmtId="174" formatCode="#,##0_ "/>
  </numFmts>
  <fonts count="43">
    <font>
      <sz val="11"/>
      <name val="ＭＳ Ｐゴシック"/>
      <family val="3"/>
      <charset val="128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ans-serif"/>
      <family val="2"/>
    </font>
    <font>
      <b/>
      <sz val="14"/>
      <name val="Arial"/>
      <family val="2"/>
    </font>
    <font>
      <sz val="10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9"/>
      <name val="ＭＳ Ｐゴシック"/>
      <family val="3"/>
      <charset val="128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6"/>
      <name val="Helvetica"/>
    </font>
    <font>
      <sz val="11"/>
      <color indexed="48"/>
      <name val="ＭＳ Ｐゴシック"/>
      <family val="3"/>
      <charset val="128"/>
    </font>
    <font>
      <sz val="11"/>
      <color indexed="48"/>
      <name val="Arial"/>
      <family val="2"/>
    </font>
    <font>
      <u/>
      <sz val="12"/>
      <color indexed="12"/>
      <name val="Arial"/>
      <family val="2"/>
    </font>
    <font>
      <sz val="11"/>
      <name val="ＭＳ Ｐゴシック"/>
      <family val="2"/>
    </font>
    <font>
      <sz val="11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rgb="FF9C0006"/>
      <name val="맑은 고딕"/>
      <family val="3"/>
      <charset val="129"/>
    </font>
    <font>
      <b/>
      <sz val="6"/>
      <name val="Helvetica"/>
      <family val="2"/>
    </font>
    <font>
      <sz val="10"/>
      <color theme="1"/>
      <name val="Arial"/>
      <family val="2"/>
    </font>
    <font>
      <sz val="11"/>
      <color indexed="20"/>
      <name val="맑은 고딕"/>
      <family val="3"/>
      <charset val="129"/>
    </font>
    <font>
      <sz val="9"/>
      <name val="ＭＳ Ｐゴシック"/>
      <family val="3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"/>
      <name val="ＭＳ Ｐゴシック"/>
      <family val="2"/>
    </font>
    <font>
      <sz val="11"/>
      <color theme="1"/>
      <name val="宋体"/>
      <charset val="134"/>
    </font>
  </fonts>
  <fills count="7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indexed="45"/>
      </patternFill>
    </fill>
  </fills>
  <borders count="2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hair">
        <color indexed="64"/>
      </top>
      <bottom style="dashed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hair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hair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hair">
        <color indexed="64"/>
      </bottom>
      <diagonal/>
    </border>
    <border>
      <left style="medium">
        <color theme="1"/>
      </left>
      <right style="medium">
        <color theme="1"/>
      </right>
      <top/>
      <bottom style="hair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theme="1"/>
      </right>
      <top style="hair">
        <color indexed="64"/>
      </top>
      <bottom/>
      <diagonal/>
    </border>
    <border>
      <left style="thin">
        <color theme="1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hair">
        <color indexed="64"/>
      </bottom>
      <diagonal/>
    </border>
    <border>
      <left style="thin">
        <color theme="1"/>
      </left>
      <right style="medium">
        <color theme="1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hair">
        <color indexed="64"/>
      </top>
      <bottom/>
      <diagonal/>
    </border>
    <border>
      <left style="medium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1"/>
      </right>
      <top style="hair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</borders>
  <cellStyleXfs count="81">
    <xf numFmtId="0" fontId="0" fillId="0" borderId="0"/>
    <xf numFmtId="38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15" fillId="0" borderId="0"/>
    <xf numFmtId="0" fontId="15" fillId="0" borderId="0"/>
    <xf numFmtId="0" fontId="18" fillId="0" borderId="0"/>
    <xf numFmtId="0" fontId="21" fillId="0" borderId="0">
      <alignment vertical="center"/>
    </xf>
    <xf numFmtId="0" fontId="5" fillId="0" borderId="0"/>
    <xf numFmtId="9" fontId="15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2" fontId="5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center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38" fillId="0" borderId="0">
      <alignment vertical="center"/>
    </xf>
    <xf numFmtId="0" fontId="21" fillId="0" borderId="0">
      <alignment vertical="center"/>
    </xf>
    <xf numFmtId="0" fontId="5" fillId="0" borderId="0"/>
    <xf numFmtId="0" fontId="2" fillId="0" borderId="0">
      <alignment vertical="center"/>
    </xf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41" fontId="40" fillId="0" borderId="0" applyFont="0" applyFill="0" applyBorder="0" applyAlignment="0" applyProtection="0"/>
    <xf numFmtId="0" fontId="28" fillId="0" borderId="0"/>
    <xf numFmtId="0" fontId="41" fillId="0" borderId="0">
      <alignment vertical="center"/>
    </xf>
    <xf numFmtId="38" fontId="28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0" borderId="0"/>
    <xf numFmtId="0" fontId="2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28" fillId="0" borderId="0" applyFont="0" applyFill="0" applyBorder="0" applyAlignment="0" applyProtection="0"/>
  </cellStyleXfs>
  <cellXfs count="128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38" fontId="5" fillId="0" borderId="10" xfId="1" applyFont="1" applyFill="1" applyBorder="1"/>
    <xf numFmtId="38" fontId="5" fillId="0" borderId="11" xfId="1" applyFont="1" applyFill="1" applyBorder="1"/>
    <xf numFmtId="38" fontId="5" fillId="0" borderId="12" xfId="1" applyFont="1" applyFill="1" applyBorder="1"/>
    <xf numFmtId="38" fontId="5" fillId="0" borderId="9" xfId="1" applyFont="1" applyFill="1" applyBorder="1"/>
    <xf numFmtId="0" fontId="5" fillId="0" borderId="10" xfId="0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16" xfId="1" applyFont="1" applyFill="1" applyBorder="1"/>
    <xf numFmtId="38" fontId="5" fillId="0" borderId="17" xfId="1" applyFont="1" applyFill="1" applyBorder="1"/>
    <xf numFmtId="38" fontId="5" fillId="0" borderId="18" xfId="1" applyFont="1" applyFill="1" applyBorder="1"/>
    <xf numFmtId="0" fontId="5" fillId="0" borderId="19" xfId="0" applyFont="1" applyFill="1" applyBorder="1"/>
    <xf numFmtId="38" fontId="5" fillId="0" borderId="20" xfId="1" applyFont="1" applyFill="1" applyBorder="1"/>
    <xf numFmtId="38" fontId="5" fillId="0" borderId="21" xfId="1" applyFont="1" applyFill="1" applyBorder="1"/>
    <xf numFmtId="38" fontId="5" fillId="0" borderId="22" xfId="1" applyFont="1" applyFill="1" applyBorder="1"/>
    <xf numFmtId="38" fontId="5" fillId="0" borderId="19" xfId="1" applyFont="1" applyFill="1" applyBorder="1"/>
    <xf numFmtId="0" fontId="5" fillId="0" borderId="20" xfId="0" applyFont="1" applyFill="1" applyBorder="1"/>
    <xf numFmtId="38" fontId="5" fillId="0" borderId="23" xfId="1" applyFont="1" applyFill="1" applyBorder="1"/>
    <xf numFmtId="38" fontId="5" fillId="0" borderId="24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28" xfId="1" applyFont="1" applyFill="1" applyBorder="1"/>
    <xf numFmtId="38" fontId="5" fillId="0" borderId="8" xfId="1" applyFont="1" applyFill="1" applyBorder="1"/>
    <xf numFmtId="0" fontId="5" fillId="0" borderId="26" xfId="0" applyFont="1" applyFill="1" applyBorder="1"/>
    <xf numFmtId="38" fontId="5" fillId="0" borderId="29" xfId="1" applyFont="1" applyFill="1" applyBorder="1"/>
    <xf numFmtId="38" fontId="5" fillId="0" borderId="30" xfId="1" applyFont="1" applyFill="1" applyBorder="1"/>
    <xf numFmtId="0" fontId="5" fillId="0" borderId="31" xfId="0" applyFont="1" applyFill="1" applyBorder="1"/>
    <xf numFmtId="38" fontId="5" fillId="0" borderId="32" xfId="1" applyFont="1" applyFill="1" applyBorder="1"/>
    <xf numFmtId="38" fontId="5" fillId="0" borderId="33" xfId="1" applyFont="1" applyFill="1" applyBorder="1"/>
    <xf numFmtId="38" fontId="5" fillId="0" borderId="34" xfId="1" applyFont="1" applyFill="1" applyBorder="1"/>
    <xf numFmtId="38" fontId="5" fillId="0" borderId="31" xfId="1" applyFont="1" applyFill="1" applyBorder="1"/>
    <xf numFmtId="0" fontId="5" fillId="0" borderId="32" xfId="0" applyFont="1" applyFill="1" applyBorder="1"/>
    <xf numFmtId="38" fontId="5" fillId="0" borderId="35" xfId="1" applyFont="1" applyFill="1" applyBorder="1"/>
    <xf numFmtId="38" fontId="5" fillId="0" borderId="36" xfId="1" applyFont="1" applyFill="1" applyBorder="1"/>
    <xf numFmtId="38" fontId="5" fillId="0" borderId="37" xfId="1" applyFont="1" applyFill="1" applyBorder="1"/>
    <xf numFmtId="38" fontId="5" fillId="0" borderId="38" xfId="1" applyFont="1" applyFill="1" applyBorder="1"/>
    <xf numFmtId="38" fontId="5" fillId="0" borderId="39" xfId="1" applyFont="1" applyFill="1" applyBorder="1"/>
    <xf numFmtId="38" fontId="5" fillId="0" borderId="40" xfId="1" applyFont="1" applyFill="1" applyBorder="1"/>
    <xf numFmtId="38" fontId="5" fillId="0" borderId="41" xfId="1" applyFont="1" applyFill="1" applyBorder="1"/>
    <xf numFmtId="0" fontId="5" fillId="0" borderId="26" xfId="0" applyFont="1" applyFill="1" applyBorder="1" applyAlignment="1"/>
    <xf numFmtId="38" fontId="5" fillId="0" borderId="42" xfId="1" applyFont="1" applyFill="1" applyBorder="1"/>
    <xf numFmtId="0" fontId="5" fillId="0" borderId="20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5" fillId="0" borderId="32" xfId="0" applyFont="1" applyFill="1" applyBorder="1" applyAlignment="1"/>
    <xf numFmtId="0" fontId="5" fillId="0" borderId="43" xfId="0" applyFont="1" applyFill="1" applyBorder="1"/>
    <xf numFmtId="0" fontId="5" fillId="0" borderId="44" xfId="0" applyFont="1" applyFill="1" applyBorder="1"/>
    <xf numFmtId="38" fontId="5" fillId="0" borderId="45" xfId="1" applyFont="1" applyFill="1" applyBorder="1"/>
    <xf numFmtId="38" fontId="5" fillId="0" borderId="46" xfId="1" applyFont="1" applyFill="1" applyBorder="1"/>
    <xf numFmtId="38" fontId="5" fillId="0" borderId="44" xfId="1" applyFont="1" applyFill="1" applyBorder="1"/>
    <xf numFmtId="0" fontId="5" fillId="0" borderId="45" xfId="0" applyFont="1" applyFill="1" applyBorder="1"/>
    <xf numFmtId="0" fontId="6" fillId="0" borderId="0" xfId="0" applyFont="1" applyFill="1"/>
    <xf numFmtId="0" fontId="5" fillId="0" borderId="47" xfId="0" applyFont="1" applyFill="1" applyBorder="1"/>
    <xf numFmtId="38" fontId="5" fillId="0" borderId="48" xfId="1" applyFont="1" applyFill="1" applyBorder="1"/>
    <xf numFmtId="38" fontId="5" fillId="0" borderId="49" xfId="1" applyFont="1" applyFill="1" applyBorder="1"/>
    <xf numFmtId="38" fontId="5" fillId="0" borderId="47" xfId="1" applyFont="1" applyFill="1" applyBorder="1"/>
    <xf numFmtId="0" fontId="5" fillId="0" borderId="48" xfId="0" applyFont="1" applyFill="1" applyBorder="1"/>
    <xf numFmtId="0" fontId="7" fillId="0" borderId="31" xfId="0" applyFont="1" applyFill="1" applyBorder="1"/>
    <xf numFmtId="0" fontId="5" fillId="0" borderId="50" xfId="0" applyFont="1" applyFill="1" applyBorder="1"/>
    <xf numFmtId="38" fontId="5" fillId="0" borderId="51" xfId="1" applyFont="1" applyFill="1" applyBorder="1"/>
    <xf numFmtId="38" fontId="5" fillId="0" borderId="52" xfId="1" applyFont="1" applyFill="1" applyBorder="1"/>
    <xf numFmtId="38" fontId="5" fillId="0" borderId="53" xfId="1" applyFont="1" applyFill="1" applyBorder="1"/>
    <xf numFmtId="38" fontId="5" fillId="0" borderId="50" xfId="1" applyFont="1" applyFill="1" applyBorder="1"/>
    <xf numFmtId="0" fontId="5" fillId="0" borderId="51" xfId="0" applyFont="1" applyFill="1" applyBorder="1"/>
    <xf numFmtId="38" fontId="5" fillId="0" borderId="54" xfId="1" applyFont="1" applyFill="1" applyBorder="1"/>
    <xf numFmtId="38" fontId="5" fillId="0" borderId="55" xfId="1" applyFont="1" applyFill="1" applyBorder="1"/>
    <xf numFmtId="38" fontId="5" fillId="0" borderId="56" xfId="1" applyFont="1" applyFill="1" applyBorder="1"/>
    <xf numFmtId="0" fontId="5" fillId="0" borderId="0" xfId="0" applyFont="1" applyFill="1" applyAlignment="1"/>
    <xf numFmtId="0" fontId="7" fillId="0" borderId="0" xfId="0" applyFont="1" applyFill="1"/>
    <xf numFmtId="0" fontId="8" fillId="0" borderId="0" xfId="0" applyFont="1" applyFill="1"/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8" fontId="5" fillId="0" borderId="59" xfId="1" applyFont="1" applyFill="1" applyBorder="1"/>
    <xf numFmtId="38" fontId="5" fillId="0" borderId="60" xfId="1" applyFont="1" applyFill="1" applyBorder="1"/>
    <xf numFmtId="38" fontId="5" fillId="0" borderId="61" xfId="1" applyFont="1" applyFill="1" applyBorder="1"/>
    <xf numFmtId="38" fontId="5" fillId="0" borderId="43" xfId="1" applyFont="1" applyFill="1" applyBorder="1"/>
    <xf numFmtId="38" fontId="5" fillId="0" borderId="62" xfId="1" applyFont="1" applyFill="1" applyBorder="1"/>
    <xf numFmtId="38" fontId="5" fillId="0" borderId="63" xfId="1" applyFont="1" applyFill="1" applyBorder="1"/>
    <xf numFmtId="38" fontId="5" fillId="0" borderId="64" xfId="1" applyFont="1" applyFill="1" applyBorder="1"/>
    <xf numFmtId="38" fontId="5" fillId="0" borderId="65" xfId="1" applyFont="1" applyFill="1" applyBorder="1"/>
    <xf numFmtId="38" fontId="5" fillId="0" borderId="66" xfId="1" applyFont="1" applyFill="1" applyBorder="1"/>
    <xf numFmtId="0" fontId="5" fillId="0" borderId="67" xfId="0" applyFont="1" applyFill="1" applyBorder="1"/>
    <xf numFmtId="38" fontId="5" fillId="0" borderId="68" xfId="1" applyFont="1" applyFill="1" applyBorder="1"/>
    <xf numFmtId="38" fontId="5" fillId="0" borderId="69" xfId="1" applyFont="1" applyFill="1" applyBorder="1"/>
    <xf numFmtId="38" fontId="5" fillId="0" borderId="70" xfId="1" applyFont="1" applyFill="1" applyBorder="1"/>
    <xf numFmtId="38" fontId="5" fillId="0" borderId="67" xfId="1" applyFont="1" applyFill="1" applyBorder="1"/>
    <xf numFmtId="38" fontId="5" fillId="0" borderId="71" xfId="1" applyFont="1" applyFill="1" applyBorder="1"/>
    <xf numFmtId="38" fontId="5" fillId="0" borderId="72" xfId="1" applyFont="1" applyFill="1" applyBorder="1"/>
    <xf numFmtId="38" fontId="5" fillId="0" borderId="73" xfId="1" applyFont="1" applyFill="1" applyBorder="1"/>
    <xf numFmtId="0" fontId="5" fillId="0" borderId="74" xfId="0" applyFont="1" applyFill="1" applyBorder="1"/>
    <xf numFmtId="38" fontId="5" fillId="0" borderId="75" xfId="1" applyFont="1" applyFill="1" applyBorder="1"/>
    <xf numFmtId="38" fontId="5" fillId="0" borderId="76" xfId="1" applyFont="1" applyFill="1" applyBorder="1"/>
    <xf numFmtId="38" fontId="5" fillId="0" borderId="77" xfId="1" applyFont="1" applyFill="1" applyBorder="1"/>
    <xf numFmtId="38" fontId="5" fillId="0" borderId="78" xfId="1" applyFont="1" applyFill="1" applyBorder="1"/>
    <xf numFmtId="38" fontId="5" fillId="0" borderId="79" xfId="1" applyFont="1" applyFill="1" applyBorder="1"/>
    <xf numFmtId="38" fontId="5" fillId="0" borderId="80" xfId="1" applyFont="1" applyFill="1" applyBorder="1"/>
    <xf numFmtId="0" fontId="5" fillId="0" borderId="78" xfId="0" applyFont="1" applyFill="1" applyBorder="1"/>
    <xf numFmtId="0" fontId="5" fillId="0" borderId="62" xfId="0" applyFont="1" applyFill="1" applyBorder="1"/>
    <xf numFmtId="0" fontId="5" fillId="0" borderId="24" xfId="0" applyFont="1" applyFill="1" applyBorder="1"/>
    <xf numFmtId="38" fontId="5" fillId="0" borderId="81" xfId="1" applyFont="1" applyFill="1" applyBorder="1"/>
    <xf numFmtId="38" fontId="5" fillId="0" borderId="0" xfId="1" applyFont="1" applyFill="1" applyBorder="1"/>
    <xf numFmtId="0" fontId="5" fillId="0" borderId="30" xfId="0" applyFont="1" applyFill="1" applyBorder="1"/>
    <xf numFmtId="0" fontId="5" fillId="0" borderId="71" xfId="0" applyFont="1" applyFill="1" applyBorder="1"/>
    <xf numFmtId="0" fontId="6" fillId="0" borderId="44" xfId="0" applyFont="1" applyFill="1" applyBorder="1"/>
    <xf numFmtId="38" fontId="6" fillId="0" borderId="82" xfId="1" applyFont="1" applyFill="1" applyBorder="1"/>
    <xf numFmtId="38" fontId="6" fillId="0" borderId="16" xfId="1" applyFont="1" applyFill="1" applyBorder="1"/>
    <xf numFmtId="38" fontId="6" fillId="0" borderId="17" xfId="1" applyFont="1" applyFill="1" applyBorder="1"/>
    <xf numFmtId="38" fontId="6" fillId="0" borderId="15" xfId="1" applyFont="1" applyFill="1" applyBorder="1"/>
    <xf numFmtId="38" fontId="6" fillId="0" borderId="83" xfId="1" applyFont="1" applyFill="1" applyBorder="1"/>
    <xf numFmtId="0" fontId="6" fillId="0" borderId="15" xfId="0" applyFont="1" applyFill="1" applyBorder="1"/>
    <xf numFmtId="38" fontId="6" fillId="0" borderId="18" xfId="1" applyFont="1" applyFill="1" applyBorder="1"/>
    <xf numFmtId="0" fontId="5" fillId="0" borderId="15" xfId="0" applyFont="1" applyFill="1" applyBorder="1"/>
    <xf numFmtId="0" fontId="6" fillId="0" borderId="19" xfId="0" applyFont="1" applyFill="1" applyBorder="1"/>
    <xf numFmtId="38" fontId="6" fillId="0" borderId="65" xfId="1" applyFont="1" applyFill="1" applyBorder="1"/>
    <xf numFmtId="38" fontId="6" fillId="0" borderId="21" xfId="1" applyFont="1" applyFill="1" applyBorder="1"/>
    <xf numFmtId="38" fontId="6" fillId="0" borderId="25" xfId="1" applyFont="1" applyFill="1" applyBorder="1"/>
    <xf numFmtId="38" fontId="6" fillId="0" borderId="24" xfId="1" applyFont="1" applyFill="1" applyBorder="1"/>
    <xf numFmtId="38" fontId="6" fillId="0" borderId="66" xfId="1" applyFont="1" applyFill="1" applyBorder="1"/>
    <xf numFmtId="0" fontId="6" fillId="0" borderId="24" xfId="0" applyFont="1" applyFill="1" applyBorder="1"/>
    <xf numFmtId="38" fontId="6" fillId="0" borderId="23" xfId="1" applyFont="1" applyFill="1" applyBorder="1"/>
    <xf numFmtId="0" fontId="6" fillId="0" borderId="47" xfId="0" applyFont="1" applyFill="1" applyBorder="1"/>
    <xf numFmtId="38" fontId="6" fillId="0" borderId="84" xfId="1" applyFont="1" applyFill="1" applyBorder="1"/>
    <xf numFmtId="38" fontId="6" fillId="0" borderId="38" xfId="1" applyFont="1" applyFill="1" applyBorder="1"/>
    <xf numFmtId="38" fontId="6" fillId="0" borderId="39" xfId="1" applyFont="1" applyFill="1" applyBorder="1"/>
    <xf numFmtId="38" fontId="6" fillId="0" borderId="37" xfId="1" applyFont="1" applyFill="1" applyBorder="1"/>
    <xf numFmtId="38" fontId="6" fillId="0" borderId="85" xfId="1" applyFont="1" applyFill="1" applyBorder="1"/>
    <xf numFmtId="0" fontId="6" fillId="0" borderId="37" xfId="0" applyFont="1" applyFill="1" applyBorder="1"/>
    <xf numFmtId="38" fontId="6" fillId="0" borderId="40" xfId="1" applyFont="1" applyFill="1" applyBorder="1"/>
    <xf numFmtId="0" fontId="5" fillId="0" borderId="37" xfId="0" applyFont="1" applyFill="1" applyBorder="1"/>
    <xf numFmtId="0" fontId="6" fillId="0" borderId="31" xfId="0" applyFont="1" applyFill="1" applyBorder="1"/>
    <xf numFmtId="38" fontId="6" fillId="0" borderId="86" xfId="1" applyFont="1" applyFill="1" applyBorder="1"/>
    <xf numFmtId="38" fontId="6" fillId="0" borderId="33" xfId="1" applyFont="1" applyFill="1" applyBorder="1"/>
    <xf numFmtId="38" fontId="6" fillId="0" borderId="41" xfId="1" applyFont="1" applyFill="1" applyBorder="1"/>
    <xf numFmtId="38" fontId="6" fillId="0" borderId="36" xfId="1" applyFont="1" applyFill="1" applyBorder="1"/>
    <xf numFmtId="38" fontId="6" fillId="0" borderId="87" xfId="1" applyFont="1" applyFill="1" applyBorder="1"/>
    <xf numFmtId="0" fontId="6" fillId="0" borderId="36" xfId="0" applyFont="1" applyFill="1" applyBorder="1"/>
    <xf numFmtId="38" fontId="6" fillId="0" borderId="35" xfId="1" applyFont="1" applyFill="1" applyBorder="1"/>
    <xf numFmtId="0" fontId="5" fillId="0" borderId="36" xfId="0" applyFont="1" applyFill="1" applyBorder="1"/>
    <xf numFmtId="0" fontId="6" fillId="0" borderId="9" xfId="0" applyFont="1" applyFill="1" applyBorder="1"/>
    <xf numFmtId="38" fontId="6" fillId="0" borderId="88" xfId="1" applyFont="1" applyFill="1" applyBorder="1"/>
    <xf numFmtId="38" fontId="6" fillId="0" borderId="11" xfId="1" applyFont="1" applyFill="1" applyBorder="1"/>
    <xf numFmtId="38" fontId="6" fillId="0" borderId="89" xfId="1" applyFont="1" applyFill="1" applyBorder="1"/>
    <xf numFmtId="38" fontId="6" fillId="0" borderId="14" xfId="1" applyFont="1" applyFill="1" applyBorder="1"/>
    <xf numFmtId="38" fontId="6" fillId="0" borderId="90" xfId="1" applyFont="1" applyFill="1" applyBorder="1"/>
    <xf numFmtId="0" fontId="6" fillId="0" borderId="14" xfId="0" applyFont="1" applyFill="1" applyBorder="1"/>
    <xf numFmtId="38" fontId="6" fillId="0" borderId="13" xfId="1" applyFont="1" applyFill="1" applyBorder="1"/>
    <xf numFmtId="0" fontId="5" fillId="0" borderId="14" xfId="0" applyFont="1" applyFill="1" applyBorder="1"/>
    <xf numFmtId="38" fontId="5" fillId="0" borderId="86" xfId="1" applyFont="1" applyFill="1" applyBorder="1"/>
    <xf numFmtId="38" fontId="5" fillId="0" borderId="84" xfId="1" applyFont="1" applyFill="1" applyBorder="1"/>
    <xf numFmtId="0" fontId="5" fillId="0" borderId="91" xfId="0" applyFont="1" applyFill="1" applyBorder="1"/>
    <xf numFmtId="38" fontId="5" fillId="0" borderId="92" xfId="1" applyFont="1" applyFill="1" applyBorder="1"/>
    <xf numFmtId="38" fontId="5" fillId="0" borderId="93" xfId="1" applyFont="1" applyFill="1" applyBorder="1"/>
    <xf numFmtId="38" fontId="5" fillId="0" borderId="94" xfId="1" applyFont="1" applyFill="1" applyBorder="1"/>
    <xf numFmtId="38" fontId="5" fillId="0" borderId="95" xfId="1" applyFont="1" applyFill="1" applyBorder="1"/>
    <xf numFmtId="3" fontId="5" fillId="0" borderId="0" xfId="0" applyNumberFormat="1" applyFont="1" applyFill="1"/>
    <xf numFmtId="3" fontId="6" fillId="0" borderId="0" xfId="0" applyNumberFormat="1" applyFont="1" applyFill="1"/>
    <xf numFmtId="3" fontId="5" fillId="0" borderId="26" xfId="1" applyNumberFormat="1" applyFont="1" applyFill="1" applyBorder="1"/>
    <xf numFmtId="3" fontId="5" fillId="0" borderId="27" xfId="1" applyNumberFormat="1" applyFont="1" applyFill="1" applyBorder="1"/>
    <xf numFmtId="3" fontId="5" fillId="0" borderId="28" xfId="1" applyNumberFormat="1" applyFont="1" applyFill="1" applyBorder="1"/>
    <xf numFmtId="3" fontId="5" fillId="0" borderId="42" xfId="1" applyNumberFormat="1" applyFont="1" applyFill="1" applyBorder="1"/>
    <xf numFmtId="3" fontId="5" fillId="0" borderId="29" xfId="1" applyNumberFormat="1" applyFont="1" applyFill="1" applyBorder="1"/>
    <xf numFmtId="3" fontId="5" fillId="0" borderId="14" xfId="1" applyNumberFormat="1" applyFont="1" applyFill="1" applyBorder="1"/>
    <xf numFmtId="3" fontId="5" fillId="0" borderId="11" xfId="1" applyNumberFormat="1" applyFont="1" applyFill="1" applyBorder="1"/>
    <xf numFmtId="3" fontId="5" fillId="0" borderId="89" xfId="1" applyNumberFormat="1" applyFont="1" applyFill="1" applyBorder="1"/>
    <xf numFmtId="3" fontId="5" fillId="0" borderId="20" xfId="1" applyNumberFormat="1" applyFont="1" applyFill="1" applyBorder="1"/>
    <xf numFmtId="3" fontId="5" fillId="0" borderId="21" xfId="1" applyNumberFormat="1" applyFont="1" applyFill="1" applyBorder="1"/>
    <xf numFmtId="3" fontId="5" fillId="0" borderId="22" xfId="1" applyNumberFormat="1" applyFont="1" applyFill="1" applyBorder="1"/>
    <xf numFmtId="3" fontId="5" fillId="0" borderId="25" xfId="1" applyNumberFormat="1" applyFont="1" applyFill="1" applyBorder="1"/>
    <xf numFmtId="3" fontId="5" fillId="0" borderId="23" xfId="1" applyNumberFormat="1" applyFont="1" applyFill="1" applyBorder="1"/>
    <xf numFmtId="3" fontId="5" fillId="0" borderId="24" xfId="1" applyNumberFormat="1" applyFont="1" applyFill="1" applyBorder="1"/>
    <xf numFmtId="3" fontId="5" fillId="0" borderId="37" xfId="1" applyNumberFormat="1" applyFont="1" applyFill="1" applyBorder="1"/>
    <xf numFmtId="3" fontId="5" fillId="0" borderId="38" xfId="1" applyNumberFormat="1" applyFont="1" applyFill="1" applyBorder="1"/>
    <xf numFmtId="3" fontId="5" fillId="0" borderId="39" xfId="1" applyNumberFormat="1" applyFont="1" applyFill="1" applyBorder="1"/>
    <xf numFmtId="3" fontId="5" fillId="0" borderId="96" xfId="1" applyNumberFormat="1" applyFont="1" applyFill="1" applyBorder="1"/>
    <xf numFmtId="3" fontId="5" fillId="0" borderId="60" xfId="1" applyNumberFormat="1" applyFont="1" applyFill="1" applyBorder="1"/>
    <xf numFmtId="3" fontId="5" fillId="0" borderId="97" xfId="1" applyNumberFormat="1" applyFont="1" applyFill="1" applyBorder="1"/>
    <xf numFmtId="3" fontId="5" fillId="0" borderId="61" xfId="1" applyNumberFormat="1" applyFont="1" applyFill="1" applyBorder="1"/>
    <xf numFmtId="3" fontId="5" fillId="0" borderId="64" xfId="1" applyNumberFormat="1" applyFont="1" applyFill="1" applyBorder="1"/>
    <xf numFmtId="3" fontId="5" fillId="0" borderId="78" xfId="1" applyNumberFormat="1" applyFont="1" applyFill="1" applyBorder="1"/>
    <xf numFmtId="3" fontId="5" fillId="0" borderId="76" xfId="1" applyNumberFormat="1" applyFont="1" applyFill="1" applyBorder="1"/>
    <xf numFmtId="3" fontId="5" fillId="0" borderId="17" xfId="1" applyNumberFormat="1" applyFont="1" applyFill="1" applyBorder="1"/>
    <xf numFmtId="3" fontId="5" fillId="0" borderId="98" xfId="1" applyNumberFormat="1" applyFont="1" applyFill="1" applyBorder="1"/>
    <xf numFmtId="3" fontId="5" fillId="0" borderId="99" xfId="1" applyNumberFormat="1" applyFont="1" applyFill="1" applyBorder="1"/>
    <xf numFmtId="3" fontId="5" fillId="0" borderId="77" xfId="1" applyNumberFormat="1" applyFont="1" applyFill="1" applyBorder="1"/>
    <xf numFmtId="3" fontId="5" fillId="0" borderId="80" xfId="1" applyNumberFormat="1" applyFont="1" applyFill="1" applyBorder="1"/>
    <xf numFmtId="3" fontId="5" fillId="0" borderId="30" xfId="1" applyNumberFormat="1" applyFont="1" applyFill="1" applyBorder="1"/>
    <xf numFmtId="3" fontId="5" fillId="0" borderId="100" xfId="1" applyNumberFormat="1" applyFont="1" applyFill="1" applyBorder="1"/>
    <xf numFmtId="3" fontId="5" fillId="0" borderId="93" xfId="1" applyNumberFormat="1" applyFont="1" applyFill="1" applyBorder="1"/>
    <xf numFmtId="3" fontId="5" fillId="0" borderId="101" xfId="1" applyNumberFormat="1" applyFont="1" applyFill="1" applyBorder="1"/>
    <xf numFmtId="3" fontId="5" fillId="0" borderId="94" xfId="1" applyNumberFormat="1" applyFont="1" applyFill="1" applyBorder="1"/>
    <xf numFmtId="3" fontId="5" fillId="0" borderId="102" xfId="1" applyNumberFormat="1" applyFont="1" applyFill="1" applyBorder="1"/>
    <xf numFmtId="3" fontId="5" fillId="0" borderId="103" xfId="1" applyNumberFormat="1" applyFont="1" applyFill="1" applyBorder="1"/>
    <xf numFmtId="0" fontId="5" fillId="0" borderId="104" xfId="0" applyFont="1" applyFill="1" applyBorder="1"/>
    <xf numFmtId="3" fontId="5" fillId="0" borderId="105" xfId="1" applyNumberFormat="1" applyFont="1" applyFill="1" applyBorder="1"/>
    <xf numFmtId="3" fontId="5" fillId="0" borderId="106" xfId="1" applyNumberFormat="1" applyFont="1" applyFill="1" applyBorder="1"/>
    <xf numFmtId="3" fontId="5" fillId="0" borderId="107" xfId="1" applyNumberFormat="1" applyFont="1" applyFill="1" applyBorder="1"/>
    <xf numFmtId="3" fontId="5" fillId="0" borderId="108" xfId="1" applyNumberFormat="1" applyFont="1" applyFill="1" applyBorder="1"/>
    <xf numFmtId="3" fontId="5" fillId="0" borderId="109" xfId="1" applyNumberFormat="1" applyFont="1" applyFill="1" applyBorder="1"/>
    <xf numFmtId="0" fontId="5" fillId="0" borderId="109" xfId="0" applyFont="1" applyFill="1" applyBorder="1"/>
    <xf numFmtId="3" fontId="5" fillId="0" borderId="110" xfId="1" applyNumberFormat="1" applyFont="1" applyFill="1" applyBorder="1"/>
    <xf numFmtId="3" fontId="5" fillId="0" borderId="85" xfId="1" applyNumberFormat="1" applyFont="1" applyFill="1" applyBorder="1"/>
    <xf numFmtId="3" fontId="5" fillId="0" borderId="40" xfId="1" applyNumberFormat="1" applyFont="1" applyFill="1" applyBorder="1"/>
    <xf numFmtId="3" fontId="5" fillId="0" borderId="111" xfId="1" applyNumberFormat="1" applyFont="1" applyFill="1" applyBorder="1"/>
    <xf numFmtId="3" fontId="5" fillId="0" borderId="70" xfId="1" applyNumberFormat="1" applyFont="1" applyFill="1" applyBorder="1"/>
    <xf numFmtId="3" fontId="5" fillId="0" borderId="73" xfId="1" applyNumberFormat="1" applyFont="1" applyFill="1" applyBorder="1"/>
    <xf numFmtId="0" fontId="5" fillId="0" borderId="73" xfId="0" applyFont="1" applyFill="1" applyBorder="1"/>
    <xf numFmtId="3" fontId="5" fillId="0" borderId="71" xfId="1" applyNumberFormat="1" applyFont="1" applyFill="1" applyBorder="1"/>
    <xf numFmtId="3" fontId="5" fillId="0" borderId="69" xfId="1" applyNumberFormat="1" applyFont="1" applyFill="1" applyBorder="1"/>
    <xf numFmtId="0" fontId="5" fillId="0" borderId="80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0" fontId="5" fillId="0" borderId="23" xfId="0" applyFont="1" applyFill="1" applyBorder="1"/>
    <xf numFmtId="0" fontId="5" fillId="0" borderId="40" xfId="0" applyFont="1" applyFill="1" applyBorder="1"/>
    <xf numFmtId="0" fontId="5" fillId="0" borderId="29" xfId="0" applyFont="1" applyFill="1" applyBorder="1"/>
    <xf numFmtId="3" fontId="5" fillId="0" borderId="37" xfId="1" applyNumberFormat="1" applyFont="1" applyFill="1" applyBorder="1" applyAlignment="1"/>
    <xf numFmtId="3" fontId="5" fillId="0" borderId="38" xfId="1" applyNumberFormat="1" applyFont="1" applyFill="1" applyBorder="1" applyAlignment="1"/>
    <xf numFmtId="3" fontId="5" fillId="0" borderId="39" xfId="1" applyNumberFormat="1" applyFont="1" applyFill="1" applyBorder="1" applyAlignment="1"/>
    <xf numFmtId="3" fontId="5" fillId="0" borderId="15" xfId="1" applyNumberFormat="1" applyFont="1" applyFill="1" applyBorder="1" applyAlignment="1"/>
    <xf numFmtId="3" fontId="5" fillId="0" borderId="16" xfId="1" applyNumberFormat="1" applyFont="1" applyFill="1" applyBorder="1" applyAlignment="1"/>
    <xf numFmtId="3" fontId="5" fillId="0" borderId="17" xfId="1" applyNumberFormat="1" applyFont="1" applyFill="1" applyBorder="1" applyAlignment="1"/>
    <xf numFmtId="0" fontId="5" fillId="0" borderId="96" xfId="0" applyFont="1" applyFill="1" applyBorder="1"/>
    <xf numFmtId="3" fontId="5" fillId="0" borderId="96" xfId="1" applyNumberFormat="1" applyFont="1" applyFill="1" applyBorder="1" applyAlignment="1">
      <alignment horizontal="center"/>
    </xf>
    <xf numFmtId="3" fontId="5" fillId="0" borderId="60" xfId="1" applyNumberFormat="1" applyFont="1" applyFill="1" applyBorder="1" applyAlignment="1">
      <alignment horizontal="center"/>
    </xf>
    <xf numFmtId="3" fontId="5" fillId="0" borderId="60" xfId="1" applyNumberFormat="1" applyFont="1" applyFill="1" applyBorder="1" applyAlignment="1">
      <alignment horizontal="right"/>
    </xf>
    <xf numFmtId="3" fontId="5" fillId="0" borderId="61" xfId="1" applyNumberFormat="1" applyFont="1" applyFill="1" applyBorder="1" applyAlignment="1">
      <alignment horizontal="center"/>
    </xf>
    <xf numFmtId="3" fontId="5" fillId="0" borderId="64" xfId="1" applyNumberFormat="1" applyFont="1" applyFill="1" applyBorder="1" applyAlignment="1">
      <alignment horizontal="center"/>
    </xf>
    <xf numFmtId="3" fontId="5" fillId="0" borderId="71" xfId="1" applyNumberFormat="1" applyFont="1" applyFill="1" applyBorder="1" applyAlignment="1"/>
    <xf numFmtId="3" fontId="5" fillId="0" borderId="69" xfId="1" applyNumberFormat="1" applyFont="1" applyFill="1" applyBorder="1" applyAlignment="1"/>
    <xf numFmtId="3" fontId="5" fillId="0" borderId="70" xfId="1" applyNumberFormat="1" applyFont="1" applyFill="1" applyBorder="1" applyAlignment="1"/>
    <xf numFmtId="0" fontId="5" fillId="0" borderId="105" xfId="0" applyFont="1" applyFill="1" applyBorder="1"/>
    <xf numFmtId="3" fontId="5" fillId="0" borderId="105" xfId="1" applyNumberFormat="1" applyFont="1" applyFill="1" applyBorder="1" applyAlignment="1">
      <alignment horizontal="center"/>
    </xf>
    <xf numFmtId="3" fontId="5" fillId="0" borderId="106" xfId="1" applyNumberFormat="1" applyFont="1" applyFill="1" applyBorder="1" applyAlignment="1">
      <alignment horizontal="center"/>
    </xf>
    <xf numFmtId="3" fontId="5" fillId="0" borderId="106" xfId="1" applyNumberFormat="1" applyFont="1" applyFill="1" applyBorder="1" applyAlignment="1">
      <alignment horizontal="right"/>
    </xf>
    <xf numFmtId="3" fontId="5" fillId="0" borderId="108" xfId="1" applyNumberFormat="1" applyFont="1" applyFill="1" applyBorder="1" applyAlignment="1">
      <alignment horizontal="center"/>
    </xf>
    <xf numFmtId="3" fontId="5" fillId="0" borderId="109" xfId="1" applyNumberFormat="1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/>
    <xf numFmtId="3" fontId="5" fillId="0" borderId="114" xfId="1" applyNumberFormat="1" applyFont="1" applyFill="1" applyBorder="1" applyAlignment="1"/>
    <xf numFmtId="3" fontId="5" fillId="0" borderId="115" xfId="1" applyNumberFormat="1" applyFont="1" applyFill="1" applyBorder="1" applyAlignment="1"/>
    <xf numFmtId="3" fontId="5" fillId="0" borderId="116" xfId="1" applyNumberFormat="1" applyFont="1" applyFill="1" applyBorder="1" applyAlignment="1"/>
    <xf numFmtId="3" fontId="5" fillId="0" borderId="26" xfId="1" applyNumberFormat="1" applyFont="1" applyFill="1" applyBorder="1" applyAlignment="1">
      <alignment horizontal="center"/>
    </xf>
    <xf numFmtId="3" fontId="5" fillId="0" borderId="27" xfId="1" applyNumberFormat="1" applyFont="1" applyFill="1" applyBorder="1" applyAlignment="1">
      <alignment horizontal="center"/>
    </xf>
    <xf numFmtId="3" fontId="5" fillId="0" borderId="27" xfId="1" applyNumberFormat="1" applyFont="1" applyFill="1" applyBorder="1" applyAlignment="1">
      <alignment horizontal="right"/>
    </xf>
    <xf numFmtId="3" fontId="5" fillId="0" borderId="42" xfId="1" applyNumberFormat="1" applyFont="1" applyFill="1" applyBorder="1" applyAlignment="1">
      <alignment horizontal="center"/>
    </xf>
    <xf numFmtId="3" fontId="5" fillId="0" borderId="29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/>
    <xf numFmtId="3" fontId="5" fillId="0" borderId="36" xfId="1" applyNumberFormat="1" applyFont="1" applyFill="1" applyBorder="1" applyAlignment="1"/>
    <xf numFmtId="3" fontId="5" fillId="0" borderId="33" xfId="1" applyNumberFormat="1" applyFont="1" applyFill="1" applyBorder="1" applyAlignment="1"/>
    <xf numFmtId="3" fontId="5" fillId="0" borderId="41" xfId="1" applyNumberFormat="1" applyFont="1" applyFill="1" applyBorder="1" applyAlignment="1"/>
    <xf numFmtId="0" fontId="5" fillId="0" borderId="13" xfId="0" applyFont="1" applyFill="1" applyBorder="1"/>
    <xf numFmtId="3" fontId="5" fillId="0" borderId="14" xfId="1" applyNumberFormat="1" applyFont="1" applyFill="1" applyBorder="1" applyAlignment="1"/>
    <xf numFmtId="3" fontId="5" fillId="0" borderId="11" xfId="1" applyNumberFormat="1" applyFont="1" applyFill="1" applyBorder="1" applyAlignment="1"/>
    <xf numFmtId="3" fontId="5" fillId="0" borderId="89" xfId="1" applyNumberFormat="1" applyFont="1" applyFill="1" applyBorder="1" applyAlignment="1"/>
    <xf numFmtId="3" fontId="5" fillId="0" borderId="24" xfId="1" applyNumberFormat="1" applyFont="1" applyFill="1" applyBorder="1" applyAlignment="1"/>
    <xf numFmtId="3" fontId="5" fillId="0" borderId="21" xfId="1" applyNumberFormat="1" applyFont="1" applyFill="1" applyBorder="1" applyAlignment="1"/>
    <xf numFmtId="3" fontId="5" fillId="0" borderId="25" xfId="1" applyNumberFormat="1" applyFont="1" applyFill="1" applyBorder="1" applyAlignment="1"/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/>
    <xf numFmtId="3" fontId="5" fillId="0" borderId="78" xfId="1" applyNumberFormat="1" applyFont="1" applyFill="1" applyBorder="1" applyAlignment="1"/>
    <xf numFmtId="3" fontId="5" fillId="0" borderId="76" xfId="1" applyNumberFormat="1" applyFont="1" applyFill="1" applyBorder="1" applyAlignment="1"/>
    <xf numFmtId="3" fontId="5" fillId="0" borderId="77" xfId="1" applyNumberFormat="1" applyFont="1" applyFill="1" applyBorder="1" applyAlignment="1"/>
    <xf numFmtId="0" fontId="5" fillId="0" borderId="64" xfId="0" applyFont="1" applyFill="1" applyBorder="1"/>
    <xf numFmtId="3" fontId="5" fillId="0" borderId="30" xfId="1" applyNumberFormat="1" applyFont="1" applyFill="1" applyBorder="1" applyAlignment="1"/>
    <xf numFmtId="3" fontId="5" fillId="0" borderId="27" xfId="1" applyNumberFormat="1" applyFont="1" applyFill="1" applyBorder="1" applyAlignment="1"/>
    <xf numFmtId="3" fontId="5" fillId="0" borderId="42" xfId="1" applyNumberFormat="1" applyFont="1" applyFill="1" applyBorder="1" applyAlignment="1"/>
    <xf numFmtId="3" fontId="5" fillId="0" borderId="51" xfId="1" applyNumberFormat="1" applyFont="1" applyFill="1" applyBorder="1" applyAlignment="1">
      <alignment horizontal="center"/>
    </xf>
    <xf numFmtId="3" fontId="5" fillId="0" borderId="52" xfId="1" applyNumberFormat="1" applyFont="1" applyFill="1" applyBorder="1" applyAlignment="1">
      <alignment horizontal="center"/>
    </xf>
    <xf numFmtId="3" fontId="5" fillId="0" borderId="52" xfId="1" applyNumberFormat="1" applyFont="1" applyFill="1" applyBorder="1" applyAlignment="1">
      <alignment horizontal="right"/>
    </xf>
    <xf numFmtId="3" fontId="5" fillId="0" borderId="53" xfId="1" applyNumberFormat="1" applyFont="1" applyFill="1" applyBorder="1"/>
    <xf numFmtId="3" fontId="5" fillId="0" borderId="51" xfId="1" applyNumberFormat="1" applyFont="1" applyFill="1" applyBorder="1"/>
    <xf numFmtId="3" fontId="5" fillId="0" borderId="56" xfId="1" applyNumberFormat="1" applyFont="1" applyFill="1" applyBorder="1" applyAlignment="1">
      <alignment horizontal="center"/>
    </xf>
    <xf numFmtId="3" fontId="5" fillId="0" borderId="54" xfId="1" applyNumberFormat="1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 vertical="center"/>
    </xf>
    <xf numFmtId="0" fontId="5" fillId="0" borderId="54" xfId="0" applyFont="1" applyFill="1" applyBorder="1"/>
    <xf numFmtId="3" fontId="5" fillId="0" borderId="55" xfId="1" applyNumberFormat="1" applyFont="1" applyFill="1" applyBorder="1" applyAlignment="1"/>
    <xf numFmtId="3" fontId="5" fillId="0" borderId="52" xfId="1" applyNumberFormat="1" applyFont="1" applyFill="1" applyBorder="1" applyAlignment="1"/>
    <xf numFmtId="3" fontId="5" fillId="0" borderId="56" xfId="1" applyNumberFormat="1" applyFont="1" applyFill="1" applyBorder="1" applyAlignment="1"/>
    <xf numFmtId="3" fontId="5" fillId="0" borderId="115" xfId="1" applyNumberFormat="1" applyFont="1" applyFill="1" applyBorder="1" applyAlignment="1">
      <alignment horizontal="right"/>
    </xf>
    <xf numFmtId="3" fontId="5" fillId="0" borderId="76" xfId="1" applyNumberFormat="1" applyFont="1" applyFill="1" applyBorder="1" applyAlignment="1">
      <alignment horizontal="right"/>
    </xf>
    <xf numFmtId="3" fontId="5" fillId="0" borderId="38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0" borderId="33" xfId="1" applyNumberFormat="1" applyFont="1" applyFill="1" applyBorder="1" applyAlignment="1">
      <alignment horizontal="right"/>
    </xf>
    <xf numFmtId="0" fontId="5" fillId="0" borderId="1" xfId="0" applyFont="1" applyFill="1" applyBorder="1"/>
    <xf numFmtId="3" fontId="5" fillId="0" borderId="62" xfId="1" applyNumberFormat="1" applyFont="1" applyFill="1" applyBorder="1"/>
    <xf numFmtId="3" fontId="5" fillId="0" borderId="48" xfId="1" applyNumberFormat="1" applyFont="1" applyFill="1" applyBorder="1"/>
    <xf numFmtId="3" fontId="5" fillId="0" borderId="49" xfId="1" applyNumberFormat="1" applyFont="1" applyFill="1" applyBorder="1"/>
    <xf numFmtId="3" fontId="5" fillId="0" borderId="45" xfId="1" applyNumberFormat="1" applyFont="1" applyFill="1" applyBorder="1"/>
    <xf numFmtId="3" fontId="5" fillId="0" borderId="16" xfId="1" applyNumberFormat="1" applyFont="1" applyFill="1" applyBorder="1" applyAlignment="1">
      <alignment horizontal="center"/>
    </xf>
    <xf numFmtId="3" fontId="5" fillId="0" borderId="46" xfId="1" applyNumberFormat="1" applyFont="1" applyFill="1" applyBorder="1" applyAlignment="1">
      <alignment horizontal="center"/>
    </xf>
    <xf numFmtId="3" fontId="5" fillId="0" borderId="45" xfId="1" applyNumberFormat="1" applyFont="1" applyFill="1" applyBorder="1" applyAlignment="1"/>
    <xf numFmtId="3" fontId="5" fillId="0" borderId="52" xfId="1" applyNumberFormat="1" applyFont="1" applyFill="1" applyBorder="1"/>
    <xf numFmtId="3" fontId="5" fillId="0" borderId="33" xfId="1" applyNumberFormat="1" applyFont="1" applyFill="1" applyBorder="1" applyAlignment="1">
      <alignment horizontal="center"/>
    </xf>
    <xf numFmtId="3" fontId="5" fillId="0" borderId="34" xfId="1" applyNumberFormat="1" applyFont="1" applyFill="1" applyBorder="1" applyAlignment="1">
      <alignment horizontal="center"/>
    </xf>
    <xf numFmtId="3" fontId="5" fillId="0" borderId="32" xfId="1" applyNumberFormat="1" applyFont="1" applyFill="1" applyBorder="1" applyAlignment="1"/>
    <xf numFmtId="38" fontId="5" fillId="0" borderId="104" xfId="1" applyFont="1" applyFill="1" applyBorder="1"/>
    <xf numFmtId="3" fontId="5" fillId="0" borderId="110" xfId="1" applyNumberFormat="1" applyFont="1" applyFill="1" applyBorder="1" applyAlignment="1">
      <alignment horizontal="center"/>
    </xf>
    <xf numFmtId="3" fontId="5" fillId="0" borderId="30" xfId="1" applyNumberFormat="1" applyFont="1" applyFill="1" applyBorder="1" applyAlignment="1">
      <alignment horizontal="center"/>
    </xf>
    <xf numFmtId="3" fontId="5" fillId="0" borderId="32" xfId="1" applyNumberFormat="1" applyFont="1" applyFill="1" applyBorder="1"/>
    <xf numFmtId="3" fontId="5" fillId="0" borderId="33" xfId="1" applyNumberFormat="1" applyFont="1" applyFill="1" applyBorder="1"/>
    <xf numFmtId="38" fontId="5" fillId="0" borderId="31" xfId="1" applyFont="1" applyFill="1" applyBorder="1" applyAlignment="1">
      <alignment horizontal="center"/>
    </xf>
    <xf numFmtId="3" fontId="5" fillId="0" borderId="32" xfId="1" applyNumberFormat="1" applyFont="1" applyFill="1" applyBorder="1" applyAlignment="1">
      <alignment horizontal="center"/>
    </xf>
    <xf numFmtId="3" fontId="5" fillId="0" borderId="41" xfId="1" applyNumberFormat="1" applyFont="1" applyFill="1" applyBorder="1" applyAlignment="1">
      <alignment horizontal="center"/>
    </xf>
    <xf numFmtId="3" fontId="5" fillId="0" borderId="35" xfId="1" applyNumberFormat="1" applyFont="1" applyFill="1" applyBorder="1" applyAlignment="1">
      <alignment horizontal="center"/>
    </xf>
    <xf numFmtId="3" fontId="5" fillId="0" borderId="36" xfId="1" applyNumberFormat="1" applyFont="1" applyFill="1" applyBorder="1" applyAlignment="1">
      <alignment horizontal="center"/>
    </xf>
    <xf numFmtId="3" fontId="5" fillId="0" borderId="56" xfId="1" applyNumberFormat="1" applyFont="1" applyFill="1" applyBorder="1"/>
    <xf numFmtId="3" fontId="5" fillId="0" borderId="54" xfId="1" applyNumberFormat="1" applyFont="1" applyFill="1" applyBorder="1"/>
    <xf numFmtId="3" fontId="5" fillId="0" borderId="55" xfId="1" applyNumberFormat="1" applyFont="1" applyFill="1" applyBorder="1"/>
    <xf numFmtId="0" fontId="5" fillId="0" borderId="98" xfId="0" applyFont="1" applyFill="1" applyBorder="1"/>
    <xf numFmtId="38" fontId="5" fillId="0" borderId="0" xfId="0" applyNumberFormat="1" applyFont="1" applyFill="1"/>
    <xf numFmtId="0" fontId="9" fillId="0" borderId="0" xfId="0" applyFont="1" applyFill="1" applyBorder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6" xfId="0" applyFont="1" applyBorder="1"/>
    <xf numFmtId="0" fontId="11" fillId="0" borderId="3" xfId="0" applyFont="1" applyBorder="1"/>
    <xf numFmtId="0" fontId="11" fillId="0" borderId="7" xfId="0" applyFont="1" applyBorder="1"/>
    <xf numFmtId="0" fontId="11" fillId="0" borderId="14" xfId="0" applyFont="1" applyBorder="1"/>
    <xf numFmtId="0" fontId="11" fillId="0" borderId="24" xfId="0" applyFont="1" applyBorder="1"/>
    <xf numFmtId="0" fontId="11" fillId="0" borderId="118" xfId="0" applyFont="1" applyBorder="1"/>
    <xf numFmtId="0" fontId="11" fillId="0" borderId="0" xfId="0" applyFont="1" applyFill="1" applyAlignment="1"/>
    <xf numFmtId="0" fontId="5" fillId="0" borderId="0" xfId="0" applyFont="1"/>
    <xf numFmtId="0" fontId="14" fillId="0" borderId="0" xfId="0" applyFont="1"/>
    <xf numFmtId="0" fontId="4" fillId="0" borderId="0" xfId="0" applyFont="1"/>
    <xf numFmtId="0" fontId="5" fillId="0" borderId="6" xfId="0" applyFont="1" applyBorder="1"/>
    <xf numFmtId="0" fontId="5" fillId="0" borderId="3" xfId="0" applyFont="1" applyBorder="1"/>
    <xf numFmtId="0" fontId="5" fillId="0" borderId="3" xfId="0" applyFont="1" applyFill="1" applyBorder="1"/>
    <xf numFmtId="0" fontId="5" fillId="0" borderId="7" xfId="0" applyFont="1" applyFill="1" applyBorder="1"/>
    <xf numFmtId="0" fontId="5" fillId="0" borderId="62" xfId="0" applyFont="1" applyBorder="1" applyAlignment="1">
      <alignment vertical="center"/>
    </xf>
    <xf numFmtId="0" fontId="5" fillId="0" borderId="60" xfId="0" applyFont="1" applyBorder="1"/>
    <xf numFmtId="0" fontId="5" fillId="0" borderId="27" xfId="0" applyFont="1" applyBorder="1"/>
    <xf numFmtId="0" fontId="5" fillId="0" borderId="30" xfId="0" applyFont="1" applyBorder="1" applyAlignment="1">
      <alignment vertical="center"/>
    </xf>
    <xf numFmtId="0" fontId="5" fillId="0" borderId="21" xfId="0" applyFont="1" applyBorder="1"/>
    <xf numFmtId="0" fontId="5" fillId="0" borderId="16" xfId="0" applyFont="1" applyBorder="1"/>
    <xf numFmtId="0" fontId="5" fillId="0" borderId="60" xfId="0" applyFont="1" applyFill="1" applyBorder="1"/>
    <xf numFmtId="0" fontId="5" fillId="0" borderId="69" xfId="0" applyFont="1" applyBorder="1"/>
    <xf numFmtId="0" fontId="5" fillId="0" borderId="119" xfId="0" applyFont="1" applyBorder="1"/>
    <xf numFmtId="0" fontId="5" fillId="0" borderId="119" xfId="0" applyFont="1" applyFill="1" applyBorder="1"/>
    <xf numFmtId="0" fontId="5" fillId="0" borderId="38" xfId="0" applyFont="1" applyBorder="1"/>
    <xf numFmtId="0" fontId="5" fillId="0" borderId="33" xfId="0" applyFont="1" applyBorder="1"/>
    <xf numFmtId="0" fontId="5" fillId="0" borderId="33" xfId="0" applyFont="1" applyFill="1" applyBorder="1"/>
    <xf numFmtId="0" fontId="5" fillId="0" borderId="30" xfId="0" applyFont="1" applyFill="1" applyBorder="1" applyAlignment="1">
      <alignment vertical="center"/>
    </xf>
    <xf numFmtId="0" fontId="5" fillId="0" borderId="60" xfId="0" applyFont="1" applyFill="1" applyBorder="1" applyAlignment="1">
      <alignment wrapText="1"/>
    </xf>
    <xf numFmtId="0" fontId="5" fillId="0" borderId="27" xfId="0" applyFont="1" applyFill="1" applyBorder="1"/>
    <xf numFmtId="0" fontId="5" fillId="0" borderId="27" xfId="0" applyFont="1" applyBorder="1" applyAlignment="1">
      <alignment wrapText="1"/>
    </xf>
    <xf numFmtId="0" fontId="5" fillId="0" borderId="21" xfId="0" applyFont="1" applyFill="1" applyBorder="1"/>
    <xf numFmtId="0" fontId="5" fillId="0" borderId="27" xfId="0" applyFont="1" applyFill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6" xfId="0" applyFont="1" applyBorder="1" applyAlignment="1">
      <alignment vertical="center"/>
    </xf>
    <xf numFmtId="0" fontId="5" fillId="0" borderId="60" xfId="0" applyFont="1" applyBorder="1" applyAlignment="1">
      <alignment wrapText="1"/>
    </xf>
    <xf numFmtId="0" fontId="6" fillId="0" borderId="0" xfId="0" applyFont="1"/>
    <xf numFmtId="0" fontId="5" fillId="0" borderId="16" xfId="0" applyFont="1" applyFill="1" applyBorder="1"/>
    <xf numFmtId="0" fontId="5" fillId="0" borderId="69" xfId="0" applyFont="1" applyFill="1" applyBorder="1"/>
    <xf numFmtId="0" fontId="5" fillId="0" borderId="16" xfId="0" applyFont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0" borderId="55" xfId="0" applyFont="1" applyBorder="1" applyAlignment="1">
      <alignment vertical="center"/>
    </xf>
    <xf numFmtId="0" fontId="5" fillId="0" borderId="93" xfId="0" applyFont="1" applyBorder="1" applyAlignment="1">
      <alignment wrapText="1"/>
    </xf>
    <xf numFmtId="1" fontId="5" fillId="0" borderId="0" xfId="0" applyNumberFormat="1" applyFont="1" applyFill="1"/>
    <xf numFmtId="1" fontId="6" fillId="0" borderId="0" xfId="0" applyNumberFormat="1" applyFont="1" applyFill="1"/>
    <xf numFmtId="1" fontId="5" fillId="0" borderId="3" xfId="0" applyNumberFormat="1" applyFont="1" applyFill="1" applyBorder="1"/>
    <xf numFmtId="1" fontId="5" fillId="0" borderId="7" xfId="0" applyNumberFormat="1" applyFont="1" applyFill="1" applyBorder="1"/>
    <xf numFmtId="0" fontId="5" fillId="0" borderId="33" xfId="0" applyFont="1" applyBorder="1" applyAlignment="1">
      <alignment vertical="center" wrapText="1"/>
    </xf>
    <xf numFmtId="0" fontId="5" fillId="0" borderId="93" xfId="0" applyFont="1" applyBorder="1" applyAlignment="1">
      <alignment vertical="center" wrapText="1"/>
    </xf>
    <xf numFmtId="38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5" xfId="0" applyFont="1" applyBorder="1"/>
    <xf numFmtId="38" fontId="5" fillId="2" borderId="16" xfId="1" applyFont="1" applyFill="1" applyBorder="1"/>
    <xf numFmtId="38" fontId="5" fillId="2" borderId="17" xfId="1" applyFont="1" applyFill="1" applyBorder="1"/>
    <xf numFmtId="0" fontId="5" fillId="0" borderId="10" xfId="0" applyFont="1" applyBorder="1"/>
    <xf numFmtId="38" fontId="5" fillId="2" borderId="11" xfId="1" applyFont="1" applyFill="1" applyBorder="1"/>
    <xf numFmtId="38" fontId="5" fillId="2" borderId="89" xfId="1" applyFont="1" applyFill="1" applyBorder="1"/>
    <xf numFmtId="38" fontId="5" fillId="0" borderId="89" xfId="1" applyFont="1" applyFill="1" applyBorder="1"/>
    <xf numFmtId="0" fontId="5" fillId="0" borderId="48" xfId="0" applyFont="1" applyBorder="1"/>
    <xf numFmtId="38" fontId="5" fillId="2" borderId="38" xfId="1" applyFont="1" applyFill="1" applyBorder="1"/>
    <xf numFmtId="38" fontId="5" fillId="2" borderId="39" xfId="1" applyFont="1" applyFill="1" applyBorder="1"/>
    <xf numFmtId="38" fontId="5" fillId="2" borderId="27" xfId="1" applyFont="1" applyFill="1" applyBorder="1"/>
    <xf numFmtId="38" fontId="5" fillId="2" borderId="42" xfId="1" applyFont="1" applyFill="1" applyBorder="1"/>
    <xf numFmtId="38" fontId="5" fillId="0" borderId="90" xfId="1" applyFont="1" applyFill="1" applyBorder="1"/>
    <xf numFmtId="0" fontId="5" fillId="0" borderId="20" xfId="0" applyFont="1" applyBorder="1"/>
    <xf numFmtId="38" fontId="5" fillId="2" borderId="21" xfId="1" applyFont="1" applyFill="1" applyBorder="1"/>
    <xf numFmtId="38" fontId="5" fillId="2" borderId="25" xfId="1" applyFont="1" applyFill="1" applyBorder="1"/>
    <xf numFmtId="0" fontId="5" fillId="0" borderId="50" xfId="0" applyFont="1" applyBorder="1"/>
    <xf numFmtId="0" fontId="5" fillId="0" borderId="51" xfId="0" applyFont="1" applyBorder="1"/>
    <xf numFmtId="38" fontId="5" fillId="2" borderId="52" xfId="1" applyFont="1" applyFill="1" applyBorder="1"/>
    <xf numFmtId="38" fontId="5" fillId="2" borderId="56" xfId="1" applyFont="1" applyFill="1" applyBorder="1"/>
    <xf numFmtId="0" fontId="16" fillId="0" borderId="0" xfId="0" applyFont="1" applyAlignment="1">
      <alignment horizontal="left"/>
    </xf>
    <xf numFmtId="166" fontId="7" fillId="0" borderId="0" xfId="0" applyNumberFormat="1" applyFont="1" applyFill="1"/>
    <xf numFmtId="166" fontId="5" fillId="0" borderId="0" xfId="0" applyNumberFormat="1" applyFont="1" applyFill="1"/>
    <xf numFmtId="38" fontId="7" fillId="0" borderId="0" xfId="0" applyNumberFormat="1" applyFont="1" applyFill="1"/>
    <xf numFmtId="0" fontId="17" fillId="0" borderId="0" xfId="10" applyFont="1" applyFill="1"/>
    <xf numFmtId="0" fontId="5" fillId="0" borderId="0" xfId="10" applyFill="1"/>
    <xf numFmtId="0" fontId="5" fillId="0" borderId="0" xfId="10"/>
    <xf numFmtId="0" fontId="15" fillId="0" borderId="0" xfId="10" applyFont="1" applyFill="1"/>
    <xf numFmtId="0" fontId="18" fillId="0" borderId="0" xfId="8" applyFill="1"/>
    <xf numFmtId="0" fontId="19" fillId="0" borderId="0" xfId="8" applyFont="1" applyFill="1"/>
    <xf numFmtId="0" fontId="18" fillId="0" borderId="0" xfId="8"/>
    <xf numFmtId="0" fontId="20" fillId="0" borderId="0" xfId="8" applyFont="1" applyFill="1"/>
    <xf numFmtId="0" fontId="18" fillId="0" borderId="0" xfId="8" applyFont="1" applyFill="1"/>
    <xf numFmtId="0" fontId="11" fillId="0" borderId="0" xfId="0" applyFont="1" applyFill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44" xfId="0" applyFont="1" applyBorder="1"/>
    <xf numFmtId="38" fontId="11" fillId="0" borderId="45" xfId="1" applyFont="1" applyBorder="1"/>
    <xf numFmtId="38" fontId="11" fillId="0" borderId="16" xfId="1" applyFont="1" applyBorder="1"/>
    <xf numFmtId="38" fontId="11" fillId="0" borderId="16" xfId="1" applyFont="1" applyFill="1" applyBorder="1"/>
    <xf numFmtId="38" fontId="11" fillId="0" borderId="83" xfId="1" applyFont="1" applyFill="1" applyBorder="1"/>
    <xf numFmtId="38" fontId="11" fillId="0" borderId="17" xfId="1" applyFont="1" applyFill="1" applyBorder="1"/>
    <xf numFmtId="38" fontId="11" fillId="0" borderId="18" xfId="1" applyFont="1" applyFill="1" applyBorder="1"/>
    <xf numFmtId="0" fontId="11" fillId="0" borderId="19" xfId="0" applyFont="1" applyBorder="1"/>
    <xf numFmtId="38" fontId="11" fillId="0" borderId="20" xfId="1" applyFont="1" applyBorder="1"/>
    <xf numFmtId="38" fontId="11" fillId="0" borderId="21" xfId="1" applyFont="1" applyBorder="1"/>
    <xf numFmtId="38" fontId="11" fillId="0" borderId="21" xfId="1" applyFont="1" applyFill="1" applyBorder="1"/>
    <xf numFmtId="38" fontId="11" fillId="0" borderId="66" xfId="1" applyFont="1" applyFill="1" applyBorder="1"/>
    <xf numFmtId="38" fontId="11" fillId="0" borderId="25" xfId="1" applyFont="1" applyFill="1" applyBorder="1"/>
    <xf numFmtId="38" fontId="11" fillId="0" borderId="23" xfId="1" applyFont="1" applyFill="1" applyBorder="1"/>
    <xf numFmtId="0" fontId="11" fillId="0" borderId="67" xfId="0" applyFont="1" applyBorder="1"/>
    <xf numFmtId="38" fontId="11" fillId="0" borderId="111" xfId="1" applyFont="1" applyBorder="1"/>
    <xf numFmtId="38" fontId="11" fillId="0" borderId="69" xfId="1" applyFont="1" applyBorder="1"/>
    <xf numFmtId="38" fontId="11" fillId="0" borderId="69" xfId="1" applyFont="1" applyFill="1" applyBorder="1"/>
    <xf numFmtId="38" fontId="11" fillId="0" borderId="72" xfId="1" applyFont="1" applyFill="1" applyBorder="1"/>
    <xf numFmtId="38" fontId="11" fillId="0" borderId="70" xfId="1" applyFont="1" applyFill="1" applyBorder="1"/>
    <xf numFmtId="38" fontId="11" fillId="0" borderId="73" xfId="1" applyFont="1" applyFill="1" applyBorder="1"/>
    <xf numFmtId="0" fontId="11" fillId="0" borderId="47" xfId="0" applyFont="1" applyBorder="1"/>
    <xf numFmtId="38" fontId="11" fillId="0" borderId="48" xfId="1" applyFont="1" applyBorder="1"/>
    <xf numFmtId="38" fontId="11" fillId="0" borderId="38" xfId="1" applyFont="1" applyBorder="1"/>
    <xf numFmtId="38" fontId="11" fillId="0" borderId="38" xfId="1" applyFont="1" applyFill="1" applyBorder="1"/>
    <xf numFmtId="38" fontId="11" fillId="0" borderId="85" xfId="1" applyFont="1" applyFill="1" applyBorder="1"/>
    <xf numFmtId="38" fontId="11" fillId="0" borderId="39" xfId="1" applyFont="1" applyFill="1" applyBorder="1"/>
    <xf numFmtId="38" fontId="11" fillId="0" borderId="40" xfId="1" applyFont="1" applyFill="1" applyBorder="1"/>
    <xf numFmtId="0" fontId="11" fillId="0" borderId="31" xfId="0" applyFont="1" applyBorder="1"/>
    <xf numFmtId="38" fontId="11" fillId="0" borderId="32" xfId="1" applyFont="1" applyBorder="1"/>
    <xf numFmtId="38" fontId="11" fillId="0" borderId="33" xfId="1" applyFont="1" applyBorder="1"/>
    <xf numFmtId="38" fontId="11" fillId="0" borderId="33" xfId="1" applyFont="1" applyFill="1" applyBorder="1"/>
    <xf numFmtId="38" fontId="11" fillId="0" borderId="87" xfId="1" applyFont="1" applyFill="1" applyBorder="1"/>
    <xf numFmtId="38" fontId="11" fillId="0" borderId="41" xfId="1" applyFont="1" applyFill="1" applyBorder="1"/>
    <xf numFmtId="38" fontId="11" fillId="0" borderId="41" xfId="1" applyFont="1" applyBorder="1"/>
    <xf numFmtId="38" fontId="11" fillId="0" borderId="35" xfId="1" applyFont="1" applyFill="1" applyBorder="1"/>
    <xf numFmtId="0" fontId="11" fillId="0" borderId="9" xfId="0" applyFont="1" applyBorder="1"/>
    <xf numFmtId="38" fontId="11" fillId="0" borderId="10" xfId="1" applyFont="1" applyBorder="1"/>
    <xf numFmtId="38" fontId="11" fillId="0" borderId="11" xfId="1" applyFont="1" applyBorder="1"/>
    <xf numFmtId="38" fontId="11" fillId="0" borderId="11" xfId="1" applyFont="1" applyFill="1" applyBorder="1"/>
    <xf numFmtId="38" fontId="11" fillId="0" borderId="90" xfId="1" applyFont="1" applyFill="1" applyBorder="1"/>
    <xf numFmtId="38" fontId="11" fillId="0" borderId="89" xfId="1" applyFont="1" applyFill="1" applyBorder="1"/>
    <xf numFmtId="38" fontId="11" fillId="0" borderId="13" xfId="1" applyFont="1" applyFill="1" applyBorder="1"/>
    <xf numFmtId="0" fontId="12" fillId="0" borderId="0" xfId="0" applyFont="1" applyFill="1"/>
    <xf numFmtId="38" fontId="11" fillId="0" borderId="36" xfId="1" applyFont="1" applyFill="1" applyBorder="1"/>
    <xf numFmtId="0" fontId="11" fillId="0" borderId="50" xfId="0" applyFont="1" applyBorder="1"/>
    <xf numFmtId="38" fontId="11" fillId="0" borderId="51" xfId="1" applyFont="1" applyBorder="1"/>
    <xf numFmtId="38" fontId="11" fillId="0" borderId="52" xfId="1" applyFont="1" applyBorder="1"/>
    <xf numFmtId="38" fontId="11" fillId="0" borderId="52" xfId="1" applyFont="1" applyFill="1" applyBorder="1"/>
    <xf numFmtId="38" fontId="11" fillId="0" borderId="117" xfId="1" applyFont="1" applyFill="1" applyBorder="1"/>
    <xf numFmtId="38" fontId="11" fillId="0" borderId="56" xfId="1" applyFont="1" applyFill="1" applyBorder="1"/>
    <xf numFmtId="38" fontId="11" fillId="0" borderId="0" xfId="1" applyFont="1"/>
    <xf numFmtId="38" fontId="11" fillId="0" borderId="0" xfId="0" applyNumberFormat="1" applyFont="1"/>
    <xf numFmtId="0" fontId="25" fillId="0" borderId="0" xfId="0" applyFont="1"/>
    <xf numFmtId="0" fontId="11" fillId="0" borderId="5" xfId="0" applyFont="1" applyFill="1" applyBorder="1" applyAlignment="1">
      <alignment horizontal="center"/>
    </xf>
    <xf numFmtId="38" fontId="11" fillId="0" borderId="21" xfId="1" applyFont="1" applyBorder="1" applyAlignment="1">
      <alignment horizontal="right"/>
    </xf>
    <xf numFmtId="38" fontId="11" fillId="0" borderId="66" xfId="1" applyFont="1" applyFill="1" applyBorder="1" applyAlignment="1">
      <alignment horizontal="right"/>
    </xf>
    <xf numFmtId="38" fontId="11" fillId="0" borderId="25" xfId="1" applyFont="1" applyFill="1" applyBorder="1" applyAlignment="1">
      <alignment horizontal="right"/>
    </xf>
    <xf numFmtId="38" fontId="11" fillId="0" borderId="24" xfId="1" applyFont="1" applyFill="1" applyBorder="1" applyAlignment="1">
      <alignment horizontal="right"/>
    </xf>
    <xf numFmtId="38" fontId="11" fillId="0" borderId="21" xfId="1" applyFont="1" applyFill="1" applyBorder="1" applyAlignment="1">
      <alignment horizontal="right"/>
    </xf>
    <xf numFmtId="38" fontId="11" fillId="0" borderId="85" xfId="1" applyFont="1" applyFill="1" applyBorder="1" applyAlignment="1">
      <alignment horizontal="right"/>
    </xf>
    <xf numFmtId="38" fontId="11" fillId="0" borderId="39" xfId="1" applyFont="1" applyFill="1" applyBorder="1" applyAlignment="1">
      <alignment horizontal="right"/>
    </xf>
    <xf numFmtId="38" fontId="11" fillId="0" borderId="38" xfId="1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38" fontId="11" fillId="0" borderId="95" xfId="1" applyFont="1" applyFill="1" applyBorder="1"/>
    <xf numFmtId="3" fontId="11" fillId="0" borderId="25" xfId="0" applyNumberFormat="1" applyFont="1" applyBorder="1"/>
    <xf numFmtId="3" fontId="11" fillId="0" borderId="70" xfId="0" applyNumberFormat="1" applyFont="1" applyBorder="1"/>
    <xf numFmtId="38" fontId="11" fillId="0" borderId="56" xfId="1" applyFont="1" applyBorder="1"/>
    <xf numFmtId="38" fontId="11" fillId="0" borderId="54" xfId="1" applyFont="1" applyFill="1" applyBorder="1" applyAlignment="1"/>
    <xf numFmtId="0" fontId="13" fillId="0" borderId="0" xfId="0" applyFont="1" applyFill="1"/>
    <xf numFmtId="0" fontId="11" fillId="0" borderId="120" xfId="0" applyFont="1" applyFill="1" applyBorder="1" applyAlignment="1">
      <alignment horizontal="center"/>
    </xf>
    <xf numFmtId="0" fontId="11" fillId="0" borderId="121" xfId="0" applyFont="1" applyFill="1" applyBorder="1" applyAlignment="1">
      <alignment horizontal="center"/>
    </xf>
    <xf numFmtId="0" fontId="11" fillId="0" borderId="122" xfId="0" applyFont="1" applyFill="1" applyBorder="1" applyAlignment="1">
      <alignment horizontal="center"/>
    </xf>
    <xf numFmtId="0" fontId="11" fillId="0" borderId="123" xfId="0" applyFont="1" applyFill="1" applyBorder="1" applyAlignment="1">
      <alignment horizontal="center"/>
    </xf>
    <xf numFmtId="9" fontId="11" fillId="0" borderId="106" xfId="7" applyNumberFormat="1" applyFont="1" applyFill="1" applyBorder="1"/>
    <xf numFmtId="9" fontId="11" fillId="0" borderId="28" xfId="0" applyNumberFormat="1" applyFont="1" applyFill="1" applyBorder="1"/>
    <xf numFmtId="168" fontId="11" fillId="0" borderId="0" xfId="0" applyNumberFormat="1" applyFont="1" applyFill="1"/>
    <xf numFmtId="9" fontId="11" fillId="0" borderId="27" xfId="7" applyNumberFormat="1" applyFont="1" applyFill="1" applyBorder="1"/>
    <xf numFmtId="9" fontId="11" fillId="0" borderId="28" xfId="0" quotePrefix="1" applyNumberFormat="1" applyFont="1" applyFill="1" applyBorder="1" applyAlignment="1">
      <alignment horizontal="right"/>
    </xf>
    <xf numFmtId="9" fontId="11" fillId="0" borderId="28" xfId="0" applyNumberFormat="1" applyFont="1" applyFill="1" applyBorder="1" applyAlignment="1">
      <alignment horizontal="right"/>
    </xf>
    <xf numFmtId="9" fontId="11" fillId="0" borderId="52" xfId="17" applyFont="1" applyFill="1" applyBorder="1"/>
    <xf numFmtId="9" fontId="11" fillId="0" borderId="53" xfId="0" applyNumberFormat="1" applyFont="1" applyFill="1" applyBorder="1" applyAlignment="1">
      <alignment horizontal="right"/>
    </xf>
    <xf numFmtId="0" fontId="25" fillId="0" borderId="0" xfId="0" applyFont="1" applyFill="1"/>
    <xf numFmtId="0" fontId="26" fillId="0" borderId="0" xfId="0" applyFont="1"/>
    <xf numFmtId="0" fontId="11" fillId="0" borderId="6" xfId="0" applyFont="1" applyFill="1" applyBorder="1" applyAlignment="1">
      <alignment horizontal="center"/>
    </xf>
    <xf numFmtId="38" fontId="11" fillId="0" borderId="45" xfId="1" applyFont="1" applyFill="1" applyBorder="1" applyAlignment="1">
      <alignment horizontal="right"/>
    </xf>
    <xf numFmtId="38" fontId="11" fillId="0" borderId="16" xfId="1" applyFont="1" applyFill="1" applyBorder="1" applyAlignment="1">
      <alignment horizontal="right"/>
    </xf>
    <xf numFmtId="38" fontId="11" fillId="0" borderId="83" xfId="1" applyFont="1" applyFill="1" applyBorder="1" applyAlignment="1">
      <alignment horizontal="right"/>
    </xf>
    <xf numFmtId="170" fontId="11" fillId="0" borderId="17" xfId="1" applyNumberFormat="1" applyFont="1" applyFill="1" applyBorder="1" applyAlignment="1">
      <alignment horizontal="right"/>
    </xf>
    <xf numFmtId="170" fontId="11" fillId="0" borderId="15" xfId="1" applyNumberFormat="1" applyFont="1" applyFill="1" applyBorder="1" applyAlignment="1">
      <alignment horizontal="right"/>
    </xf>
    <xf numFmtId="170" fontId="11" fillId="0" borderId="16" xfId="1" applyNumberFormat="1" applyFont="1" applyFill="1" applyBorder="1" applyAlignment="1">
      <alignment horizontal="right"/>
    </xf>
    <xf numFmtId="38" fontId="11" fillId="0" borderId="20" xfId="1" applyFont="1" applyFill="1" applyBorder="1" applyAlignment="1">
      <alignment horizontal="right"/>
    </xf>
    <xf numFmtId="170" fontId="11" fillId="0" borderId="25" xfId="1" applyNumberFormat="1" applyFont="1" applyFill="1" applyBorder="1" applyAlignment="1">
      <alignment horizontal="right"/>
    </xf>
    <xf numFmtId="170" fontId="11" fillId="0" borderId="24" xfId="1" applyNumberFormat="1" applyFont="1" applyFill="1" applyBorder="1" applyAlignment="1">
      <alignment horizontal="right"/>
    </xf>
    <xf numFmtId="170" fontId="11" fillId="0" borderId="21" xfId="1" applyNumberFormat="1" applyFont="1" applyFill="1" applyBorder="1" applyAlignment="1">
      <alignment horizontal="right"/>
    </xf>
    <xf numFmtId="38" fontId="11" fillId="0" borderId="111" xfId="1" applyFont="1" applyFill="1" applyBorder="1" applyAlignment="1">
      <alignment horizontal="right"/>
    </xf>
    <xf numFmtId="38" fontId="11" fillId="0" borderId="69" xfId="1" applyFont="1" applyFill="1" applyBorder="1" applyAlignment="1">
      <alignment horizontal="right"/>
    </xf>
    <xf numFmtId="38" fontId="11" fillId="0" borderId="72" xfId="1" applyFont="1" applyFill="1" applyBorder="1" applyAlignment="1">
      <alignment horizontal="right"/>
    </xf>
    <xf numFmtId="170" fontId="11" fillId="0" borderId="70" xfId="1" applyNumberFormat="1" applyFont="1" applyFill="1" applyBorder="1" applyAlignment="1">
      <alignment horizontal="right"/>
    </xf>
    <xf numFmtId="170" fontId="11" fillId="0" borderId="71" xfId="1" applyNumberFormat="1" applyFont="1" applyFill="1" applyBorder="1" applyAlignment="1">
      <alignment horizontal="right"/>
    </xf>
    <xf numFmtId="170" fontId="11" fillId="0" borderId="69" xfId="1" applyNumberFormat="1" applyFont="1" applyFill="1" applyBorder="1" applyAlignment="1">
      <alignment horizontal="right"/>
    </xf>
    <xf numFmtId="38" fontId="11" fillId="0" borderId="48" xfId="1" applyFont="1" applyFill="1" applyBorder="1" applyAlignment="1">
      <alignment horizontal="right"/>
    </xf>
    <xf numFmtId="170" fontId="11" fillId="0" borderId="39" xfId="1" applyNumberFormat="1" applyFont="1" applyFill="1" applyBorder="1" applyAlignment="1">
      <alignment horizontal="right"/>
    </xf>
    <xf numFmtId="170" fontId="11" fillId="0" borderId="37" xfId="1" applyNumberFormat="1" applyFont="1" applyFill="1" applyBorder="1" applyAlignment="1">
      <alignment horizontal="right"/>
    </xf>
    <xf numFmtId="170" fontId="11" fillId="0" borderId="38" xfId="1" applyNumberFormat="1" applyFont="1" applyFill="1" applyBorder="1" applyAlignment="1">
      <alignment horizontal="right"/>
    </xf>
    <xf numFmtId="0" fontId="5" fillId="0" borderId="8" xfId="0" applyFont="1" applyBorder="1"/>
    <xf numFmtId="38" fontId="11" fillId="0" borderId="26" xfId="1" applyFont="1" applyBorder="1" applyAlignment="1">
      <alignment horizontal="right"/>
    </xf>
    <xf numFmtId="38" fontId="11" fillId="0" borderId="27" xfId="1" applyFont="1" applyFill="1" applyBorder="1" applyAlignment="1">
      <alignment horizontal="right"/>
    </xf>
    <xf numFmtId="38" fontId="11" fillId="0" borderId="27" xfId="1" applyFont="1" applyBorder="1" applyAlignment="1">
      <alignment horizontal="right"/>
    </xf>
    <xf numFmtId="38" fontId="11" fillId="0" borderId="0" xfId="1" applyFont="1" applyFill="1" applyBorder="1" applyAlignment="1">
      <alignment horizontal="right"/>
    </xf>
    <xf numFmtId="170" fontId="11" fillId="0" borderId="42" xfId="1" applyNumberFormat="1" applyFont="1" applyFill="1" applyBorder="1" applyAlignment="1">
      <alignment horizontal="right"/>
    </xf>
    <xf numFmtId="170" fontId="11" fillId="0" borderId="30" xfId="1" applyNumberFormat="1" applyFont="1" applyFill="1" applyBorder="1" applyAlignment="1">
      <alignment horizontal="right"/>
    </xf>
    <xf numFmtId="170" fontId="11" fillId="0" borderId="27" xfId="1" applyNumberFormat="1" applyFont="1" applyFill="1" applyBorder="1" applyAlignment="1">
      <alignment horizontal="right"/>
    </xf>
    <xf numFmtId="0" fontId="5" fillId="0" borderId="19" xfId="0" applyFont="1" applyBorder="1"/>
    <xf numFmtId="38" fontId="11" fillId="0" borderId="20" xfId="1" applyFont="1" applyBorder="1" applyAlignment="1">
      <alignment horizontal="right"/>
    </xf>
    <xf numFmtId="38" fontId="11" fillId="0" borderId="21" xfId="1" applyNumberFormat="1" applyFont="1" applyFill="1" applyBorder="1" applyAlignment="1">
      <alignment horizontal="right"/>
    </xf>
    <xf numFmtId="38" fontId="11" fillId="0" borderId="66" xfId="1" applyNumberFormat="1" applyFont="1" applyFill="1" applyBorder="1" applyAlignment="1">
      <alignment horizontal="right"/>
    </xf>
    <xf numFmtId="38" fontId="11" fillId="0" borderId="26" xfId="1" applyFont="1" applyFill="1" applyBorder="1" applyAlignment="1">
      <alignment horizontal="right"/>
    </xf>
    <xf numFmtId="0" fontId="5" fillId="0" borderId="31" xfId="0" applyFont="1" applyBorder="1"/>
    <xf numFmtId="38" fontId="11" fillId="0" borderId="32" xfId="1" applyFont="1" applyBorder="1" applyAlignment="1">
      <alignment horizontal="right"/>
    </xf>
    <xf numFmtId="38" fontId="11" fillId="0" borderId="33" xfId="1" applyFont="1" applyBorder="1" applyAlignment="1">
      <alignment horizontal="right"/>
    </xf>
    <xf numFmtId="38" fontId="11" fillId="0" borderId="33" xfId="1" applyFont="1" applyFill="1" applyBorder="1" applyAlignment="1">
      <alignment horizontal="right"/>
    </xf>
    <xf numFmtId="38" fontId="11" fillId="0" borderId="87" xfId="1" applyFont="1" applyFill="1" applyBorder="1" applyAlignment="1">
      <alignment horizontal="right"/>
    </xf>
    <xf numFmtId="170" fontId="11" fillId="0" borderId="41" xfId="1" applyNumberFormat="1" applyFont="1" applyFill="1" applyBorder="1" applyAlignment="1">
      <alignment horizontal="right"/>
    </xf>
    <xf numFmtId="170" fontId="11" fillId="0" borderId="36" xfId="1" applyNumberFormat="1" applyFont="1" applyFill="1" applyBorder="1" applyAlignment="1">
      <alignment horizontal="right"/>
    </xf>
    <xf numFmtId="170" fontId="11" fillId="0" borderId="33" xfId="1" applyNumberFormat="1" applyFont="1" applyFill="1" applyBorder="1" applyAlignment="1">
      <alignment horizontal="right"/>
    </xf>
    <xf numFmtId="171" fontId="11" fillId="0" borderId="27" xfId="1" applyNumberFormat="1" applyFont="1" applyBorder="1" applyAlignment="1">
      <alignment horizontal="right"/>
    </xf>
    <xf numFmtId="171" fontId="11" fillId="0" borderId="27" xfId="1" applyNumberFormat="1" applyFont="1" applyFill="1" applyBorder="1" applyAlignment="1">
      <alignment horizontal="right"/>
    </xf>
    <xf numFmtId="171" fontId="11" fillId="0" borderId="0" xfId="1" applyNumberFormat="1" applyFont="1" applyFill="1" applyBorder="1" applyAlignment="1">
      <alignment horizontal="right"/>
    </xf>
    <xf numFmtId="171" fontId="11" fillId="0" borderId="21" xfId="1" applyNumberFormat="1" applyFont="1" applyBorder="1" applyAlignment="1">
      <alignment horizontal="right"/>
    </xf>
    <xf numFmtId="171" fontId="11" fillId="0" borderId="21" xfId="1" applyNumberFormat="1" applyFont="1" applyFill="1" applyBorder="1" applyAlignment="1">
      <alignment horizontal="right"/>
    </xf>
    <xf numFmtId="171" fontId="11" fillId="0" borderId="66" xfId="1" applyNumberFormat="1" applyFont="1" applyFill="1" applyBorder="1" applyAlignment="1">
      <alignment horizontal="right"/>
    </xf>
    <xf numFmtId="2" fontId="11" fillId="0" borderId="24" xfId="1" applyNumberFormat="1" applyFont="1" applyFill="1" applyBorder="1" applyAlignment="1">
      <alignment horizontal="right"/>
    </xf>
    <xf numFmtId="2" fontId="11" fillId="0" borderId="21" xfId="1" applyNumberFormat="1" applyFont="1" applyFill="1" applyBorder="1" applyAlignment="1">
      <alignment horizontal="right"/>
    </xf>
    <xf numFmtId="2" fontId="11" fillId="0" borderId="25" xfId="1" applyNumberFormat="1" applyFont="1" applyFill="1" applyBorder="1" applyAlignment="1">
      <alignment horizontal="right"/>
    </xf>
    <xf numFmtId="171" fontId="11" fillId="0" borderId="33" xfId="1" applyNumberFormat="1" applyFont="1" applyFill="1" applyBorder="1" applyAlignment="1">
      <alignment horizontal="right"/>
    </xf>
    <xf numFmtId="171" fontId="11" fillId="0" borderId="87" xfId="1" applyNumberFormat="1" applyFont="1" applyFill="1" applyBorder="1" applyAlignment="1">
      <alignment horizontal="right"/>
    </xf>
    <xf numFmtId="170" fontId="11" fillId="0" borderId="25" xfId="1" quotePrefix="1" applyNumberFormat="1" applyFont="1" applyFill="1" applyBorder="1" applyAlignment="1">
      <alignment horizontal="right"/>
    </xf>
    <xf numFmtId="38" fontId="11" fillId="0" borderId="42" xfId="1" applyFont="1" applyFill="1" applyBorder="1" applyAlignment="1">
      <alignment horizontal="right"/>
    </xf>
    <xf numFmtId="38" fontId="11" fillId="0" borderId="42" xfId="1" quotePrefix="1" applyFont="1" applyFill="1" applyBorder="1" applyAlignment="1">
      <alignment horizontal="right"/>
    </xf>
    <xf numFmtId="38" fontId="11" fillId="0" borderId="30" xfId="1" quotePrefix="1" applyFont="1" applyFill="1" applyBorder="1" applyAlignment="1">
      <alignment horizontal="right"/>
    </xf>
    <xf numFmtId="38" fontId="11" fillId="0" borderId="27" xfId="1" quotePrefix="1" applyFont="1" applyFill="1" applyBorder="1" applyAlignment="1">
      <alignment horizontal="right"/>
    </xf>
    <xf numFmtId="38" fontId="11" fillId="0" borderId="30" xfId="1" applyFont="1" applyFill="1" applyBorder="1" applyAlignment="1">
      <alignment horizontal="right"/>
    </xf>
    <xf numFmtId="38" fontId="11" fillId="0" borderId="25" xfId="1" quotePrefix="1" applyFont="1" applyFill="1" applyBorder="1" applyAlignment="1">
      <alignment horizontal="right"/>
    </xf>
    <xf numFmtId="38" fontId="11" fillId="0" borderId="24" xfId="1" quotePrefix="1" applyFont="1" applyFill="1" applyBorder="1" applyAlignment="1">
      <alignment horizontal="right"/>
    </xf>
    <xf numFmtId="38" fontId="11" fillId="0" borderId="21" xfId="1" quotePrefix="1" applyFont="1" applyFill="1" applyBorder="1" applyAlignment="1">
      <alignment horizontal="right"/>
    </xf>
    <xf numFmtId="38" fontId="11" fillId="0" borderId="41" xfId="1" applyFont="1" applyFill="1" applyBorder="1" applyAlignment="1">
      <alignment horizontal="right"/>
    </xf>
    <xf numFmtId="171" fontId="11" fillId="0" borderId="42" xfId="1" applyNumberFormat="1" applyFont="1" applyFill="1" applyBorder="1" applyAlignment="1">
      <alignment horizontal="right"/>
    </xf>
    <xf numFmtId="171" fontId="11" fillId="0" borderId="61" xfId="1" applyNumberFormat="1" applyFont="1" applyFill="1" applyBorder="1" applyAlignment="1">
      <alignment horizontal="right"/>
    </xf>
    <xf numFmtId="171" fontId="11" fillId="0" borderId="62" xfId="1" applyNumberFormat="1" applyFont="1" applyFill="1" applyBorder="1" applyAlignment="1">
      <alignment horizontal="right"/>
    </xf>
    <xf numFmtId="171" fontId="11" fillId="0" borderId="60" xfId="1" applyNumberFormat="1" applyFont="1" applyFill="1" applyBorder="1" applyAlignment="1">
      <alignment horizontal="right"/>
    </xf>
    <xf numFmtId="38" fontId="11" fillId="0" borderId="39" xfId="1" quotePrefix="1" applyFont="1" applyFill="1" applyBorder="1" applyAlignment="1">
      <alignment horizontal="right"/>
    </xf>
    <xf numFmtId="38" fontId="11" fillId="0" borderId="37" xfId="1" quotePrefix="1" applyFont="1" applyFill="1" applyBorder="1" applyAlignment="1">
      <alignment horizontal="right"/>
    </xf>
    <xf numFmtId="38" fontId="11" fillId="0" borderId="38" xfId="1" quotePrefix="1" applyFont="1" applyFill="1" applyBorder="1" applyAlignment="1">
      <alignment horizontal="right"/>
    </xf>
    <xf numFmtId="38" fontId="11" fillId="0" borderId="41" xfId="1" quotePrefix="1" applyFont="1" applyFill="1" applyBorder="1" applyAlignment="1">
      <alignment horizontal="right"/>
    </xf>
    <xf numFmtId="38" fontId="11" fillId="0" borderId="36" xfId="1" quotePrefix="1" applyFont="1" applyFill="1" applyBorder="1" applyAlignment="1">
      <alignment horizontal="right"/>
    </xf>
    <xf numFmtId="38" fontId="11" fillId="0" borderId="33" xfId="1" quotePrefix="1" applyFont="1" applyFill="1" applyBorder="1" applyAlignment="1">
      <alignment horizontal="right"/>
    </xf>
    <xf numFmtId="38" fontId="11" fillId="0" borderId="36" xfId="1" applyFont="1" applyFill="1" applyBorder="1" applyAlignment="1">
      <alignment horizontal="right"/>
    </xf>
    <xf numFmtId="171" fontId="11" fillId="0" borderId="30" xfId="1" applyNumberFormat="1" applyFont="1" applyFill="1" applyBorder="1" applyAlignment="1">
      <alignment horizontal="right"/>
    </xf>
    <xf numFmtId="171" fontId="11" fillId="0" borderId="25" xfId="1" applyNumberFormat="1" applyFont="1" applyFill="1" applyBorder="1" applyAlignment="1">
      <alignment horizontal="right"/>
    </xf>
    <xf numFmtId="171" fontId="11" fillId="0" borderId="24" xfId="1" applyNumberFormat="1" applyFont="1" applyFill="1" applyBorder="1" applyAlignment="1">
      <alignment horizontal="right"/>
    </xf>
    <xf numFmtId="171" fontId="11" fillId="0" borderId="33" xfId="1" applyNumberFormat="1" applyFont="1" applyBorder="1" applyAlignment="1">
      <alignment horizontal="right"/>
    </xf>
    <xf numFmtId="171" fontId="11" fillId="0" borderId="41" xfId="1" applyNumberFormat="1" applyFont="1" applyFill="1" applyBorder="1" applyAlignment="1">
      <alignment horizontal="right"/>
    </xf>
    <xf numFmtId="171" fontId="11" fillId="0" borderId="36" xfId="1" applyNumberFormat="1" applyFont="1" applyFill="1" applyBorder="1" applyAlignment="1">
      <alignment horizontal="right"/>
    </xf>
    <xf numFmtId="38" fontId="11" fillId="0" borderId="41" xfId="1" applyFont="1" applyBorder="1" applyAlignment="1">
      <alignment horizontal="right"/>
    </xf>
    <xf numFmtId="38" fontId="11" fillId="0" borderId="36" xfId="1" applyFont="1" applyBorder="1" applyAlignment="1">
      <alignment horizontal="right"/>
    </xf>
    <xf numFmtId="38" fontId="11" fillId="0" borderId="26" xfId="1" applyFont="1" applyBorder="1" applyAlignment="1">
      <alignment horizontal="center"/>
    </xf>
    <xf numFmtId="38" fontId="11" fillId="0" borderId="21" xfId="1" applyFont="1" applyBorder="1" applyAlignment="1">
      <alignment horizontal="center"/>
    </xf>
    <xf numFmtId="38" fontId="11" fillId="0" borderId="25" xfId="1" applyFont="1" applyBorder="1" applyAlignment="1">
      <alignment horizontal="center"/>
    </xf>
    <xf numFmtId="38" fontId="11" fillId="0" borderId="24" xfId="1" applyFont="1" applyBorder="1" applyAlignment="1">
      <alignment horizontal="center"/>
    </xf>
    <xf numFmtId="38" fontId="11" fillId="0" borderId="20" xfId="1" applyFont="1" applyBorder="1" applyAlignment="1">
      <alignment horizontal="center"/>
    </xf>
    <xf numFmtId="170" fontId="11" fillId="0" borderId="24" xfId="1" applyNumberFormat="1" applyFont="1" applyFill="1" applyBorder="1" applyAlignment="1">
      <alignment horizontal="center"/>
    </xf>
    <xf numFmtId="170" fontId="11" fillId="0" borderId="21" xfId="1" applyNumberFormat="1" applyFont="1" applyFill="1" applyBorder="1" applyAlignment="1">
      <alignment horizontal="center"/>
    </xf>
    <xf numFmtId="38" fontId="11" fillId="0" borderId="32" xfId="1" applyFont="1" applyBorder="1" applyAlignment="1">
      <alignment horizontal="center"/>
    </xf>
    <xf numFmtId="38" fontId="11" fillId="0" borderId="33" xfId="1" applyFont="1" applyBorder="1" applyAlignment="1">
      <alignment horizontal="center"/>
    </xf>
    <xf numFmtId="38" fontId="11" fillId="0" borderId="33" xfId="1" applyFont="1" applyFill="1" applyBorder="1" applyAlignment="1">
      <alignment horizontal="center"/>
    </xf>
    <xf numFmtId="38" fontId="11" fillId="0" borderId="87" xfId="1" applyFont="1" applyFill="1" applyBorder="1" applyAlignment="1">
      <alignment horizontal="center"/>
    </xf>
    <xf numFmtId="38" fontId="11" fillId="0" borderId="41" xfId="1" applyFont="1" applyFill="1" applyBorder="1" applyAlignment="1">
      <alignment horizontal="center"/>
    </xf>
    <xf numFmtId="38" fontId="11" fillId="0" borderId="36" xfId="1" applyFont="1" applyFill="1" applyBorder="1" applyAlignment="1">
      <alignment horizontal="center"/>
    </xf>
    <xf numFmtId="38" fontId="11" fillId="0" borderId="1" xfId="1" applyFont="1" applyBorder="1"/>
    <xf numFmtId="0" fontId="11" fillId="0" borderId="2" xfId="1" applyNumberFormat="1" applyFont="1" applyBorder="1" applyAlignment="1">
      <alignment horizontal="center"/>
    </xf>
    <xf numFmtId="0" fontId="11" fillId="0" borderId="3" xfId="1" applyNumberFormat="1" applyFont="1" applyBorder="1" applyAlignment="1">
      <alignment horizontal="center"/>
    </xf>
    <xf numFmtId="0" fontId="11" fillId="0" borderId="58" xfId="1" applyNumberFormat="1" applyFont="1" applyBorder="1" applyAlignment="1">
      <alignment horizontal="center"/>
    </xf>
    <xf numFmtId="0" fontId="11" fillId="0" borderId="7" xfId="1" applyNumberFormat="1" applyFont="1" applyBorder="1" applyAlignment="1">
      <alignment horizontal="center"/>
    </xf>
    <xf numFmtId="0" fontId="11" fillId="0" borderId="57" xfId="1" applyNumberFormat="1" applyFont="1" applyBorder="1" applyAlignment="1">
      <alignment horizontal="center"/>
    </xf>
    <xf numFmtId="38" fontId="11" fillId="0" borderId="8" xfId="1" applyFont="1" applyBorder="1"/>
    <xf numFmtId="38" fontId="11" fillId="0" borderId="9" xfId="1" applyFont="1" applyBorder="1"/>
    <xf numFmtId="38" fontId="11" fillId="0" borderId="96" xfId="1" applyFont="1" applyBorder="1"/>
    <xf numFmtId="38" fontId="11" fillId="0" borderId="60" xfId="1" applyFont="1" applyBorder="1"/>
    <xf numFmtId="38" fontId="11" fillId="0" borderId="60" xfId="1" applyFont="1" applyFill="1" applyBorder="1"/>
    <xf numFmtId="38" fontId="11" fillId="0" borderId="63" xfId="1" applyFont="1" applyFill="1" applyBorder="1"/>
    <xf numFmtId="38" fontId="11" fillId="0" borderId="61" xfId="1" applyFont="1" applyFill="1" applyBorder="1"/>
    <xf numFmtId="38" fontId="11" fillId="0" borderId="59" xfId="1" applyFont="1" applyFill="1" applyBorder="1"/>
    <xf numFmtId="38" fontId="11" fillId="0" borderId="19" xfId="1" applyFont="1" applyBorder="1"/>
    <xf numFmtId="38" fontId="11" fillId="0" borderId="65" xfId="1" applyFont="1" applyFill="1" applyBorder="1"/>
    <xf numFmtId="38" fontId="11" fillId="0" borderId="31" xfId="1" applyFont="1" applyBorder="1"/>
    <xf numFmtId="38" fontId="11" fillId="0" borderId="47" xfId="1" applyFont="1" applyBorder="1"/>
    <xf numFmtId="38" fontId="11" fillId="0" borderId="86" xfId="1" applyFont="1" applyFill="1" applyBorder="1"/>
    <xf numFmtId="38" fontId="11" fillId="0" borderId="26" xfId="1" applyFont="1" applyBorder="1"/>
    <xf numFmtId="38" fontId="11" fillId="0" borderId="27" xfId="1" applyFont="1" applyBorder="1"/>
    <xf numFmtId="38" fontId="11" fillId="0" borderId="27" xfId="1" applyFont="1" applyFill="1" applyBorder="1"/>
    <xf numFmtId="38" fontId="11" fillId="0" borderId="0" xfId="1" applyFont="1" applyFill="1" applyBorder="1"/>
    <xf numFmtId="38" fontId="11" fillId="0" borderId="42" xfId="1" applyFont="1" applyFill="1" applyBorder="1"/>
    <xf numFmtId="38" fontId="11" fillId="0" borderId="81" xfId="1" applyFont="1" applyFill="1" applyBorder="1"/>
    <xf numFmtId="38" fontId="11" fillId="0" borderId="50" xfId="1" applyFont="1" applyBorder="1"/>
    <xf numFmtId="0" fontId="11" fillId="0" borderId="2" xfId="0" applyFont="1" applyBorder="1"/>
    <xf numFmtId="0" fontId="11" fillId="0" borderId="1" xfId="0" applyFont="1" applyBorder="1"/>
    <xf numFmtId="0" fontId="11" fillId="0" borderId="26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0" xfId="0" applyFont="1" applyFill="1" applyBorder="1"/>
    <xf numFmtId="38" fontId="11" fillId="0" borderId="0" xfId="1" applyFont="1" applyFill="1" applyBorder="1" applyAlignment="1">
      <alignment horizontal="center"/>
    </xf>
    <xf numFmtId="0" fontId="29" fillId="0" borderId="0" xfId="0" applyFont="1"/>
    <xf numFmtId="0" fontId="11" fillId="0" borderId="26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right"/>
    </xf>
    <xf numFmtId="9" fontId="11" fillId="0" borderId="117" xfId="0" applyNumberFormat="1" applyFont="1" applyFill="1" applyBorder="1" applyAlignment="1">
      <alignment horizontal="right"/>
    </xf>
    <xf numFmtId="9" fontId="11" fillId="0" borderId="106" xfId="0" applyNumberFormat="1" applyFont="1" applyFill="1" applyBorder="1"/>
    <xf numFmtId="9" fontId="11" fillId="0" borderId="27" xfId="0" applyNumberFormat="1" applyFont="1" applyFill="1" applyBorder="1"/>
    <xf numFmtId="3" fontId="11" fillId="0" borderId="0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63" xfId="0" applyNumberFormat="1" applyFont="1" applyBorder="1"/>
    <xf numFmtId="3" fontId="11" fillId="0" borderId="60" xfId="0" applyNumberFormat="1" applyFont="1" applyBorder="1"/>
    <xf numFmtId="3" fontId="11" fillId="0" borderId="61" xfId="0" applyNumberFormat="1" applyFont="1" applyBorder="1"/>
    <xf numFmtId="3" fontId="11" fillId="0" borderId="60" xfId="0" applyNumberFormat="1" applyFont="1" applyFill="1" applyBorder="1"/>
    <xf numFmtId="3" fontId="11" fillId="0" borderId="61" xfId="0" applyNumberFormat="1" applyFont="1" applyFill="1" applyBorder="1"/>
    <xf numFmtId="3" fontId="11" fillId="0" borderId="66" xfId="0" applyNumberFormat="1" applyFont="1" applyBorder="1"/>
    <xf numFmtId="3" fontId="11" fillId="0" borderId="21" xfId="0" applyNumberFormat="1" applyFont="1" applyBorder="1"/>
    <xf numFmtId="3" fontId="11" fillId="0" borderId="21" xfId="0" applyNumberFormat="1" applyFont="1" applyFill="1" applyBorder="1"/>
    <xf numFmtId="3" fontId="11" fillId="0" borderId="25" xfId="0" applyNumberFormat="1" applyFont="1" applyFill="1" applyBorder="1"/>
    <xf numFmtId="3" fontId="11" fillId="0" borderId="87" xfId="0" applyNumberFormat="1" applyFont="1" applyBorder="1"/>
    <xf numFmtId="3" fontId="11" fillId="0" borderId="33" xfId="0" applyNumberFormat="1" applyFont="1" applyBorder="1"/>
    <xf numFmtId="3" fontId="11" fillId="0" borderId="41" xfId="0" applyNumberFormat="1" applyFont="1" applyBorder="1"/>
    <xf numFmtId="3" fontId="11" fillId="0" borderId="33" xfId="0" applyNumberFormat="1" applyFont="1" applyFill="1" applyBorder="1"/>
    <xf numFmtId="3" fontId="11" fillId="0" borderId="41" xfId="0" applyNumberFormat="1" applyFont="1" applyFill="1" applyBorder="1"/>
    <xf numFmtId="3" fontId="11" fillId="0" borderId="83" xfId="0" applyNumberFormat="1" applyFont="1" applyBorder="1"/>
    <xf numFmtId="3" fontId="11" fillId="0" borderId="16" xfId="0" applyNumberFormat="1" applyFont="1" applyBorder="1"/>
    <xf numFmtId="3" fontId="11" fillId="0" borderId="17" xfId="0" applyNumberFormat="1" applyFont="1" applyBorder="1"/>
    <xf numFmtId="3" fontId="11" fillId="0" borderId="16" xfId="0" applyNumberFormat="1" applyFont="1" applyFill="1" applyBorder="1"/>
    <xf numFmtId="3" fontId="11" fillId="0" borderId="17" xfId="0" applyNumberFormat="1" applyFont="1" applyFill="1" applyBorder="1"/>
    <xf numFmtId="3" fontId="11" fillId="0" borderId="85" xfId="0" applyNumberFormat="1" applyFont="1" applyBorder="1"/>
    <xf numFmtId="3" fontId="11" fillId="0" borderId="38" xfId="0" applyNumberFormat="1" applyFont="1" applyBorder="1"/>
    <xf numFmtId="3" fontId="11" fillId="0" borderId="39" xfId="0" applyNumberFormat="1" applyFont="1" applyBorder="1"/>
    <xf numFmtId="3" fontId="11" fillId="0" borderId="38" xfId="0" applyNumberFormat="1" applyFont="1" applyFill="1" applyBorder="1"/>
    <xf numFmtId="3" fontId="11" fillId="0" borderId="39" xfId="0" applyNumberFormat="1" applyFont="1" applyFill="1" applyBorder="1"/>
    <xf numFmtId="3" fontId="11" fillId="0" borderId="0" xfId="0" applyNumberFormat="1" applyFont="1" applyBorder="1"/>
    <xf numFmtId="3" fontId="11" fillId="0" borderId="117" xfId="0" applyNumberFormat="1" applyFont="1" applyBorder="1"/>
    <xf numFmtId="3" fontId="11" fillId="0" borderId="52" xfId="0" applyNumberFormat="1" applyFont="1" applyBorder="1"/>
    <xf numFmtId="3" fontId="11" fillId="0" borderId="56" xfId="0" applyNumberFormat="1" applyFont="1" applyBorder="1"/>
    <xf numFmtId="3" fontId="11" fillId="0" borderId="52" xfId="0" applyNumberFormat="1" applyFont="1" applyFill="1" applyBorder="1"/>
    <xf numFmtId="3" fontId="11" fillId="0" borderId="56" xfId="0" applyNumberFormat="1" applyFont="1" applyFill="1" applyBorder="1"/>
    <xf numFmtId="3" fontId="11" fillId="0" borderId="25" xfId="1" quotePrefix="1" applyNumberFormat="1" applyFont="1" applyFill="1" applyBorder="1" applyAlignment="1">
      <alignment horizontal="right"/>
    </xf>
    <xf numFmtId="3" fontId="11" fillId="0" borderId="10" xfId="1" applyNumberFormat="1" applyFont="1" applyBorder="1"/>
    <xf numFmtId="3" fontId="11" fillId="0" borderId="11" xfId="1" applyNumberFormat="1" applyFont="1" applyBorder="1"/>
    <xf numFmtId="3" fontId="11" fillId="0" borderId="90" xfId="1" applyNumberFormat="1" applyFont="1" applyFill="1" applyBorder="1"/>
    <xf numFmtId="3" fontId="11" fillId="0" borderId="17" xfId="1" applyNumberFormat="1" applyFont="1" applyFill="1" applyBorder="1"/>
    <xf numFmtId="3" fontId="11" fillId="0" borderId="89" xfId="1" applyNumberFormat="1" applyFont="1" applyFill="1" applyBorder="1"/>
    <xf numFmtId="3" fontId="11" fillId="0" borderId="11" xfId="1" applyNumberFormat="1" applyFont="1" applyFill="1" applyBorder="1"/>
    <xf numFmtId="3" fontId="11" fillId="0" borderId="13" xfId="1" applyNumberFormat="1" applyFont="1" applyFill="1" applyBorder="1"/>
    <xf numFmtId="3" fontId="11" fillId="0" borderId="21" xfId="1" applyNumberFormat="1" applyFont="1" applyBorder="1"/>
    <xf numFmtId="3" fontId="11" fillId="0" borderId="66" xfId="1" applyNumberFormat="1" applyFont="1" applyFill="1" applyBorder="1"/>
    <xf numFmtId="3" fontId="11" fillId="0" borderId="25" xfId="1" applyNumberFormat="1" applyFont="1" applyFill="1" applyBorder="1"/>
    <xf numFmtId="3" fontId="11" fillId="0" borderId="21" xfId="1" applyNumberFormat="1" applyFont="1" applyFill="1" applyBorder="1"/>
    <xf numFmtId="3" fontId="11" fillId="0" borderId="23" xfId="1" applyNumberFormat="1" applyFont="1" applyFill="1" applyBorder="1"/>
    <xf numFmtId="3" fontId="11" fillId="0" borderId="48" xfId="1" applyNumberFormat="1" applyFont="1" applyBorder="1"/>
    <xf numFmtId="3" fontId="11" fillId="0" borderId="38" xfId="1" applyNumberFormat="1" applyFont="1" applyBorder="1"/>
    <xf numFmtId="3" fontId="11" fillId="0" borderId="85" xfId="1" applyNumberFormat="1" applyFont="1" applyFill="1" applyBorder="1"/>
    <xf numFmtId="3" fontId="11" fillId="0" borderId="39" xfId="1" applyNumberFormat="1" applyFont="1" applyFill="1" applyBorder="1"/>
    <xf numFmtId="3" fontId="11" fillId="0" borderId="38" xfId="1" applyNumberFormat="1" applyFont="1" applyFill="1" applyBorder="1"/>
    <xf numFmtId="3" fontId="11" fillId="0" borderId="40" xfId="1" applyNumberFormat="1" applyFont="1" applyFill="1" applyBorder="1"/>
    <xf numFmtId="3" fontId="11" fillId="0" borderId="11" xfId="1" applyNumberFormat="1" applyFont="1" applyBorder="1" applyAlignment="1">
      <alignment horizontal="right"/>
    </xf>
    <xf numFmtId="3" fontId="11" fillId="0" borderId="90" xfId="1" applyNumberFormat="1" applyFont="1" applyFill="1" applyBorder="1" applyAlignment="1">
      <alignment horizontal="right"/>
    </xf>
    <xf numFmtId="3" fontId="11" fillId="0" borderId="89" xfId="1" applyNumberFormat="1" applyFont="1" applyFill="1" applyBorder="1" applyAlignment="1">
      <alignment horizontal="right"/>
    </xf>
    <xf numFmtId="3" fontId="11" fillId="0" borderId="16" xfId="44" applyNumberFormat="1" applyFont="1" applyFill="1" applyBorder="1">
      <alignment vertical="center"/>
    </xf>
    <xf numFmtId="3" fontId="11" fillId="0" borderId="18" xfId="1" applyNumberFormat="1" applyFont="1" applyFill="1" applyBorder="1" applyAlignment="1">
      <alignment horizontal="right"/>
    </xf>
    <xf numFmtId="3" fontId="11" fillId="0" borderId="21" xfId="1" applyNumberFormat="1" applyFont="1" applyBorder="1" applyAlignment="1">
      <alignment horizontal="right"/>
    </xf>
    <xf numFmtId="3" fontId="11" fillId="0" borderId="66" xfId="1" applyNumberFormat="1" applyFont="1" applyFill="1" applyBorder="1" applyAlignment="1">
      <alignment horizontal="right"/>
    </xf>
    <xf numFmtId="3" fontId="11" fillId="0" borderId="25" xfId="1" applyNumberFormat="1" applyFont="1" applyFill="1" applyBorder="1" applyAlignment="1">
      <alignment horizontal="right"/>
    </xf>
    <xf numFmtId="3" fontId="11" fillId="0" borderId="21" xfId="44" applyNumberFormat="1" applyFont="1" applyFill="1" applyBorder="1">
      <alignment vertical="center"/>
    </xf>
    <xf numFmtId="3" fontId="11" fillId="0" borderId="23" xfId="1" applyNumberFormat="1" applyFont="1" applyFill="1" applyBorder="1" applyAlignment="1">
      <alignment horizontal="right"/>
    </xf>
    <xf numFmtId="3" fontId="11" fillId="0" borderId="38" xfId="1" applyNumberFormat="1" applyFont="1" applyBorder="1" applyAlignment="1">
      <alignment horizontal="right"/>
    </xf>
    <xf numFmtId="3" fontId="11" fillId="0" borderId="85" xfId="1" applyNumberFormat="1" applyFont="1" applyFill="1" applyBorder="1" applyAlignment="1">
      <alignment horizontal="right"/>
    </xf>
    <xf numFmtId="3" fontId="11" fillId="0" borderId="39" xfId="1" applyNumberFormat="1" applyFont="1" applyFill="1" applyBorder="1" applyAlignment="1">
      <alignment horizontal="right"/>
    </xf>
    <xf numFmtId="3" fontId="11" fillId="0" borderId="33" xfId="44" applyNumberFormat="1" applyFont="1" applyFill="1" applyBorder="1">
      <alignment vertical="center"/>
    </xf>
    <xf numFmtId="3" fontId="11" fillId="0" borderId="40" xfId="1" applyNumberFormat="1" applyFont="1" applyFill="1" applyBorder="1" applyAlignment="1">
      <alignment horizontal="right"/>
    </xf>
    <xf numFmtId="3" fontId="11" fillId="0" borderId="18" xfId="44" applyNumberFormat="1" applyFont="1" applyFill="1" applyBorder="1">
      <alignment vertical="center"/>
    </xf>
    <xf numFmtId="3" fontId="11" fillId="0" borderId="23" xfId="44" applyNumberFormat="1" applyFont="1" applyFill="1" applyBorder="1">
      <alignment vertical="center"/>
    </xf>
    <xf numFmtId="3" fontId="11" fillId="0" borderId="40" xfId="44" applyNumberFormat="1" applyFont="1" applyFill="1" applyBorder="1">
      <alignment vertical="center"/>
    </xf>
    <xf numFmtId="3" fontId="11" fillId="3" borderId="16" xfId="44" applyNumberFormat="1" applyFont="1" applyFill="1" applyBorder="1">
      <alignment vertical="center"/>
    </xf>
    <xf numFmtId="3" fontId="11" fillId="0" borderId="13" xfId="1" applyNumberFormat="1" applyFont="1" applyFill="1" applyBorder="1" applyAlignment="1">
      <alignment horizontal="right"/>
    </xf>
    <xf numFmtId="3" fontId="11" fillId="3" borderId="21" xfId="44" applyNumberFormat="1" applyFont="1" applyFill="1" applyBorder="1">
      <alignment vertical="center"/>
    </xf>
    <xf numFmtId="3" fontId="11" fillId="3" borderId="38" xfId="44" applyNumberFormat="1" applyFont="1" applyFill="1" applyBorder="1">
      <alignment vertical="center"/>
    </xf>
    <xf numFmtId="3" fontId="11" fillId="0" borderId="51" xfId="1" applyNumberFormat="1" applyFont="1" applyBorder="1"/>
    <xf numFmtId="3" fontId="11" fillId="0" borderId="52" xfId="1" applyNumberFormat="1" applyFont="1" applyBorder="1"/>
    <xf numFmtId="3" fontId="11" fillId="0" borderId="124" xfId="1" applyNumberFormat="1" applyFont="1" applyBorder="1"/>
    <xf numFmtId="3" fontId="11" fillId="0" borderId="125" xfId="1" applyNumberFormat="1" applyFont="1" applyFill="1" applyBorder="1"/>
    <xf numFmtId="3" fontId="11" fillId="0" borderId="126" xfId="1" applyNumberFormat="1" applyFont="1" applyFill="1" applyBorder="1"/>
    <xf numFmtId="3" fontId="11" fillId="0" borderId="127" xfId="44" applyNumberFormat="1" applyFont="1" applyFill="1" applyBorder="1">
      <alignment vertical="center"/>
    </xf>
    <xf numFmtId="3" fontId="5" fillId="0" borderId="27" xfId="0" applyNumberFormat="1" applyFont="1" applyFill="1" applyBorder="1"/>
    <xf numFmtId="3" fontId="5" fillId="0" borderId="42" xfId="0" applyNumberFormat="1" applyFont="1" applyFill="1" applyBorder="1"/>
    <xf numFmtId="3" fontId="5" fillId="0" borderId="21" xfId="0" applyNumberFormat="1" applyFont="1" applyFill="1" applyBorder="1"/>
    <xf numFmtId="3" fontId="5" fillId="0" borderId="25" xfId="0" applyNumberFormat="1" applyFont="1" applyFill="1" applyBorder="1"/>
    <xf numFmtId="3" fontId="5" fillId="0" borderId="38" xfId="0" applyNumberFormat="1" applyFont="1" applyFill="1" applyBorder="1"/>
    <xf numFmtId="3" fontId="5" fillId="0" borderId="39" xfId="0" applyNumberFormat="1" applyFont="1" applyFill="1" applyBorder="1"/>
    <xf numFmtId="3" fontId="5" fillId="0" borderId="11" xfId="0" applyNumberFormat="1" applyFont="1" applyFill="1" applyBorder="1"/>
    <xf numFmtId="3" fontId="5" fillId="0" borderId="89" xfId="0" applyNumberFormat="1" applyFont="1" applyFill="1" applyBorder="1"/>
    <xf numFmtId="3" fontId="5" fillId="0" borderId="33" xfId="0" applyNumberFormat="1" applyFont="1" applyFill="1" applyBorder="1"/>
    <xf numFmtId="3" fontId="5" fillId="0" borderId="41" xfId="0" applyNumberFormat="1" applyFont="1" applyFill="1" applyBorder="1"/>
    <xf numFmtId="3" fontId="5" fillId="0" borderId="33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60" xfId="0" applyNumberFormat="1" applyFont="1" applyFill="1" applyBorder="1"/>
    <xf numFmtId="3" fontId="5" fillId="0" borderId="61" xfId="0" applyNumberFormat="1" applyFont="1" applyFill="1" applyBorder="1"/>
    <xf numFmtId="3" fontId="5" fillId="0" borderId="21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5" fillId="0" borderId="76" xfId="0" applyNumberFormat="1" applyFont="1" applyFill="1" applyBorder="1" applyAlignment="1">
      <alignment vertical="center"/>
    </xf>
    <xf numFmtId="3" fontId="5" fillId="0" borderId="77" xfId="0" applyNumberFormat="1" applyFont="1" applyFill="1" applyBorder="1" applyAlignment="1">
      <alignment vertical="center"/>
    </xf>
    <xf numFmtId="3" fontId="5" fillId="0" borderId="93" xfId="0" applyNumberFormat="1" applyFont="1" applyFill="1" applyBorder="1" applyAlignment="1">
      <alignment vertical="center"/>
    </xf>
    <xf numFmtId="3" fontId="5" fillId="0" borderId="119" xfId="0" applyNumberFormat="1" applyFont="1" applyFill="1" applyBorder="1"/>
    <xf numFmtId="3" fontId="5" fillId="0" borderId="128" xfId="0" applyNumberFormat="1" applyFont="1" applyFill="1" applyBorder="1"/>
    <xf numFmtId="3" fontId="5" fillId="0" borderId="129" xfId="0" applyNumberFormat="1" applyFont="1" applyFill="1" applyBorder="1"/>
    <xf numFmtId="3" fontId="5" fillId="0" borderId="93" xfId="0" applyNumberFormat="1" applyFont="1" applyFill="1" applyBorder="1"/>
    <xf numFmtId="3" fontId="11" fillId="0" borderId="11" xfId="0" applyNumberFormat="1" applyFont="1" applyBorder="1"/>
    <xf numFmtId="3" fontId="11" fillId="0" borderId="89" xfId="0" applyNumberFormat="1" applyFont="1" applyBorder="1"/>
    <xf numFmtId="3" fontId="11" fillId="0" borderId="124" xfId="0" applyNumberFormat="1" applyFont="1" applyFill="1" applyBorder="1"/>
    <xf numFmtId="3" fontId="11" fillId="0" borderId="126" xfId="0" applyNumberFormat="1" applyFont="1" applyFill="1" applyBorder="1"/>
    <xf numFmtId="0" fontId="30" fillId="0" borderId="0" xfId="0" applyFont="1" applyFill="1"/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3" fontId="5" fillId="0" borderId="69" xfId="0" applyNumberFormat="1" applyFont="1" applyFill="1" applyBorder="1"/>
    <xf numFmtId="3" fontId="5" fillId="0" borderId="70" xfId="0" applyNumberFormat="1" applyFont="1" applyFill="1" applyBorder="1"/>
    <xf numFmtId="0" fontId="20" fillId="0" borderId="0" xfId="8" applyFont="1"/>
    <xf numFmtId="0" fontId="18" fillId="0" borderId="0" xfId="8" applyFont="1"/>
    <xf numFmtId="0" fontId="20" fillId="0" borderId="104" xfId="8" applyFont="1" applyBorder="1" applyAlignment="1">
      <alignment horizontal="center"/>
    </xf>
    <xf numFmtId="0" fontId="20" fillId="0" borderId="107" xfId="8" applyFont="1" applyBorder="1" applyAlignment="1">
      <alignment horizontal="center"/>
    </xf>
    <xf numFmtId="0" fontId="20" fillId="0" borderId="112" xfId="8" applyFont="1" applyBorder="1" applyAlignment="1">
      <alignment horizontal="center"/>
    </xf>
    <xf numFmtId="0" fontId="18" fillId="0" borderId="8" xfId="8" applyFont="1" applyBorder="1" applyAlignment="1">
      <alignment horizontal="center"/>
    </xf>
    <xf numFmtId="0" fontId="18" fillId="0" borderId="28" xfId="8" applyBorder="1" applyAlignment="1">
      <alignment horizontal="center"/>
    </xf>
    <xf numFmtId="0" fontId="18" fillId="0" borderId="87" xfId="8" applyBorder="1" applyAlignment="1">
      <alignment horizontal="center"/>
    </xf>
    <xf numFmtId="0" fontId="18" fillId="0" borderId="87" xfId="8" applyFont="1" applyBorder="1" applyAlignment="1">
      <alignment horizontal="center"/>
    </xf>
    <xf numFmtId="0" fontId="20" fillId="0" borderId="8" xfId="8" applyFont="1" applyBorder="1" applyAlignment="1">
      <alignment horizontal="center"/>
    </xf>
    <xf numFmtId="0" fontId="18" fillId="0" borderId="8" xfId="8" applyBorder="1" applyAlignment="1">
      <alignment horizontal="center"/>
    </xf>
    <xf numFmtId="0" fontId="18" fillId="0" borderId="81" xfId="8" applyFont="1" applyBorder="1" applyAlignment="1">
      <alignment horizontal="center"/>
    </xf>
    <xf numFmtId="0" fontId="18" fillId="0" borderId="81" xfId="8" applyBorder="1" applyAlignment="1">
      <alignment horizontal="center"/>
    </xf>
    <xf numFmtId="0" fontId="18" fillId="0" borderId="61" xfId="8" applyFont="1" applyBorder="1" applyAlignment="1">
      <alignment horizontal="center"/>
    </xf>
    <xf numFmtId="0" fontId="18" fillId="0" borderId="31" xfId="8" applyBorder="1" applyAlignment="1">
      <alignment horizontal="center"/>
    </xf>
    <xf numFmtId="0" fontId="18" fillId="0" borderId="34" xfId="8" applyBorder="1" applyAlignment="1">
      <alignment horizontal="center"/>
    </xf>
    <xf numFmtId="0" fontId="18" fillId="0" borderId="86" xfId="8" applyFont="1" applyBorder="1" applyAlignment="1">
      <alignment horizontal="center"/>
    </xf>
    <xf numFmtId="0" fontId="18" fillId="0" borderId="86" xfId="8" applyBorder="1" applyAlignment="1">
      <alignment horizontal="center"/>
    </xf>
    <xf numFmtId="0" fontId="24" fillId="0" borderId="31" xfId="8" applyFont="1" applyBorder="1" applyAlignment="1">
      <alignment horizontal="center"/>
    </xf>
    <xf numFmtId="0" fontId="18" fillId="0" borderId="8" xfId="8" applyBorder="1" applyAlignment="1">
      <alignment horizontal="left"/>
    </xf>
    <xf numFmtId="167" fontId="18" fillId="0" borderId="43" xfId="8" applyNumberFormat="1" applyBorder="1" applyAlignment="1">
      <alignment horizontal="center"/>
    </xf>
    <xf numFmtId="167" fontId="18" fillId="0" borderId="81" xfId="8" applyNumberFormat="1" applyBorder="1" applyAlignment="1">
      <alignment horizontal="center"/>
    </xf>
    <xf numFmtId="167" fontId="18" fillId="0" borderId="81" xfId="8" quotePrefix="1" applyNumberFormat="1" applyFont="1" applyBorder="1" applyAlignment="1">
      <alignment horizontal="center"/>
    </xf>
    <xf numFmtId="167" fontId="18" fillId="0" borderId="0" xfId="8" applyNumberFormat="1" applyBorder="1" applyAlignment="1">
      <alignment horizontal="center"/>
    </xf>
    <xf numFmtId="167" fontId="18" fillId="0" borderId="8" xfId="8" applyNumberFormat="1" applyBorder="1" applyAlignment="1">
      <alignment horizontal="center"/>
    </xf>
    <xf numFmtId="168" fontId="18" fillId="0" borderId="43" xfId="8" applyNumberFormat="1" applyBorder="1" applyAlignment="1">
      <alignment horizontal="center"/>
    </xf>
    <xf numFmtId="168" fontId="18" fillId="0" borderId="81" xfId="8" applyNumberFormat="1" applyBorder="1" applyAlignment="1">
      <alignment horizontal="center"/>
    </xf>
    <xf numFmtId="168" fontId="18" fillId="0" borderId="0" xfId="8" applyNumberFormat="1" applyBorder="1" applyAlignment="1">
      <alignment horizontal="center"/>
    </xf>
    <xf numFmtId="168" fontId="18" fillId="0" borderId="8" xfId="8" applyNumberFormat="1" applyBorder="1" applyAlignment="1">
      <alignment horizontal="center"/>
    </xf>
    <xf numFmtId="0" fontId="18" fillId="0" borderId="9" xfId="8" applyBorder="1" applyAlignment="1">
      <alignment horizontal="left"/>
    </xf>
    <xf numFmtId="0" fontId="18" fillId="0" borderId="9" xfId="8" applyBorder="1" applyAlignment="1">
      <alignment horizontal="center"/>
    </xf>
    <xf numFmtId="169" fontId="18" fillId="0" borderId="88" xfId="8" applyNumberFormat="1" applyFont="1" applyBorder="1" applyAlignment="1">
      <alignment horizontal="center"/>
    </xf>
    <xf numFmtId="169" fontId="18" fillId="0" borderId="90" xfId="8" applyNumberFormat="1" applyFont="1" applyBorder="1" applyAlignment="1">
      <alignment horizontal="center"/>
    </xf>
    <xf numFmtId="169" fontId="18" fillId="0" borderId="9" xfId="8" applyNumberFormat="1" applyFont="1" applyBorder="1" applyAlignment="1">
      <alignment horizontal="center"/>
    </xf>
    <xf numFmtId="167" fontId="18" fillId="0" borderId="81" xfId="8" quotePrefix="1" applyNumberFormat="1" applyBorder="1" applyAlignment="1">
      <alignment horizontal="center"/>
    </xf>
    <xf numFmtId="0" fontId="18" fillId="0" borderId="8" xfId="8" applyFont="1" applyBorder="1" applyAlignment="1">
      <alignment horizontal="left"/>
    </xf>
    <xf numFmtId="0" fontId="18" fillId="0" borderId="88" xfId="8" applyBorder="1" applyAlignment="1">
      <alignment horizontal="center"/>
    </xf>
    <xf numFmtId="167" fontId="18" fillId="0" borderId="27" xfId="8" quotePrefix="1" applyNumberFormat="1" applyFont="1" applyBorder="1" applyAlignment="1">
      <alignment horizontal="center"/>
    </xf>
    <xf numFmtId="0" fontId="18" fillId="0" borderId="12" xfId="8" applyBorder="1" applyAlignment="1">
      <alignment horizontal="center"/>
    </xf>
    <xf numFmtId="169" fontId="18" fillId="0" borderId="11" xfId="8" applyNumberFormat="1" applyFont="1" applyBorder="1" applyAlignment="1">
      <alignment horizontal="center"/>
    </xf>
    <xf numFmtId="167" fontId="18" fillId="0" borderId="0" xfId="8" applyNumberFormat="1" applyFont="1" applyBorder="1" applyAlignment="1">
      <alignment horizontal="center"/>
    </xf>
    <xf numFmtId="0" fontId="18" fillId="0" borderId="130" xfId="8" applyBorder="1" applyAlignment="1">
      <alignment horizontal="left"/>
    </xf>
    <xf numFmtId="0" fontId="18" fillId="0" borderId="131" xfId="8" applyBorder="1" applyAlignment="1">
      <alignment horizontal="center"/>
    </xf>
    <xf numFmtId="169" fontId="18" fillId="0" borderId="132" xfId="8" applyNumberFormat="1" applyFont="1" applyBorder="1" applyAlignment="1">
      <alignment horizontal="center"/>
    </xf>
    <xf numFmtId="169" fontId="18" fillId="0" borderId="133" xfId="8" applyNumberFormat="1" applyFont="1" applyBorder="1" applyAlignment="1">
      <alignment horizontal="center"/>
    </xf>
    <xf numFmtId="0" fontId="18" fillId="0" borderId="130" xfId="8" applyBorder="1" applyAlignment="1">
      <alignment horizontal="center"/>
    </xf>
    <xf numFmtId="169" fontId="18" fillId="0" borderId="130" xfId="8" applyNumberFormat="1" applyFont="1" applyBorder="1" applyAlignment="1">
      <alignment horizontal="center"/>
    </xf>
    <xf numFmtId="0" fontId="20" fillId="0" borderId="8" xfId="8" applyFont="1" applyBorder="1" applyAlignment="1">
      <alignment horizontal="left"/>
    </xf>
    <xf numFmtId="3" fontId="20" fillId="0" borderId="43" xfId="8" applyNumberFormat="1" applyFont="1" applyBorder="1" applyAlignment="1">
      <alignment horizontal="center"/>
    </xf>
    <xf numFmtId="167" fontId="20" fillId="0" borderId="81" xfId="8" applyNumberFormat="1" applyFont="1" applyBorder="1" applyAlignment="1">
      <alignment horizontal="center"/>
    </xf>
    <xf numFmtId="167" fontId="20" fillId="0" borderId="0" xfId="8" applyNumberFormat="1" applyFont="1" applyBorder="1" applyAlignment="1">
      <alignment horizontal="center"/>
    </xf>
    <xf numFmtId="167" fontId="20" fillId="0" borderId="8" xfId="8" applyNumberFormat="1" applyFont="1" applyBorder="1" applyAlignment="1">
      <alignment horizontal="center"/>
    </xf>
    <xf numFmtId="168" fontId="20" fillId="0" borderId="8" xfId="8" applyNumberFormat="1" applyFont="1" applyBorder="1" applyAlignment="1">
      <alignment horizontal="center"/>
    </xf>
    <xf numFmtId="0" fontId="20" fillId="0" borderId="134" xfId="8" applyFont="1" applyBorder="1" applyAlignment="1">
      <alignment horizontal="left"/>
    </xf>
    <xf numFmtId="0" fontId="20" fillId="0" borderId="134" xfId="8" applyFont="1" applyBorder="1" applyAlignment="1">
      <alignment horizontal="center"/>
    </xf>
    <xf numFmtId="169" fontId="20" fillId="0" borderId="135" xfId="8" applyNumberFormat="1" applyFont="1" applyBorder="1" applyAlignment="1">
      <alignment horizontal="center"/>
    </xf>
    <xf numFmtId="169" fontId="20" fillId="0" borderId="136" xfId="8" applyNumberFormat="1" applyFont="1" applyBorder="1" applyAlignment="1">
      <alignment horizontal="center"/>
    </xf>
    <xf numFmtId="169" fontId="20" fillId="0" borderId="134" xfId="8" applyNumberFormat="1" applyFont="1" applyBorder="1" applyAlignment="1">
      <alignment horizontal="center"/>
    </xf>
    <xf numFmtId="0" fontId="18" fillId="0" borderId="31" xfId="8" applyBorder="1" applyAlignment="1">
      <alignment horizontal="left"/>
    </xf>
    <xf numFmtId="169" fontId="18" fillId="0" borderId="86" xfId="8" applyNumberFormat="1" applyFont="1" applyBorder="1" applyAlignment="1">
      <alignment horizontal="center"/>
    </xf>
    <xf numFmtId="169" fontId="18" fillId="0" borderId="35" xfId="8" applyNumberFormat="1" applyFont="1" applyBorder="1" applyAlignment="1">
      <alignment horizontal="center"/>
    </xf>
    <xf numFmtId="169" fontId="18" fillId="0" borderId="31" xfId="8" applyNumberFormat="1" applyFont="1" applyBorder="1" applyAlignment="1">
      <alignment horizontal="center"/>
    </xf>
    <xf numFmtId="3" fontId="4" fillId="0" borderId="81" xfId="10" applyNumberFormat="1" applyFont="1" applyBorder="1" applyAlignment="1">
      <alignment horizontal="center"/>
    </xf>
    <xf numFmtId="3" fontId="4" fillId="0" borderId="27" xfId="10" applyNumberFormat="1" applyFont="1" applyBorder="1" applyAlignment="1">
      <alignment horizontal="center"/>
    </xf>
    <xf numFmtId="3" fontId="4" fillId="0" borderId="42" xfId="10" applyNumberFormat="1" applyFont="1" applyBorder="1" applyAlignment="1">
      <alignment horizontal="center"/>
    </xf>
    <xf numFmtId="3" fontId="4" fillId="0" borderId="8" xfId="10" applyNumberFormat="1" applyFont="1" applyBorder="1" applyAlignment="1">
      <alignment horizontal="center"/>
    </xf>
    <xf numFmtId="168" fontId="20" fillId="0" borderId="43" xfId="8" applyNumberFormat="1" applyFont="1" applyBorder="1" applyAlignment="1">
      <alignment horizontal="center"/>
    </xf>
    <xf numFmtId="168" fontId="4" fillId="0" borderId="81" xfId="10" applyNumberFormat="1" applyFont="1" applyBorder="1" applyAlignment="1">
      <alignment horizontal="center"/>
    </xf>
    <xf numFmtId="168" fontId="4" fillId="0" borderId="27" xfId="10" applyNumberFormat="1" applyFont="1" applyBorder="1" applyAlignment="1">
      <alignment horizontal="center"/>
    </xf>
    <xf numFmtId="168" fontId="4" fillId="0" borderId="42" xfId="10" applyNumberFormat="1" applyFont="1" applyBorder="1" applyAlignment="1">
      <alignment horizontal="center"/>
    </xf>
    <xf numFmtId="168" fontId="4" fillId="0" borderId="8" xfId="10" applyNumberFormat="1" applyFont="1" applyBorder="1" applyAlignment="1">
      <alignment horizontal="center"/>
    </xf>
    <xf numFmtId="0" fontId="20" fillId="0" borderId="50" xfId="8" applyFont="1" applyBorder="1" applyAlignment="1">
      <alignment horizontal="left"/>
    </xf>
    <xf numFmtId="0" fontId="20" fillId="0" borderId="53" xfId="8" applyFont="1" applyBorder="1" applyAlignment="1">
      <alignment horizontal="center"/>
    </xf>
    <xf numFmtId="169" fontId="20" fillId="0" borderId="95" xfId="8" applyNumberFormat="1" applyFont="1" applyBorder="1" applyAlignment="1">
      <alignment horizontal="center"/>
    </xf>
    <xf numFmtId="169" fontId="20" fillId="0" borderId="117" xfId="8" applyNumberFormat="1" applyFont="1" applyBorder="1" applyAlignment="1">
      <alignment horizontal="center"/>
    </xf>
    <xf numFmtId="169" fontId="20" fillId="0" borderId="50" xfId="8" applyNumberFormat="1" applyFont="1" applyBorder="1" applyAlignment="1">
      <alignment horizontal="center"/>
    </xf>
    <xf numFmtId="3" fontId="20" fillId="0" borderId="137" xfId="8" applyNumberFormat="1" applyFont="1" applyBorder="1" applyAlignment="1">
      <alignment horizontal="center"/>
    </xf>
    <xf numFmtId="168" fontId="20" fillId="0" borderId="138" xfId="8" applyNumberFormat="1" applyFont="1" applyBorder="1" applyAlignment="1">
      <alignment horizontal="center"/>
    </xf>
    <xf numFmtId="168" fontId="20" fillId="0" borderId="139" xfId="8" applyNumberFormat="1" applyFont="1" applyBorder="1" applyAlignment="1">
      <alignment horizontal="center"/>
    </xf>
    <xf numFmtId="168" fontId="20" fillId="0" borderId="140" xfId="8" applyNumberFormat="1" applyFont="1" applyBorder="1" applyAlignment="1">
      <alignment horizontal="center"/>
    </xf>
    <xf numFmtId="168" fontId="20" fillId="0" borderId="28" xfId="8" applyNumberFormat="1" applyFont="1" applyBorder="1" applyAlignment="1">
      <alignment horizontal="center"/>
    </xf>
    <xf numFmtId="0" fontId="11" fillId="0" borderId="0" xfId="0" applyFont="1" applyBorder="1"/>
    <xf numFmtId="0" fontId="11" fillId="0" borderId="117" xfId="0" applyFont="1" applyBorder="1"/>
    <xf numFmtId="0" fontId="11" fillId="0" borderId="58" xfId="0" applyFont="1" applyBorder="1"/>
    <xf numFmtId="38" fontId="11" fillId="0" borderId="58" xfId="1" applyFont="1" applyBorder="1"/>
    <xf numFmtId="0" fontId="11" fillId="0" borderId="63" xfId="0" applyFont="1" applyBorder="1"/>
    <xf numFmtId="38" fontId="11" fillId="0" borderId="63" xfId="1" applyFont="1" applyBorder="1"/>
    <xf numFmtId="0" fontId="25" fillId="0" borderId="63" xfId="0" applyFont="1" applyBorder="1"/>
    <xf numFmtId="0" fontId="11" fillId="0" borderId="87" xfId="0" applyFont="1" applyBorder="1"/>
    <xf numFmtId="38" fontId="11" fillId="0" borderId="87" xfId="1" applyFont="1" applyBorder="1"/>
    <xf numFmtId="0" fontId="11" fillId="0" borderId="66" xfId="0" applyFont="1" applyBorder="1"/>
    <xf numFmtId="38" fontId="11" fillId="0" borderId="66" xfId="1" applyFont="1" applyBorder="1"/>
    <xf numFmtId="0" fontId="11" fillId="0" borderId="60" xfId="0" applyFont="1" applyBorder="1"/>
    <xf numFmtId="0" fontId="11" fillId="0" borderId="21" xfId="0" applyFont="1" applyBorder="1"/>
    <xf numFmtId="0" fontId="11" fillId="0" borderId="33" xfId="0" applyFont="1" applyBorder="1"/>
    <xf numFmtId="0" fontId="11" fillId="0" borderId="27" xfId="0" applyFont="1" applyBorder="1"/>
    <xf numFmtId="0" fontId="11" fillId="0" borderId="52" xfId="0" applyFont="1" applyBorder="1"/>
    <xf numFmtId="0" fontId="11" fillId="0" borderId="4" xfId="0" applyFont="1" applyFill="1" applyBorder="1" applyAlignment="1">
      <alignment horizontal="center"/>
    </xf>
    <xf numFmtId="3" fontId="11" fillId="0" borderId="97" xfId="0" applyNumberFormat="1" applyFont="1" applyBorder="1"/>
    <xf numFmtId="3" fontId="11" fillId="0" borderId="22" xfId="0" applyNumberFormat="1" applyFont="1" applyBorder="1"/>
    <xf numFmtId="3" fontId="11" fillId="0" borderId="34" xfId="0" applyNumberFormat="1" applyFont="1" applyBorder="1"/>
    <xf numFmtId="3" fontId="11" fillId="0" borderId="27" xfId="0" applyNumberFormat="1" applyFont="1" applyBorder="1"/>
    <xf numFmtId="3" fontId="11" fillId="0" borderId="28" xfId="0" applyNumberFormat="1" applyFont="1" applyBorder="1"/>
    <xf numFmtId="3" fontId="11" fillId="0" borderId="53" xfId="0" applyNumberFormat="1" applyFont="1" applyBorder="1"/>
    <xf numFmtId="3" fontId="11" fillId="0" borderId="17" xfId="1" applyNumberFormat="1" applyFont="1" applyFill="1" applyBorder="1" applyAlignment="1">
      <alignment horizontal="right"/>
    </xf>
    <xf numFmtId="3" fontId="11" fillId="0" borderId="17" xfId="44" applyNumberFormat="1" applyFont="1" applyFill="1" applyBorder="1">
      <alignment vertical="center"/>
    </xf>
    <xf numFmtId="3" fontId="11" fillId="0" borderId="25" xfId="44" applyNumberFormat="1" applyFont="1" applyFill="1" applyBorder="1">
      <alignment vertical="center"/>
    </xf>
    <xf numFmtId="3" fontId="11" fillId="0" borderId="39" xfId="44" applyNumberFormat="1" applyFont="1" applyFill="1" applyBorder="1">
      <alignment vertical="center"/>
    </xf>
    <xf numFmtId="3" fontId="11" fillId="0" borderId="126" xfId="44" applyNumberFormat="1" applyFont="1" applyFill="1" applyBorder="1">
      <alignment vertical="center"/>
    </xf>
    <xf numFmtId="38" fontId="11" fillId="0" borderId="56" xfId="1" applyFont="1" applyFill="1" applyBorder="1" applyAlignment="1"/>
    <xf numFmtId="3" fontId="11" fillId="0" borderId="70" xfId="1" applyNumberFormat="1" applyFont="1" applyFill="1" applyBorder="1" applyAlignment="1">
      <alignment horizontal="right"/>
    </xf>
    <xf numFmtId="0" fontId="11" fillId="0" borderId="8" xfId="0" applyFont="1" applyBorder="1"/>
    <xf numFmtId="3" fontId="11" fillId="0" borderId="42" xfId="0" applyNumberFormat="1" applyFont="1" applyBorder="1"/>
    <xf numFmtId="3" fontId="11" fillId="0" borderId="27" xfId="0" applyNumberFormat="1" applyFont="1" applyFill="1" applyBorder="1"/>
    <xf numFmtId="3" fontId="11" fillId="0" borderId="42" xfId="0" applyNumberFormat="1" applyFont="1" applyFill="1" applyBorder="1"/>
    <xf numFmtId="0" fontId="22" fillId="4" borderId="0" xfId="9" applyFont="1" applyFill="1">
      <alignment vertical="center"/>
    </xf>
    <xf numFmtId="0" fontId="23" fillId="4" borderId="0" xfId="9" applyFont="1" applyFill="1">
      <alignment vertical="center"/>
    </xf>
    <xf numFmtId="0" fontId="23" fillId="0" borderId="0" xfId="9" applyFont="1" applyFill="1">
      <alignment vertical="center"/>
    </xf>
    <xf numFmtId="0" fontId="18" fillId="0" borderId="0" xfId="8" applyFill="1" applyBorder="1"/>
    <xf numFmtId="0" fontId="18" fillId="0" borderId="0" xfId="8" applyFont="1" applyBorder="1"/>
    <xf numFmtId="0" fontId="18" fillId="0" borderId="0" xfId="8" applyBorder="1"/>
    <xf numFmtId="170" fontId="11" fillId="0" borderId="19" xfId="1" applyNumberFormat="1" applyFont="1" applyFill="1" applyBorder="1" applyAlignment="1">
      <alignment horizontal="right"/>
    </xf>
    <xf numFmtId="38" fontId="11" fillId="0" borderId="8" xfId="1" applyFont="1" applyFill="1" applyBorder="1" applyAlignment="1">
      <alignment horizontal="right"/>
    </xf>
    <xf numFmtId="38" fontId="11" fillId="0" borderId="19" xfId="1" applyFont="1" applyFill="1" applyBorder="1" applyAlignment="1">
      <alignment horizontal="right"/>
    </xf>
    <xf numFmtId="171" fontId="11" fillId="0" borderId="43" xfId="1" applyNumberFormat="1" applyFont="1" applyFill="1" applyBorder="1" applyAlignment="1">
      <alignment horizontal="right"/>
    </xf>
    <xf numFmtId="38" fontId="11" fillId="0" borderId="47" xfId="1" applyFont="1" applyFill="1" applyBorder="1" applyAlignment="1">
      <alignment horizontal="right"/>
    </xf>
    <xf numFmtId="38" fontId="11" fillId="0" borderId="31" xfId="1" applyFont="1" applyFill="1" applyBorder="1" applyAlignment="1">
      <alignment horizontal="right"/>
    </xf>
    <xf numFmtId="171" fontId="11" fillId="0" borderId="8" xfId="1" applyNumberFormat="1" applyFont="1" applyFill="1" applyBorder="1" applyAlignment="1">
      <alignment horizontal="right"/>
    </xf>
    <xf numFmtId="0" fontId="32" fillId="0" borderId="0" xfId="0" applyFont="1"/>
    <xf numFmtId="0" fontId="32" fillId="0" borderId="0" xfId="0" quotePrefix="1" applyFont="1" applyFill="1"/>
    <xf numFmtId="9" fontId="11" fillId="0" borderId="81" xfId="0" applyNumberFormat="1" applyFont="1" applyFill="1" applyBorder="1"/>
    <xf numFmtId="9" fontId="11" fillId="0" borderId="95" xfId="17" applyNumberFormat="1" applyFont="1" applyFill="1" applyBorder="1"/>
    <xf numFmtId="0" fontId="11" fillId="0" borderId="1" xfId="0" applyFont="1" applyFill="1" applyBorder="1"/>
    <xf numFmtId="3" fontId="11" fillId="0" borderId="9" xfId="0" applyNumberFormat="1" applyFont="1" applyFill="1" applyBorder="1"/>
    <xf numFmtId="3" fontId="11" fillId="0" borderId="50" xfId="0" applyNumberFormat="1" applyFont="1" applyFill="1" applyBorder="1"/>
    <xf numFmtId="0" fontId="22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35" fillId="0" borderId="31" xfId="8" applyFont="1" applyBorder="1" applyAlignment="1">
      <alignment horizontal="center"/>
    </xf>
    <xf numFmtId="0" fontId="5" fillId="0" borderId="142" xfId="0" applyFont="1" applyFill="1" applyBorder="1" applyAlignment="1">
      <alignment horizontal="center"/>
    </xf>
    <xf numFmtId="38" fontId="5" fillId="0" borderId="143" xfId="1" applyFont="1" applyFill="1" applyBorder="1"/>
    <xf numFmtId="38" fontId="5" fillId="0" borderId="144" xfId="1" applyFont="1" applyFill="1" applyBorder="1"/>
    <xf numFmtId="38" fontId="5" fillId="0" borderId="145" xfId="1" applyFont="1" applyFill="1" applyBorder="1"/>
    <xf numFmtId="38" fontId="5" fillId="0" borderId="146" xfId="1" applyFont="1" applyFill="1" applyBorder="1"/>
    <xf numFmtId="3" fontId="29" fillId="0" borderId="0" xfId="0" applyNumberFormat="1" applyFont="1"/>
    <xf numFmtId="3" fontId="5" fillId="0" borderId="147" xfId="0" applyNumberFormat="1" applyFont="1" applyFill="1" applyBorder="1"/>
    <xf numFmtId="3" fontId="5" fillId="0" borderId="94" xfId="0" applyNumberFormat="1" applyFont="1" applyFill="1" applyBorder="1"/>
    <xf numFmtId="0" fontId="5" fillId="0" borderId="142" xfId="0" applyFont="1" applyFill="1" applyBorder="1"/>
    <xf numFmtId="3" fontId="5" fillId="0" borderId="145" xfId="0" applyNumberFormat="1" applyFont="1" applyFill="1" applyBorder="1"/>
    <xf numFmtId="3" fontId="5" fillId="0" borderId="143" xfId="0" applyNumberFormat="1" applyFont="1" applyFill="1" applyBorder="1"/>
    <xf numFmtId="3" fontId="5" fillId="0" borderId="148" xfId="0" applyNumberFormat="1" applyFont="1" applyFill="1" applyBorder="1"/>
    <xf numFmtId="3" fontId="5" fillId="0" borderId="149" xfId="0" applyNumberFormat="1" applyFont="1" applyFill="1" applyBorder="1"/>
    <xf numFmtId="3" fontId="5" fillId="0" borderId="150" xfId="0" applyNumberFormat="1" applyFont="1" applyFill="1" applyBorder="1"/>
    <xf numFmtId="3" fontId="5" fillId="0" borderId="151" xfId="0" applyNumberFormat="1" applyFont="1" applyFill="1" applyBorder="1"/>
    <xf numFmtId="3" fontId="5" fillId="0" borderId="152" xfId="0" applyNumberFormat="1" applyFont="1" applyFill="1" applyBorder="1"/>
    <xf numFmtId="1" fontId="5" fillId="0" borderId="142" xfId="0" applyNumberFormat="1" applyFont="1" applyFill="1" applyBorder="1"/>
    <xf numFmtId="38" fontId="5" fillId="0" borderId="151" xfId="1" applyFont="1" applyFill="1" applyBorder="1"/>
    <xf numFmtId="1" fontId="5" fillId="0" borderId="57" xfId="0" applyNumberFormat="1" applyFont="1" applyFill="1" applyBorder="1"/>
    <xf numFmtId="3" fontId="5" fillId="0" borderId="81" xfId="0" applyNumberFormat="1" applyFont="1" applyFill="1" applyBorder="1"/>
    <xf numFmtId="3" fontId="5" fillId="0" borderId="65" xfId="0" applyNumberFormat="1" applyFont="1" applyFill="1" applyBorder="1"/>
    <xf numFmtId="3" fontId="5" fillId="0" borderId="84" xfId="0" applyNumberFormat="1" applyFont="1" applyFill="1" applyBorder="1"/>
    <xf numFmtId="3" fontId="5" fillId="0" borderId="88" xfId="0" applyNumberFormat="1" applyFont="1" applyFill="1" applyBorder="1"/>
    <xf numFmtId="3" fontId="5" fillId="0" borderId="86" xfId="0" applyNumberFormat="1" applyFont="1" applyFill="1" applyBorder="1"/>
    <xf numFmtId="3" fontId="5" fillId="0" borderId="86" xfId="0" applyNumberFormat="1" applyFont="1" applyFill="1" applyBorder="1" applyAlignment="1">
      <alignment vertical="center"/>
    </xf>
    <xf numFmtId="3" fontId="5" fillId="0" borderId="59" xfId="0" applyNumberFormat="1" applyFont="1" applyFill="1" applyBorder="1"/>
    <xf numFmtId="3" fontId="5" fillId="0" borderId="68" xfId="0" applyNumberFormat="1" applyFont="1" applyFill="1" applyBorder="1"/>
    <xf numFmtId="3" fontId="5" fillId="0" borderId="65" xfId="0" applyNumberFormat="1" applyFont="1" applyFill="1" applyBorder="1" applyAlignment="1">
      <alignment horizontal="right"/>
    </xf>
    <xf numFmtId="3" fontId="5" fillId="0" borderId="75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1" fontId="5" fillId="0" borderId="153" xfId="0" applyNumberFormat="1" applyFont="1" applyFill="1" applyBorder="1"/>
    <xf numFmtId="3" fontId="5" fillId="0" borderId="154" xfId="0" applyNumberFormat="1" applyFont="1" applyFill="1" applyBorder="1"/>
    <xf numFmtId="3" fontId="5" fillId="0" borderId="155" xfId="0" applyNumberFormat="1" applyFont="1" applyFill="1" applyBorder="1"/>
    <xf numFmtId="3" fontId="5" fillId="0" borderId="156" xfId="0" applyNumberFormat="1" applyFont="1" applyFill="1" applyBorder="1"/>
    <xf numFmtId="3" fontId="5" fillId="0" borderId="157" xfId="0" applyNumberFormat="1" applyFont="1" applyFill="1" applyBorder="1"/>
    <xf numFmtId="3" fontId="5" fillId="0" borderId="158" xfId="0" applyNumberFormat="1" applyFont="1" applyFill="1" applyBorder="1"/>
    <xf numFmtId="3" fontId="5" fillId="0" borderId="158" xfId="0" applyNumberFormat="1" applyFont="1" applyFill="1" applyBorder="1" applyAlignment="1">
      <alignment vertical="center"/>
    </xf>
    <xf numFmtId="3" fontId="5" fillId="0" borderId="159" xfId="0" applyNumberFormat="1" applyFont="1" applyFill="1" applyBorder="1"/>
    <xf numFmtId="3" fontId="5" fillId="0" borderId="160" xfId="0" applyNumberFormat="1" applyFont="1" applyFill="1" applyBorder="1"/>
    <xf numFmtId="3" fontId="5" fillId="0" borderId="155" xfId="0" applyNumberFormat="1" applyFont="1" applyFill="1" applyBorder="1" applyAlignment="1">
      <alignment horizontal="right"/>
    </xf>
    <xf numFmtId="3" fontId="5" fillId="0" borderId="161" xfId="0" applyNumberFormat="1" applyFont="1" applyFill="1" applyBorder="1" applyAlignment="1">
      <alignment vertical="center"/>
    </xf>
    <xf numFmtId="3" fontId="5" fillId="0" borderId="162" xfId="0" applyNumberFormat="1" applyFont="1" applyFill="1" applyBorder="1" applyAlignment="1">
      <alignment vertical="center"/>
    </xf>
    <xf numFmtId="1" fontId="5" fillId="0" borderId="163" xfId="0" applyNumberFormat="1" applyFont="1" applyFill="1" applyBorder="1"/>
    <xf numFmtId="3" fontId="5" fillId="0" borderId="164" xfId="0" applyNumberFormat="1" applyFont="1" applyFill="1" applyBorder="1"/>
    <xf numFmtId="3" fontId="5" fillId="0" borderId="165" xfId="0" applyNumberFormat="1" applyFont="1" applyFill="1" applyBorder="1"/>
    <xf numFmtId="3" fontId="5" fillId="0" borderId="166" xfId="0" applyNumberFormat="1" applyFont="1" applyFill="1" applyBorder="1"/>
    <xf numFmtId="3" fontId="5" fillId="0" borderId="167" xfId="0" applyNumberFormat="1" applyFont="1" applyFill="1" applyBorder="1"/>
    <xf numFmtId="3" fontId="5" fillId="0" borderId="168" xfId="0" applyNumberFormat="1" applyFont="1" applyFill="1" applyBorder="1"/>
    <xf numFmtId="3" fontId="5" fillId="0" borderId="168" xfId="0" applyNumberFormat="1" applyFont="1" applyFill="1" applyBorder="1" applyAlignment="1">
      <alignment vertical="center"/>
    </xf>
    <xf numFmtId="3" fontId="5" fillId="0" borderId="169" xfId="0" applyNumberFormat="1" applyFont="1" applyFill="1" applyBorder="1"/>
    <xf numFmtId="3" fontId="5" fillId="0" borderId="170" xfId="0" applyNumberFormat="1" applyFont="1" applyFill="1" applyBorder="1"/>
    <xf numFmtId="3" fontId="5" fillId="0" borderId="165" xfId="0" applyNumberFormat="1" applyFont="1" applyFill="1" applyBorder="1" applyAlignment="1">
      <alignment horizontal="right"/>
    </xf>
    <xf numFmtId="3" fontId="5" fillId="0" borderId="171" xfId="0" applyNumberFormat="1" applyFont="1" applyFill="1" applyBorder="1" applyAlignment="1">
      <alignment vertical="center"/>
    </xf>
    <xf numFmtId="3" fontId="5" fillId="0" borderId="172" xfId="0" applyNumberFormat="1" applyFont="1" applyFill="1" applyBorder="1" applyAlignment="1">
      <alignment vertical="center"/>
    </xf>
    <xf numFmtId="1" fontId="5" fillId="0" borderId="58" xfId="0" applyNumberFormat="1" applyFont="1" applyFill="1" applyBorder="1"/>
    <xf numFmtId="3" fontId="5" fillId="0" borderId="0" xfId="0" applyNumberFormat="1" applyFont="1" applyFill="1" applyBorder="1"/>
    <xf numFmtId="3" fontId="5" fillId="0" borderId="66" xfId="0" applyNumberFormat="1" applyFont="1" applyFill="1" applyBorder="1"/>
    <xf numFmtId="3" fontId="5" fillId="0" borderId="85" xfId="0" applyNumberFormat="1" applyFont="1" applyFill="1" applyBorder="1"/>
    <xf numFmtId="3" fontId="5" fillId="0" borderId="90" xfId="0" applyNumberFormat="1" applyFont="1" applyFill="1" applyBorder="1"/>
    <xf numFmtId="3" fontId="5" fillId="0" borderId="87" xfId="0" applyNumberFormat="1" applyFont="1" applyFill="1" applyBorder="1"/>
    <xf numFmtId="3" fontId="5" fillId="0" borderId="63" xfId="0" applyNumberFormat="1" applyFont="1" applyFill="1" applyBorder="1"/>
    <xf numFmtId="3" fontId="5" fillId="0" borderId="72" xfId="0" applyNumberFormat="1" applyFont="1" applyFill="1" applyBorder="1"/>
    <xf numFmtId="3" fontId="5" fillId="0" borderId="87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horizontal="right"/>
    </xf>
    <xf numFmtId="0" fontId="5" fillId="0" borderId="57" xfId="0" applyFont="1" applyBorder="1" applyAlignment="1">
      <alignment horizontal="center"/>
    </xf>
    <xf numFmtId="38" fontId="5" fillId="0" borderId="82" xfId="1" applyFont="1" applyFill="1" applyBorder="1"/>
    <xf numFmtId="38" fontId="5" fillId="0" borderId="88" xfId="1" applyFont="1" applyFill="1" applyBorder="1"/>
    <xf numFmtId="38" fontId="5" fillId="0" borderId="85" xfId="1" applyFont="1" applyFill="1" applyBorder="1"/>
    <xf numFmtId="0" fontId="5" fillId="0" borderId="163" xfId="0" applyFont="1" applyBorder="1" applyAlignment="1">
      <alignment horizontal="center"/>
    </xf>
    <xf numFmtId="38" fontId="5" fillId="0" borderId="173" xfId="1" applyFont="1" applyFill="1" applyBorder="1"/>
    <xf numFmtId="38" fontId="5" fillId="0" borderId="167" xfId="1" applyFont="1" applyFill="1" applyBorder="1"/>
    <xf numFmtId="38" fontId="5" fillId="0" borderId="166" xfId="1" applyFont="1" applyFill="1" applyBorder="1"/>
    <xf numFmtId="38" fontId="5" fillId="0" borderId="165" xfId="1" applyFont="1" applyFill="1" applyBorder="1"/>
    <xf numFmtId="38" fontId="5" fillId="0" borderId="174" xfId="1" applyFont="1" applyFill="1" applyBorder="1"/>
    <xf numFmtId="38" fontId="5" fillId="0" borderId="175" xfId="1" applyFont="1" applyFill="1" applyBorder="1"/>
    <xf numFmtId="38" fontId="5" fillId="0" borderId="176" xfId="1" applyFont="1" applyFill="1" applyBorder="1"/>
    <xf numFmtId="38" fontId="5" fillId="0" borderId="148" xfId="1" applyFont="1" applyFill="1" applyBorder="1"/>
    <xf numFmtId="38" fontId="5" fillId="0" borderId="83" xfId="1" applyFont="1" applyFill="1" applyBorder="1"/>
    <xf numFmtId="38" fontId="5" fillId="0" borderId="117" xfId="1" applyFont="1" applyFill="1" applyBorder="1"/>
    <xf numFmtId="0" fontId="5" fillId="0" borderId="153" xfId="0" applyFont="1" applyBorder="1" applyAlignment="1">
      <alignment horizontal="center"/>
    </xf>
    <xf numFmtId="38" fontId="5" fillId="0" borderId="177" xfId="1" applyFont="1" applyFill="1" applyBorder="1"/>
    <xf numFmtId="38" fontId="5" fillId="0" borderId="157" xfId="1" applyFont="1" applyFill="1" applyBorder="1"/>
    <xf numFmtId="38" fontId="5" fillId="0" borderId="156" xfId="1" applyFont="1" applyFill="1" applyBorder="1"/>
    <xf numFmtId="38" fontId="5" fillId="0" borderId="155" xfId="1" applyFont="1" applyFill="1" applyBorder="1"/>
    <xf numFmtId="38" fontId="5" fillId="0" borderId="178" xfId="1" applyFont="1" applyFill="1" applyBorder="1"/>
    <xf numFmtId="0" fontId="11" fillId="0" borderId="142" xfId="0" applyFont="1" applyBorder="1" applyAlignment="1">
      <alignment horizontal="center"/>
    </xf>
    <xf numFmtId="38" fontId="11" fillId="0" borderId="175" xfId="1" applyFont="1" applyFill="1" applyBorder="1"/>
    <xf numFmtId="38" fontId="11" fillId="0" borderId="143" xfId="1" applyFont="1" applyFill="1" applyBorder="1"/>
    <xf numFmtId="38" fontId="11" fillId="0" borderId="179" xfId="1" applyFont="1" applyFill="1" applyBorder="1"/>
    <xf numFmtId="38" fontId="11" fillId="0" borderId="148" xfId="1" applyFont="1" applyFill="1" applyBorder="1"/>
    <xf numFmtId="38" fontId="11" fillId="0" borderId="151" xfId="1" applyFont="1" applyFill="1" applyBorder="1"/>
    <xf numFmtId="38" fontId="11" fillId="0" borderId="176" xfId="1" applyFont="1" applyFill="1" applyBorder="1"/>
    <xf numFmtId="38" fontId="11" fillId="0" borderId="146" xfId="1" applyFont="1" applyFill="1" applyBorder="1"/>
    <xf numFmtId="0" fontId="11" fillId="0" borderId="57" xfId="0" applyFont="1" applyBorder="1" applyAlignment="1">
      <alignment horizontal="center"/>
    </xf>
    <xf numFmtId="38" fontId="11" fillId="0" borderId="82" xfId="1" applyFont="1" applyFill="1" applyBorder="1"/>
    <xf numFmtId="38" fontId="11" fillId="0" borderId="68" xfId="1" applyFont="1" applyFill="1" applyBorder="1"/>
    <xf numFmtId="38" fontId="11" fillId="0" borderId="84" xfId="1" applyFont="1" applyFill="1" applyBorder="1"/>
    <xf numFmtId="38" fontId="11" fillId="0" borderId="86" xfId="1" applyFont="1" applyBorder="1"/>
    <xf numFmtId="38" fontId="11" fillId="0" borderId="88" xfId="1" applyFont="1" applyFill="1" applyBorder="1"/>
    <xf numFmtId="38" fontId="11" fillId="0" borderId="180" xfId="1" applyFont="1" applyFill="1" applyBorder="1"/>
    <xf numFmtId="38" fontId="11" fillId="0" borderId="181" xfId="1" applyFont="1" applyFill="1" applyBorder="1"/>
    <xf numFmtId="38" fontId="11" fillId="0" borderId="182" xfId="1" applyFont="1" applyFill="1" applyBorder="1"/>
    <xf numFmtId="38" fontId="11" fillId="0" borderId="183" xfId="1" applyFont="1" applyFill="1" applyBorder="1"/>
    <xf numFmtId="38" fontId="11" fillId="0" borderId="184" xfId="1" applyFont="1" applyBorder="1"/>
    <xf numFmtId="38" fontId="11" fillId="0" borderId="185" xfId="1" applyFont="1" applyFill="1" applyBorder="1"/>
    <xf numFmtId="38" fontId="11" fillId="0" borderId="184" xfId="1" applyFont="1" applyFill="1" applyBorder="1"/>
    <xf numFmtId="0" fontId="11" fillId="0" borderId="186" xfId="0" applyFont="1" applyBorder="1" applyAlignment="1">
      <alignment horizontal="center"/>
    </xf>
    <xf numFmtId="38" fontId="11" fillId="0" borderId="187" xfId="1" applyFont="1" applyFill="1" applyBorder="1"/>
    <xf numFmtId="38" fontId="11" fillId="0" borderId="188" xfId="1" applyFont="1" applyFill="1" applyBorder="1"/>
    <xf numFmtId="38" fontId="11" fillId="0" borderId="189" xfId="1" applyFont="1" applyFill="1" applyBorder="1"/>
    <xf numFmtId="38" fontId="11" fillId="0" borderId="190" xfId="1" applyFont="1" applyFill="1" applyBorder="1"/>
    <xf numFmtId="38" fontId="11" fillId="0" borderId="191" xfId="1" applyFont="1" applyBorder="1"/>
    <xf numFmtId="38" fontId="11" fillId="0" borderId="192" xfId="1" applyFont="1" applyFill="1" applyBorder="1"/>
    <xf numFmtId="38" fontId="11" fillId="0" borderId="191" xfId="1" applyFont="1" applyFill="1" applyBorder="1"/>
    <xf numFmtId="38" fontId="11" fillId="0" borderId="193" xfId="1" applyFont="1" applyFill="1" applyBorder="1"/>
    <xf numFmtId="0" fontId="11" fillId="0" borderId="184" xfId="0" applyFont="1" applyBorder="1" applyAlignment="1">
      <alignment horizontal="center"/>
    </xf>
    <xf numFmtId="0" fontId="11" fillId="0" borderId="194" xfId="0" applyFont="1" applyBorder="1"/>
    <xf numFmtId="38" fontId="11" fillId="0" borderId="195" xfId="1" applyFont="1" applyFill="1" applyBorder="1"/>
    <xf numFmtId="3" fontId="11" fillId="0" borderId="88" xfId="1" applyNumberFormat="1" applyFont="1" applyFill="1" applyBorder="1"/>
    <xf numFmtId="3" fontId="11" fillId="0" borderId="65" xfId="1" applyNumberFormat="1" applyFont="1" applyFill="1" applyBorder="1"/>
    <xf numFmtId="3" fontId="11" fillId="0" borderId="84" xfId="1" applyNumberFormat="1" applyFont="1" applyFill="1" applyBorder="1"/>
    <xf numFmtId="3" fontId="11" fillId="0" borderId="88" xfId="1" applyNumberFormat="1" applyFont="1" applyFill="1" applyBorder="1" applyAlignment="1">
      <alignment horizontal="right"/>
    </xf>
    <xf numFmtId="3" fontId="11" fillId="0" borderId="65" xfId="1" applyNumberFormat="1" applyFont="1" applyFill="1" applyBorder="1" applyAlignment="1">
      <alignment horizontal="right"/>
    </xf>
    <xf numFmtId="3" fontId="11" fillId="0" borderId="84" xfId="1" applyNumberFormat="1" applyFont="1" applyFill="1" applyBorder="1" applyAlignment="1">
      <alignment horizontal="right"/>
    </xf>
    <xf numFmtId="3" fontId="11" fillId="0" borderId="196" xfId="1" applyNumberFormat="1" applyFont="1" applyFill="1" applyBorder="1"/>
    <xf numFmtId="0" fontId="11" fillId="0" borderId="163" xfId="0" applyFont="1" applyBorder="1" applyAlignment="1">
      <alignment horizontal="center"/>
    </xf>
    <xf numFmtId="3" fontId="11" fillId="0" borderId="167" xfId="1" applyNumberFormat="1" applyFont="1" applyFill="1" applyBorder="1"/>
    <xf numFmtId="3" fontId="11" fillId="0" borderId="165" xfId="1" applyNumberFormat="1" applyFont="1" applyFill="1" applyBorder="1"/>
    <xf numFmtId="3" fontId="11" fillId="0" borderId="166" xfId="1" applyNumberFormat="1" applyFont="1" applyFill="1" applyBorder="1"/>
    <xf numFmtId="3" fontId="11" fillId="0" borderId="167" xfId="1" applyNumberFormat="1" applyFont="1" applyFill="1" applyBorder="1" applyAlignment="1">
      <alignment horizontal="right"/>
    </xf>
    <xf numFmtId="3" fontId="11" fillId="0" borderId="165" xfId="1" applyNumberFormat="1" applyFont="1" applyFill="1" applyBorder="1" applyAlignment="1">
      <alignment horizontal="right"/>
    </xf>
    <xf numFmtId="3" fontId="11" fillId="0" borderId="166" xfId="1" applyNumberFormat="1" applyFont="1" applyFill="1" applyBorder="1" applyAlignment="1">
      <alignment horizontal="right"/>
    </xf>
    <xf numFmtId="3" fontId="11" fillId="0" borderId="197" xfId="1" applyNumberFormat="1" applyFont="1" applyFill="1" applyBorder="1"/>
    <xf numFmtId="0" fontId="11" fillId="0" borderId="153" xfId="0" applyFont="1" applyBorder="1" applyAlignment="1">
      <alignment horizontal="center"/>
    </xf>
    <xf numFmtId="3" fontId="11" fillId="0" borderId="157" xfId="1" applyNumberFormat="1" applyFont="1" applyFill="1" applyBorder="1"/>
    <xf numFmtId="3" fontId="11" fillId="0" borderId="155" xfId="1" applyNumberFormat="1" applyFont="1" applyFill="1" applyBorder="1"/>
    <xf numFmtId="3" fontId="11" fillId="0" borderId="156" xfId="1" applyNumberFormat="1" applyFont="1" applyFill="1" applyBorder="1"/>
    <xf numFmtId="3" fontId="11" fillId="0" borderId="157" xfId="1" applyNumberFormat="1" applyFont="1" applyFill="1" applyBorder="1" applyAlignment="1">
      <alignment horizontal="right"/>
    </xf>
    <xf numFmtId="3" fontId="11" fillId="0" borderId="155" xfId="1" applyNumberFormat="1" applyFont="1" applyFill="1" applyBorder="1" applyAlignment="1">
      <alignment horizontal="right"/>
    </xf>
    <xf numFmtId="3" fontId="11" fillId="0" borderId="156" xfId="1" applyNumberFormat="1" applyFont="1" applyFill="1" applyBorder="1" applyAlignment="1">
      <alignment horizontal="right"/>
    </xf>
    <xf numFmtId="3" fontId="11" fillId="0" borderId="198" xfId="1" applyNumberFormat="1" applyFont="1" applyFill="1" applyBorder="1"/>
    <xf numFmtId="38" fontId="11" fillId="0" borderId="95" xfId="1" applyFont="1" applyBorder="1"/>
    <xf numFmtId="38" fontId="11" fillId="0" borderId="173" xfId="1" applyFont="1" applyFill="1" applyBorder="1"/>
    <xf numFmtId="38" fontId="11" fillId="0" borderId="165" xfId="1" applyFont="1" applyFill="1" applyBorder="1"/>
    <xf numFmtId="38" fontId="11" fillId="0" borderId="170" xfId="1" applyFont="1" applyFill="1" applyBorder="1"/>
    <xf numFmtId="38" fontId="11" fillId="0" borderId="166" xfId="1" applyFont="1" applyFill="1" applyBorder="1"/>
    <xf numFmtId="38" fontId="11" fillId="0" borderId="168" xfId="1" applyFont="1" applyFill="1" applyBorder="1"/>
    <xf numFmtId="38" fontId="11" fillId="0" borderId="167" xfId="1" applyFont="1" applyFill="1" applyBorder="1"/>
    <xf numFmtId="38" fontId="11" fillId="0" borderId="174" xfId="1" applyFont="1" applyBorder="1"/>
    <xf numFmtId="38" fontId="11" fillId="0" borderId="177" xfId="1" applyFont="1" applyFill="1" applyBorder="1"/>
    <xf numFmtId="38" fontId="11" fillId="0" borderId="155" xfId="1" applyFont="1" applyFill="1" applyBorder="1"/>
    <xf numFmtId="38" fontId="11" fillId="0" borderId="160" xfId="1" applyFont="1" applyFill="1" applyBorder="1"/>
    <xf numFmtId="38" fontId="11" fillId="0" borderId="156" xfId="1" applyFont="1" applyFill="1" applyBorder="1"/>
    <xf numFmtId="38" fontId="11" fillId="0" borderId="158" xfId="1" applyFont="1" applyFill="1" applyBorder="1"/>
    <xf numFmtId="38" fontId="11" fillId="0" borderId="157" xfId="1" applyFont="1" applyFill="1" applyBorder="1"/>
    <xf numFmtId="38" fontId="11" fillId="0" borderId="200" xfId="1" applyFont="1" applyFill="1" applyBorder="1"/>
    <xf numFmtId="38" fontId="11" fillId="0" borderId="178" xfId="1" applyFont="1" applyBorder="1"/>
    <xf numFmtId="170" fontId="11" fillId="0" borderId="25" xfId="1" applyNumberFormat="1" applyFont="1" applyFill="1" applyBorder="1" applyAlignment="1">
      <alignment horizontal="left"/>
    </xf>
    <xf numFmtId="0" fontId="5" fillId="0" borderId="111" xfId="0" applyFont="1" applyFill="1" applyBorder="1"/>
    <xf numFmtId="0" fontId="5" fillId="0" borderId="26" xfId="0" applyFont="1" applyBorder="1"/>
    <xf numFmtId="0" fontId="5" fillId="0" borderId="32" xfId="0" applyFont="1" applyBorder="1"/>
    <xf numFmtId="170" fontId="11" fillId="0" borderId="20" xfId="1" applyNumberFormat="1" applyFont="1" applyFill="1" applyBorder="1" applyAlignment="1">
      <alignment horizontal="right"/>
    </xf>
    <xf numFmtId="171" fontId="11" fillId="0" borderId="96" xfId="1" applyNumberFormat="1" applyFont="1" applyFill="1" applyBorder="1" applyAlignment="1">
      <alignment horizontal="right"/>
    </xf>
    <xf numFmtId="38" fontId="11" fillId="0" borderId="32" xfId="1" applyFont="1" applyFill="1" applyBorder="1" applyAlignment="1">
      <alignment horizontal="right"/>
    </xf>
    <xf numFmtId="171" fontId="11" fillId="0" borderId="26" xfId="1" applyNumberFormat="1" applyFont="1" applyFill="1" applyBorder="1" applyAlignment="1">
      <alignment horizontal="right"/>
    </xf>
    <xf numFmtId="170" fontId="11" fillId="0" borderId="66" xfId="1" applyNumberFormat="1" applyFont="1" applyFill="1" applyBorder="1" applyAlignment="1">
      <alignment horizontal="right"/>
    </xf>
    <xf numFmtId="3" fontId="11" fillId="0" borderId="72" xfId="1" applyNumberFormat="1" applyFont="1" applyFill="1" applyBorder="1" applyAlignment="1">
      <alignment horizontal="right"/>
    </xf>
    <xf numFmtId="170" fontId="11" fillId="0" borderId="85" xfId="1" applyNumberFormat="1" applyFont="1" applyFill="1" applyBorder="1" applyAlignment="1">
      <alignment horizontal="right"/>
    </xf>
    <xf numFmtId="170" fontId="11" fillId="0" borderId="0" xfId="1" applyNumberFormat="1" applyFont="1" applyFill="1" applyBorder="1" applyAlignment="1">
      <alignment horizontal="right"/>
    </xf>
    <xf numFmtId="174" fontId="11" fillId="0" borderId="66" xfId="1" applyNumberFormat="1" applyFont="1" applyFill="1" applyBorder="1" applyAlignment="1">
      <alignment horizontal="right"/>
    </xf>
    <xf numFmtId="170" fontId="11" fillId="0" borderId="87" xfId="1" applyNumberFormat="1" applyFont="1" applyFill="1" applyBorder="1" applyAlignment="1">
      <alignment horizontal="right"/>
    </xf>
    <xf numFmtId="2" fontId="11" fillId="0" borderId="66" xfId="1" applyNumberFormat="1" applyFont="1" applyFill="1" applyBorder="1" applyAlignment="1">
      <alignment horizontal="right"/>
    </xf>
    <xf numFmtId="3" fontId="11" fillId="0" borderId="66" xfId="1" quotePrefix="1" applyNumberFormat="1" applyFont="1" applyFill="1" applyBorder="1" applyAlignment="1">
      <alignment horizontal="right"/>
    </xf>
    <xf numFmtId="170" fontId="11" fillId="0" borderId="66" xfId="1" quotePrefix="1" applyNumberFormat="1" applyFont="1" applyFill="1" applyBorder="1" applyAlignment="1">
      <alignment horizontal="right"/>
    </xf>
    <xf numFmtId="171" fontId="11" fillId="0" borderId="63" xfId="1" applyNumberFormat="1" applyFont="1" applyFill="1" applyBorder="1" applyAlignment="1">
      <alignment horizontal="right"/>
    </xf>
    <xf numFmtId="0" fontId="11" fillId="0" borderId="142" xfId="0" applyFont="1" applyFill="1" applyBorder="1" applyAlignment="1">
      <alignment horizontal="center"/>
    </xf>
    <xf numFmtId="170" fontId="11" fillId="0" borderId="175" xfId="1" applyNumberFormat="1" applyFont="1" applyFill="1" applyBorder="1" applyAlignment="1">
      <alignment horizontal="right"/>
    </xf>
    <xf numFmtId="170" fontId="11" fillId="0" borderId="143" xfId="1" applyNumberFormat="1" applyFont="1" applyFill="1" applyBorder="1" applyAlignment="1">
      <alignment horizontal="right"/>
    </xf>
    <xf numFmtId="3" fontId="11" fillId="0" borderId="179" xfId="1" applyNumberFormat="1" applyFont="1" applyFill="1" applyBorder="1" applyAlignment="1">
      <alignment horizontal="right"/>
    </xf>
    <xf numFmtId="170" fontId="11" fillId="0" borderId="148" xfId="1" applyNumberFormat="1" applyFont="1" applyFill="1" applyBorder="1" applyAlignment="1">
      <alignment horizontal="right"/>
    </xf>
    <xf numFmtId="170" fontId="11" fillId="0" borderId="145" xfId="1" applyNumberFormat="1" applyFont="1" applyFill="1" applyBorder="1" applyAlignment="1">
      <alignment horizontal="right"/>
    </xf>
    <xf numFmtId="174" fontId="11" fillId="0" borderId="143" xfId="1" applyNumberFormat="1" applyFont="1" applyFill="1" applyBorder="1" applyAlignment="1">
      <alignment horizontal="right"/>
    </xf>
    <xf numFmtId="170" fontId="11" fillId="0" borderId="151" xfId="1" applyNumberFormat="1" applyFont="1" applyFill="1" applyBorder="1" applyAlignment="1">
      <alignment horizontal="right"/>
    </xf>
    <xf numFmtId="2" fontId="11" fillId="0" borderId="143" xfId="1" applyNumberFormat="1" applyFont="1" applyFill="1" applyBorder="1" applyAlignment="1">
      <alignment horizontal="right"/>
    </xf>
    <xf numFmtId="3" fontId="11" fillId="0" borderId="143" xfId="1" quotePrefix="1" applyNumberFormat="1" applyFont="1" applyFill="1" applyBorder="1" applyAlignment="1">
      <alignment horizontal="right"/>
    </xf>
    <xf numFmtId="170" fontId="11" fillId="0" borderId="143" xfId="1" quotePrefix="1" applyNumberFormat="1" applyFont="1" applyFill="1" applyBorder="1" applyAlignment="1">
      <alignment horizontal="right"/>
    </xf>
    <xf numFmtId="38" fontId="11" fillId="0" borderId="145" xfId="1" applyFont="1" applyFill="1" applyBorder="1" applyAlignment="1">
      <alignment horizontal="right"/>
    </xf>
    <xf numFmtId="38" fontId="11" fillId="0" borderId="143" xfId="1" applyFont="1" applyFill="1" applyBorder="1" applyAlignment="1">
      <alignment horizontal="right"/>
    </xf>
    <xf numFmtId="171" fontId="11" fillId="0" borderId="149" xfId="1" applyNumberFormat="1" applyFont="1" applyFill="1" applyBorder="1" applyAlignment="1">
      <alignment horizontal="right"/>
    </xf>
    <xf numFmtId="38" fontId="11" fillId="0" borderId="148" xfId="1" applyFont="1" applyFill="1" applyBorder="1" applyAlignment="1">
      <alignment horizontal="right"/>
    </xf>
    <xf numFmtId="38" fontId="11" fillId="0" borderId="151" xfId="1" applyFont="1" applyFill="1" applyBorder="1" applyAlignment="1">
      <alignment horizontal="right"/>
    </xf>
    <xf numFmtId="171" fontId="11" fillId="0" borderId="145" xfId="1" applyNumberFormat="1" applyFont="1" applyFill="1" applyBorder="1" applyAlignment="1">
      <alignment horizontal="right"/>
    </xf>
    <xf numFmtId="171" fontId="11" fillId="0" borderId="143" xfId="1" applyNumberFormat="1" applyFont="1" applyFill="1" applyBorder="1" applyAlignment="1">
      <alignment horizontal="right"/>
    </xf>
    <xf numFmtId="171" fontId="11" fillId="0" borderId="151" xfId="1" applyNumberFormat="1" applyFont="1" applyFill="1" applyBorder="1" applyAlignment="1">
      <alignment horizontal="right"/>
    </xf>
    <xf numFmtId="38" fontId="11" fillId="0" borderId="146" xfId="1" applyFont="1" applyFill="1" applyBorder="1" applyAlignment="1">
      <alignment horizontal="right"/>
    </xf>
    <xf numFmtId="0" fontId="11" fillId="0" borderId="205" xfId="0" applyFont="1" applyFill="1" applyBorder="1" applyAlignment="1">
      <alignment horizontal="center"/>
    </xf>
    <xf numFmtId="170" fontId="11" fillId="0" borderId="83" xfId="1" applyNumberFormat="1" applyFont="1" applyFill="1" applyBorder="1" applyAlignment="1">
      <alignment horizontal="right"/>
    </xf>
    <xf numFmtId="38" fontId="11" fillId="0" borderId="66" xfId="1" applyFont="1" applyBorder="1" applyAlignment="1">
      <alignment horizontal="right"/>
    </xf>
    <xf numFmtId="38" fontId="11" fillId="0" borderId="194" xfId="1" applyFont="1" applyFill="1" applyBorder="1" applyAlignment="1">
      <alignment horizontal="right"/>
    </xf>
    <xf numFmtId="0" fontId="11" fillId="0" borderId="206" xfId="0" applyFont="1" applyFill="1" applyBorder="1" applyAlignment="1">
      <alignment horizontal="center"/>
    </xf>
    <xf numFmtId="170" fontId="11" fillId="0" borderId="207" xfId="1" applyNumberFormat="1" applyFont="1" applyFill="1" applyBorder="1" applyAlignment="1">
      <alignment horizontal="right"/>
    </xf>
    <xf numFmtId="170" fontId="11" fillId="0" borderId="208" xfId="1" applyNumberFormat="1" applyFont="1" applyFill="1" applyBorder="1" applyAlignment="1">
      <alignment horizontal="right"/>
    </xf>
    <xf numFmtId="3" fontId="11" fillId="0" borderId="209" xfId="1" applyNumberFormat="1" applyFont="1" applyFill="1" applyBorder="1" applyAlignment="1">
      <alignment horizontal="right"/>
    </xf>
    <xf numFmtId="170" fontId="11" fillId="0" borderId="210" xfId="1" applyNumberFormat="1" applyFont="1" applyFill="1" applyBorder="1" applyAlignment="1">
      <alignment horizontal="right"/>
    </xf>
    <xf numFmtId="170" fontId="11" fillId="0" borderId="211" xfId="1" applyNumberFormat="1" applyFont="1" applyFill="1" applyBorder="1" applyAlignment="1">
      <alignment horizontal="right"/>
    </xf>
    <xf numFmtId="170" fontId="11" fillId="0" borderId="212" xfId="1" applyNumberFormat="1" applyFont="1" applyFill="1" applyBorder="1" applyAlignment="1">
      <alignment horizontal="right"/>
    </xf>
    <xf numFmtId="3" fontId="11" fillId="0" borderId="208" xfId="1" quotePrefix="1" applyNumberFormat="1" applyFont="1" applyFill="1" applyBorder="1" applyAlignment="1">
      <alignment horizontal="right"/>
    </xf>
    <xf numFmtId="38" fontId="11" fillId="0" borderId="211" xfId="1" applyFont="1" applyFill="1" applyBorder="1" applyAlignment="1">
      <alignment horizontal="right"/>
    </xf>
    <xf numFmtId="38" fontId="11" fillId="0" borderId="208" xfId="1" applyFont="1" applyFill="1" applyBorder="1" applyAlignment="1">
      <alignment horizontal="right"/>
    </xf>
    <xf numFmtId="171" fontId="11" fillId="0" borderId="213" xfId="1" applyNumberFormat="1" applyFont="1" applyFill="1" applyBorder="1" applyAlignment="1">
      <alignment horizontal="right"/>
    </xf>
    <xf numFmtId="38" fontId="11" fillId="0" borderId="210" xfId="1" applyFont="1" applyFill="1" applyBorder="1" applyAlignment="1">
      <alignment horizontal="right"/>
    </xf>
    <xf numFmtId="38" fontId="11" fillId="0" borderId="212" xfId="1" applyFont="1" applyFill="1" applyBorder="1" applyAlignment="1">
      <alignment horizontal="right"/>
    </xf>
    <xf numFmtId="171" fontId="11" fillId="0" borderId="211" xfId="1" applyNumberFormat="1" applyFont="1" applyFill="1" applyBorder="1" applyAlignment="1">
      <alignment horizontal="right"/>
    </xf>
    <xf numFmtId="171" fontId="11" fillId="0" borderId="208" xfId="1" applyNumberFormat="1" applyFont="1" applyFill="1" applyBorder="1" applyAlignment="1">
      <alignment horizontal="right"/>
    </xf>
    <xf numFmtId="171" fontId="11" fillId="0" borderId="212" xfId="1" applyNumberFormat="1" applyFont="1" applyFill="1" applyBorder="1" applyAlignment="1">
      <alignment horizontal="right"/>
    </xf>
    <xf numFmtId="38" fontId="11" fillId="0" borderId="208" xfId="1" applyFont="1" applyBorder="1" applyAlignment="1">
      <alignment horizontal="right"/>
    </xf>
    <xf numFmtId="38" fontId="11" fillId="0" borderId="214" xfId="1" applyFont="1" applyFill="1" applyBorder="1" applyAlignment="1">
      <alignment horizontal="right"/>
    </xf>
    <xf numFmtId="0" fontId="11" fillId="0" borderId="142" xfId="1" applyNumberFormat="1" applyFont="1" applyFill="1" applyBorder="1" applyAlignment="1">
      <alignment horizontal="center"/>
    </xf>
    <xf numFmtId="38" fontId="11" fillId="0" borderId="149" xfId="1" applyFont="1" applyFill="1" applyBorder="1"/>
    <xf numFmtId="38" fontId="11" fillId="0" borderId="145" xfId="1" applyFont="1" applyFill="1" applyBorder="1"/>
    <xf numFmtId="3" fontId="11" fillId="0" borderId="145" xfId="0" applyNumberFormat="1" applyFont="1" applyFill="1" applyBorder="1" applyAlignment="1">
      <alignment vertical="center"/>
    </xf>
    <xf numFmtId="3" fontId="11" fillId="0" borderId="149" xfId="0" applyNumberFormat="1" applyFont="1" applyFill="1" applyBorder="1"/>
    <xf numFmtId="3" fontId="11" fillId="0" borderId="143" xfId="0" applyNumberFormat="1" applyFont="1" applyFill="1" applyBorder="1"/>
    <xf numFmtId="3" fontId="11" fillId="0" borderId="151" xfId="0" applyNumberFormat="1" applyFont="1" applyFill="1" applyBorder="1"/>
    <xf numFmtId="3" fontId="11" fillId="0" borderId="175" xfId="0" applyNumberFormat="1" applyFont="1" applyFill="1" applyBorder="1"/>
    <xf numFmtId="3" fontId="11" fillId="0" borderId="148" xfId="0" applyNumberFormat="1" applyFont="1" applyFill="1" applyBorder="1"/>
    <xf numFmtId="3" fontId="11" fillId="0" borderId="145" xfId="0" applyNumberFormat="1" applyFont="1" applyFill="1" applyBorder="1"/>
    <xf numFmtId="3" fontId="11" fillId="0" borderId="146" xfId="0" applyNumberFormat="1" applyFont="1" applyFill="1" applyBorder="1"/>
    <xf numFmtId="0" fontId="5" fillId="0" borderId="215" xfId="0" applyFont="1" applyFill="1" applyBorder="1" applyAlignment="1">
      <alignment horizontal="center"/>
    </xf>
    <xf numFmtId="38" fontId="5" fillId="0" borderId="216" xfId="1" applyFont="1" applyFill="1" applyBorder="1"/>
    <xf numFmtId="38" fontId="5" fillId="0" borderId="217" xfId="1" applyFont="1" applyFill="1" applyBorder="1"/>
    <xf numFmtId="38" fontId="5" fillId="0" borderId="218" xfId="1" applyFont="1" applyFill="1" applyBorder="1"/>
    <xf numFmtId="0" fontId="5" fillId="0" borderId="219" xfId="0" applyFont="1" applyFill="1" applyBorder="1"/>
    <xf numFmtId="0" fontId="5" fillId="0" borderId="201" xfId="0" applyFont="1" applyFill="1" applyBorder="1" applyAlignment="1">
      <alignment horizontal="center"/>
    </xf>
    <xf numFmtId="38" fontId="5" fillId="0" borderId="204" xfId="1" applyFont="1" applyFill="1" applyBorder="1"/>
    <xf numFmtId="38" fontId="5" fillId="0" borderId="202" xfId="1" applyFont="1" applyFill="1" applyBorder="1"/>
    <xf numFmtId="38" fontId="5" fillId="0" borderId="203" xfId="1" applyFont="1" applyFill="1" applyBorder="1"/>
    <xf numFmtId="0" fontId="5" fillId="0" borderId="220" xfId="0" applyFont="1" applyFill="1" applyBorder="1"/>
    <xf numFmtId="38" fontId="5" fillId="0" borderId="169" xfId="1" applyFont="1" applyFill="1" applyBorder="1"/>
    <xf numFmtId="38" fontId="5" fillId="0" borderId="164" xfId="1" applyFont="1" applyFill="1" applyBorder="1"/>
    <xf numFmtId="38" fontId="5" fillId="0" borderId="170" xfId="1" applyFont="1" applyFill="1" applyBorder="1"/>
    <xf numFmtId="38" fontId="5" fillId="0" borderId="168" xfId="1" applyFont="1" applyFill="1" applyBorder="1"/>
    <xf numFmtId="0" fontId="5" fillId="0" borderId="186" xfId="0" applyFont="1" applyFill="1" applyBorder="1" applyAlignment="1">
      <alignment horizontal="center"/>
    </xf>
    <xf numFmtId="38" fontId="5" fillId="0" borderId="221" xfId="1" applyFont="1" applyFill="1" applyBorder="1"/>
    <xf numFmtId="38" fontId="5" fillId="0" borderId="188" xfId="1" applyFont="1" applyFill="1" applyBorder="1"/>
    <xf numFmtId="38" fontId="5" fillId="0" borderId="189" xfId="1" applyFont="1" applyFill="1" applyBorder="1"/>
    <xf numFmtId="0" fontId="5" fillId="0" borderId="222" xfId="0" applyFont="1" applyFill="1" applyBorder="1"/>
    <xf numFmtId="38" fontId="5" fillId="0" borderId="223" xfId="1" applyFont="1" applyFill="1" applyBorder="1"/>
    <xf numFmtId="38" fontId="5" fillId="0" borderId="187" xfId="1" applyFont="1" applyFill="1" applyBorder="1"/>
    <xf numFmtId="38" fontId="5" fillId="0" borderId="191" xfId="1" applyFont="1" applyFill="1" applyBorder="1"/>
    <xf numFmtId="38" fontId="5" fillId="0" borderId="192" xfId="1" applyFont="1" applyFill="1" applyBorder="1"/>
    <xf numFmtId="38" fontId="5" fillId="0" borderId="190" xfId="1" applyFont="1" applyFill="1" applyBorder="1"/>
    <xf numFmtId="38" fontId="5" fillId="0" borderId="193" xfId="1" applyFont="1" applyFill="1" applyBorder="1"/>
    <xf numFmtId="3" fontId="5" fillId="0" borderId="116" xfId="1" applyNumberFormat="1" applyFont="1" applyFill="1" applyBorder="1" applyAlignment="1">
      <alignment horizontal="right"/>
    </xf>
    <xf numFmtId="3" fontId="5" fillId="0" borderId="42" xfId="1" applyNumberFormat="1" applyFont="1" applyFill="1" applyBorder="1" applyAlignment="1">
      <alignment horizontal="right"/>
    </xf>
    <xf numFmtId="3" fontId="5" fillId="0" borderId="77" xfId="1" applyNumberFormat="1" applyFont="1" applyFill="1" applyBorder="1" applyAlignment="1">
      <alignment horizontal="right"/>
    </xf>
    <xf numFmtId="3" fontId="5" fillId="0" borderId="39" xfId="1" applyNumberFormat="1" applyFont="1" applyFill="1" applyBorder="1" applyAlignment="1">
      <alignment horizontal="right"/>
    </xf>
    <xf numFmtId="3" fontId="5" fillId="0" borderId="17" xfId="1" applyNumberFormat="1" applyFont="1" applyFill="1" applyBorder="1" applyAlignment="1">
      <alignment horizontal="right"/>
    </xf>
    <xf numFmtId="3" fontId="5" fillId="0" borderId="41" xfId="1" applyNumberFormat="1" applyFont="1" applyFill="1" applyBorder="1" applyAlignment="1">
      <alignment horizontal="right"/>
    </xf>
    <xf numFmtId="3" fontId="5" fillId="0" borderId="56" xfId="1" applyNumberFormat="1" applyFont="1" applyFill="1" applyBorder="1" applyAlignment="1">
      <alignment horizontal="right"/>
    </xf>
    <xf numFmtId="1" fontId="5" fillId="0" borderId="142" xfId="0" applyNumberFormat="1" applyFont="1" applyFill="1" applyBorder="1" applyAlignment="1">
      <alignment horizontal="center"/>
    </xf>
    <xf numFmtId="3" fontId="5" fillId="0" borderId="226" xfId="1" applyNumberFormat="1" applyFont="1" applyFill="1" applyBorder="1" applyAlignment="1">
      <alignment horizontal="right"/>
    </xf>
    <xf numFmtId="3" fontId="5" fillId="0" borderId="145" xfId="1" applyNumberFormat="1" applyFont="1" applyFill="1" applyBorder="1" applyAlignment="1">
      <alignment horizontal="right"/>
    </xf>
    <xf numFmtId="3" fontId="5" fillId="0" borderId="144" xfId="1" applyNumberFormat="1" applyFont="1" applyFill="1" applyBorder="1" applyAlignment="1">
      <alignment horizontal="right"/>
    </xf>
    <xf numFmtId="3" fontId="5" fillId="0" borderId="148" xfId="1" applyNumberFormat="1" applyFont="1" applyFill="1" applyBorder="1" applyAlignment="1">
      <alignment horizontal="right"/>
    </xf>
    <xf numFmtId="3" fontId="5" fillId="0" borderId="175" xfId="1" applyNumberFormat="1" applyFont="1" applyFill="1" applyBorder="1" applyAlignment="1">
      <alignment horizontal="right"/>
    </xf>
    <xf numFmtId="3" fontId="5" fillId="0" borderId="151" xfId="1" applyNumberFormat="1" applyFont="1" applyFill="1" applyBorder="1" applyAlignment="1">
      <alignment horizontal="right"/>
    </xf>
    <xf numFmtId="3" fontId="5" fillId="0" borderId="199" xfId="1" applyNumberFormat="1" applyFont="1" applyFill="1" applyBorder="1" applyAlignment="1">
      <alignment horizontal="right"/>
    </xf>
    <xf numFmtId="171" fontId="5" fillId="0" borderId="143" xfId="1" applyNumberFormat="1" applyFont="1" applyFill="1" applyBorder="1"/>
    <xf numFmtId="171" fontId="5" fillId="0" borderId="151" xfId="1" applyNumberFormat="1" applyFont="1" applyFill="1" applyBorder="1"/>
    <xf numFmtId="38" fontId="5" fillId="0" borderId="97" xfId="1" applyFont="1" applyFill="1" applyBorder="1"/>
    <xf numFmtId="38" fontId="5" fillId="0" borderId="141" xfId="1" applyFont="1" applyFill="1" applyBorder="1"/>
    <xf numFmtId="38" fontId="5" fillId="0" borderId="99" xfId="1" applyFont="1" applyFill="1" applyBorder="1"/>
    <xf numFmtId="3" fontId="5" fillId="0" borderId="176" xfId="1" applyNumberFormat="1" applyFont="1" applyFill="1" applyBorder="1"/>
    <xf numFmtId="3" fontId="5" fillId="0" borderId="143" xfId="1" applyNumberFormat="1" applyFont="1" applyFill="1" applyBorder="1"/>
    <xf numFmtId="3" fontId="5" fillId="0" borderId="148" xfId="1" applyNumberFormat="1" applyFont="1" applyFill="1" applyBorder="1"/>
    <xf numFmtId="3" fontId="5" fillId="0" borderId="144" xfId="1" applyNumberFormat="1" applyFont="1" applyFill="1" applyBorder="1"/>
    <xf numFmtId="3" fontId="5" fillId="0" borderId="145" xfId="1" applyNumberFormat="1" applyFont="1" applyFill="1" applyBorder="1"/>
    <xf numFmtId="3" fontId="5" fillId="0" borderId="224" xfId="1" applyNumberFormat="1" applyFont="1" applyFill="1" applyBorder="1"/>
    <xf numFmtId="3" fontId="5" fillId="0" borderId="225" xfId="1" applyNumberFormat="1" applyFont="1" applyFill="1" applyBorder="1"/>
    <xf numFmtId="3" fontId="5" fillId="0" borderId="179" xfId="1" applyNumberFormat="1" applyFont="1" applyFill="1" applyBorder="1"/>
    <xf numFmtId="3" fontId="5" fillId="0" borderId="175" xfId="1" applyNumberFormat="1" applyFont="1" applyFill="1" applyBorder="1"/>
    <xf numFmtId="3" fontId="5" fillId="0" borderId="148" xfId="1" applyNumberFormat="1" applyFont="1" applyFill="1" applyBorder="1" applyAlignment="1"/>
    <xf numFmtId="3" fontId="5" fillId="0" borderId="175" xfId="1" applyNumberFormat="1" applyFont="1" applyFill="1" applyBorder="1" applyAlignment="1"/>
    <xf numFmtId="3" fontId="5" fillId="0" borderId="179" xfId="1" applyNumberFormat="1" applyFont="1" applyFill="1" applyBorder="1" applyAlignment="1"/>
    <xf numFmtId="3" fontId="5" fillId="0" borderId="226" xfId="1" applyNumberFormat="1" applyFont="1" applyFill="1" applyBorder="1" applyAlignment="1"/>
    <xf numFmtId="3" fontId="5" fillId="0" borderId="151" xfId="1" applyNumberFormat="1" applyFont="1" applyFill="1" applyBorder="1" applyAlignment="1"/>
    <xf numFmtId="3" fontId="5" fillId="0" borderId="176" xfId="1" applyNumberFormat="1" applyFont="1" applyFill="1" applyBorder="1" applyAlignment="1"/>
    <xf numFmtId="3" fontId="5" fillId="0" borderId="143" xfId="1" applyNumberFormat="1" applyFont="1" applyFill="1" applyBorder="1" applyAlignment="1"/>
    <xf numFmtId="3" fontId="5" fillId="0" borderId="144" xfId="1" applyNumberFormat="1" applyFont="1" applyFill="1" applyBorder="1" applyAlignment="1"/>
    <xf numFmtId="3" fontId="5" fillId="0" borderId="199" xfId="1" applyNumberFormat="1" applyFont="1" applyFill="1" applyBorder="1" applyAlignment="1"/>
    <xf numFmtId="3" fontId="5" fillId="0" borderId="149" xfId="1" applyNumberFormat="1" applyFont="1" applyFill="1" applyBorder="1"/>
    <xf numFmtId="3" fontId="5" fillId="0" borderId="225" xfId="1" applyNumberFormat="1" applyFont="1" applyFill="1" applyBorder="1" applyAlignment="1">
      <alignment horizontal="center"/>
    </xf>
    <xf numFmtId="3" fontId="5" fillId="0" borderId="145" xfId="1" applyNumberFormat="1" applyFont="1" applyFill="1" applyBorder="1" applyAlignment="1">
      <alignment horizontal="center"/>
    </xf>
    <xf numFmtId="3" fontId="5" fillId="0" borderId="151" xfId="1" applyNumberFormat="1" applyFont="1" applyFill="1" applyBorder="1" applyAlignment="1">
      <alignment horizontal="center"/>
    </xf>
    <xf numFmtId="3" fontId="5" fillId="0" borderId="177" xfId="0" applyNumberFormat="1" applyFont="1" applyFill="1" applyBorder="1"/>
    <xf numFmtId="3" fontId="5" fillId="0" borderId="228" xfId="0" applyNumberFormat="1" applyFont="1" applyFill="1" applyBorder="1" applyAlignment="1">
      <alignment vertical="center"/>
    </xf>
    <xf numFmtId="3" fontId="5" fillId="0" borderId="229" xfId="0" applyNumberFormat="1" applyFont="1" applyFill="1" applyBorder="1" applyAlignment="1">
      <alignment vertical="center"/>
    </xf>
    <xf numFmtId="0" fontId="39" fillId="0" borderId="0" xfId="0" applyFont="1"/>
    <xf numFmtId="3" fontId="5" fillId="0" borderId="23" xfId="0" applyNumberFormat="1" applyFont="1" applyFill="1" applyBorder="1"/>
    <xf numFmtId="3" fontId="5" fillId="0" borderId="35" xfId="0" applyNumberFormat="1" applyFont="1" applyFill="1" applyBorder="1"/>
    <xf numFmtId="38" fontId="5" fillId="0" borderId="230" xfId="1" applyFont="1" applyFill="1" applyBorder="1"/>
    <xf numFmtId="38" fontId="36" fillId="0" borderId="149" xfId="1" applyFont="1" applyFill="1" applyBorder="1"/>
    <xf numFmtId="3" fontId="5" fillId="0" borderId="0" xfId="0" applyNumberFormat="1" applyFont="1"/>
    <xf numFmtId="38" fontId="5" fillId="0" borderId="143" xfId="1" applyFont="1" applyFill="1" applyBorder="1"/>
    <xf numFmtId="38" fontId="5" fillId="0" borderId="145" xfId="1" applyFont="1" applyFill="1" applyBorder="1"/>
    <xf numFmtId="3" fontId="5" fillId="0" borderId="143" xfId="0" applyNumberFormat="1" applyFont="1" applyFill="1" applyBorder="1"/>
    <xf numFmtId="3" fontId="5" fillId="0" borderId="148" xfId="0" applyNumberFormat="1" applyFont="1" applyFill="1" applyBorder="1"/>
    <xf numFmtId="3" fontId="5" fillId="0" borderId="149" xfId="0" applyNumberFormat="1" applyFont="1" applyFill="1" applyBorder="1"/>
    <xf numFmtId="38" fontId="5" fillId="0" borderId="151" xfId="1" applyFont="1" applyFill="1" applyBorder="1"/>
    <xf numFmtId="3" fontId="5" fillId="0" borderId="151" xfId="0" applyNumberFormat="1" applyFont="1" applyFill="1" applyBorder="1" applyAlignment="1">
      <alignment vertical="center"/>
    </xf>
    <xf numFmtId="38" fontId="5" fillId="0" borderId="179" xfId="1" applyFont="1" applyFill="1" applyBorder="1"/>
    <xf numFmtId="38" fontId="5" fillId="0" borderId="227" xfId="1" applyFont="1" applyFill="1" applyBorder="1"/>
    <xf numFmtId="3" fontId="5" fillId="0" borderId="22" xfId="0" applyNumberFormat="1" applyFont="1" applyFill="1" applyBorder="1"/>
    <xf numFmtId="1" fontId="36" fillId="0" borderId="0" xfId="0" applyNumberFormat="1" applyFont="1" applyFill="1"/>
    <xf numFmtId="1" fontId="36" fillId="0" borderId="7" xfId="0" applyNumberFormat="1" applyFont="1" applyFill="1" applyBorder="1"/>
    <xf numFmtId="3" fontId="36" fillId="0" borderId="42" xfId="0" applyNumberFormat="1" applyFont="1" applyFill="1" applyBorder="1"/>
    <xf numFmtId="3" fontId="36" fillId="0" borderId="25" xfId="0" applyNumberFormat="1" applyFont="1" applyFill="1" applyBorder="1"/>
    <xf numFmtId="3" fontId="36" fillId="0" borderId="39" xfId="0" applyNumberFormat="1" applyFont="1" applyFill="1" applyBorder="1"/>
    <xf numFmtId="3" fontId="36" fillId="0" borderId="89" xfId="0" applyNumberFormat="1" applyFont="1" applyFill="1" applyBorder="1"/>
    <xf numFmtId="3" fontId="36" fillId="0" borderId="33" xfId="0" applyNumberFormat="1" applyFont="1" applyFill="1" applyBorder="1"/>
    <xf numFmtId="3" fontId="36" fillId="0" borderId="41" xfId="0" applyNumberFormat="1" applyFont="1" applyFill="1" applyBorder="1"/>
    <xf numFmtId="3" fontId="36" fillId="0" borderId="33" xfId="0" applyNumberFormat="1" applyFont="1" applyFill="1" applyBorder="1" applyAlignment="1">
      <alignment vertical="center"/>
    </xf>
    <xf numFmtId="3" fontId="36" fillId="0" borderId="41" xfId="0" applyNumberFormat="1" applyFont="1" applyFill="1" applyBorder="1" applyAlignment="1">
      <alignment vertical="center"/>
    </xf>
    <xf numFmtId="3" fontId="36" fillId="0" borderId="61" xfId="0" applyNumberFormat="1" applyFont="1" applyFill="1" applyBorder="1"/>
    <xf numFmtId="3" fontId="36" fillId="0" borderId="38" xfId="0" applyNumberFormat="1" applyFont="1" applyFill="1" applyBorder="1"/>
    <xf numFmtId="3" fontId="36" fillId="0" borderId="76" xfId="0" applyNumberFormat="1" applyFont="1" applyFill="1" applyBorder="1" applyAlignment="1">
      <alignment vertical="center"/>
    </xf>
    <xf numFmtId="3" fontId="36" fillId="0" borderId="27" xfId="0" applyNumberFormat="1" applyFont="1" applyFill="1" applyBorder="1"/>
    <xf numFmtId="3" fontId="36" fillId="0" borderId="93" xfId="0" applyNumberFormat="1" applyFont="1" applyFill="1" applyBorder="1" applyAlignment="1">
      <alignment vertical="center"/>
    </xf>
    <xf numFmtId="3" fontId="5" fillId="0" borderId="143" xfId="1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6" xfId="0" applyFont="1" applyFill="1" applyBorder="1"/>
    <xf numFmtId="0" fontId="5" fillId="0" borderId="141" xfId="0" applyFont="1" applyFill="1" applyBorder="1"/>
    <xf numFmtId="0" fontId="5" fillId="0" borderId="107" xfId="0" applyFont="1" applyFill="1" applyBorder="1"/>
    <xf numFmtId="0" fontId="5" fillId="0" borderId="12" xfId="0" applyFont="1" applyFill="1" applyBorder="1"/>
    <xf numFmtId="0" fontId="5" fillId="0" borderId="49" xfId="0" applyFont="1" applyFill="1" applyBorder="1"/>
    <xf numFmtId="0" fontId="5" fillId="0" borderId="28" xfId="0" applyFont="1" applyFill="1" applyBorder="1"/>
    <xf numFmtId="0" fontId="5" fillId="0" borderId="231" xfId="0" applyFont="1" applyFill="1" applyBorder="1"/>
    <xf numFmtId="0" fontId="5" fillId="0" borderId="34" xfId="0" applyFont="1" applyFill="1" applyBorder="1"/>
    <xf numFmtId="0" fontId="5" fillId="0" borderId="22" xfId="0" applyFont="1" applyFill="1" applyBorder="1"/>
    <xf numFmtId="0" fontId="5" fillId="0" borderId="53" xfId="0" applyFont="1" applyFill="1" applyBorder="1"/>
    <xf numFmtId="0" fontId="5" fillId="0" borderId="74" xfId="0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/>
    </xf>
    <xf numFmtId="3" fontId="5" fillId="0" borderId="143" xfId="1" applyNumberFormat="1" applyFont="1" applyFill="1" applyBorder="1" applyAlignment="1">
      <alignment horizontal="right"/>
    </xf>
    <xf numFmtId="3" fontId="5" fillId="0" borderId="146" xfId="1" applyNumberFormat="1" applyFont="1" applyFill="1" applyBorder="1" applyAlignment="1">
      <alignment horizontal="right"/>
    </xf>
    <xf numFmtId="3" fontId="11" fillId="0" borderId="233" xfId="66" applyNumberFormat="1" applyFont="1" applyFill="1" applyBorder="1"/>
    <xf numFmtId="3" fontId="11" fillId="0" borderId="232" xfId="66" applyNumberFormat="1" applyFont="1" applyFill="1" applyBorder="1"/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96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</cellXfs>
  <cellStyles count="81">
    <cellStyle name="Comma [0]" xfId="1" builtinId="6"/>
    <cellStyle name="Comma [0] 2" xfId="2"/>
    <cellStyle name="Comma 2" xfId="3"/>
    <cellStyle name="Hyperlink 2" xfId="4"/>
    <cellStyle name="Normal" xfId="0" builtinId="0"/>
    <cellStyle name="Normal 2" xfId="5"/>
    <cellStyle name="Normal 2 2" xfId="6"/>
    <cellStyle name="Normal 2 3" xfId="67"/>
    <cellStyle name="Normal 3" xfId="7"/>
    <cellStyle name="Normal 3 2" xfId="53"/>
    <cellStyle name="Normal_anpfstab" xfId="8"/>
    <cellStyle name="Normal_patent families data for IP5SR 2012 edition -v2 - utility models excluded_18Sept" xfId="9"/>
    <cellStyle name="Normal_triwebstat" xfId="10"/>
    <cellStyle name="Percent 2" xfId="11"/>
    <cellStyle name="나쁨 2" xfId="12"/>
    <cellStyle name="나쁨 2 2" xfId="49"/>
    <cellStyle name="백분율 10" xfId="13"/>
    <cellStyle name="백분율 11" xfId="14"/>
    <cellStyle name="백분율 12" xfId="15"/>
    <cellStyle name="백분율 13" xfId="16"/>
    <cellStyle name="백분율 13 2" xfId="57"/>
    <cellStyle name="백분율 14" xfId="56"/>
    <cellStyle name="백분율 2" xfId="17"/>
    <cellStyle name="백분율 2 2" xfId="58"/>
    <cellStyle name="백분율 3" xfId="18"/>
    <cellStyle name="백분율 3 2" xfId="50"/>
    <cellStyle name="백분율 4" xfId="19"/>
    <cellStyle name="백분율 5" xfId="20"/>
    <cellStyle name="백분율 6" xfId="21"/>
    <cellStyle name="백분율 7" xfId="22"/>
    <cellStyle name="백분율 8" xfId="23"/>
    <cellStyle name="백분율 9" xfId="24"/>
    <cellStyle name="쉼표 [0] 2" xfId="48"/>
    <cellStyle name="쉼표 [0] 2 2" xfId="25"/>
    <cellStyle name="쉼표 [0] 2 3" xfId="26"/>
    <cellStyle name="쉼표 [0] 2 4" xfId="68"/>
    <cellStyle name="쉼표 [0] 3" xfId="65"/>
    <cellStyle name="쉼표 [0] 3 2" xfId="69"/>
    <cellStyle name="쉼표 [0] 4" xfId="80"/>
    <cellStyle name="쉼표 2" xfId="27"/>
    <cellStyle name="쉼표 2 2" xfId="59"/>
    <cellStyle name="쉼표 3" xfId="28"/>
    <cellStyle name="쉼표 3 2" xfId="29"/>
    <cellStyle name="쉼표 4" xfId="30"/>
    <cellStyle name="쉼표 4 2" xfId="31"/>
    <cellStyle name="쉼표 5" xfId="32"/>
    <cellStyle name="쉼표 6" xfId="33"/>
    <cellStyle name="통화 2" xfId="34"/>
    <cellStyle name="표준 10" xfId="66"/>
    <cellStyle name="표준 2" xfId="35"/>
    <cellStyle name="표준 2 2" xfId="36"/>
    <cellStyle name="표준 2 3" xfId="37"/>
    <cellStyle name="표준 2 4" xfId="51"/>
    <cellStyle name="표준 2 4 2" xfId="70"/>
    <cellStyle name="표준 3" xfId="38"/>
    <cellStyle name="표준 3 2" xfId="52"/>
    <cellStyle name="표준 3 2 2" xfId="71"/>
    <cellStyle name="표준 4" xfId="39"/>
    <cellStyle name="표준 4 2" xfId="40"/>
    <cellStyle name="표준 4 3" xfId="55"/>
    <cellStyle name="표준 5" xfId="41"/>
    <cellStyle name="표준 5 2" xfId="42"/>
    <cellStyle name="표준 5 3" xfId="54"/>
    <cellStyle name="표준 5 3 2" xfId="63"/>
    <cellStyle name="표준 5 3 2 2" xfId="73"/>
    <cellStyle name="표준 5 3 3" xfId="61"/>
    <cellStyle name="표준 5 3 3 2" xfId="74"/>
    <cellStyle name="표준 5 3 4" xfId="72"/>
    <cellStyle name="표준 6" xfId="45"/>
    <cellStyle name="표준 6 2" xfId="75"/>
    <cellStyle name="표준 7" xfId="47"/>
    <cellStyle name="표준 7 2" xfId="76"/>
    <cellStyle name="표준 8" xfId="46"/>
    <cellStyle name="표준 8 2" xfId="62"/>
    <cellStyle name="표준 8 2 2" xfId="78"/>
    <cellStyle name="표준 8 3" xfId="60"/>
    <cellStyle name="표준 8 3 2" xfId="79"/>
    <cellStyle name="표준 8 4" xfId="77"/>
    <cellStyle name="표준 9" xfId="64"/>
    <cellStyle name="標準_Book1" xfId="43"/>
    <cellStyle name="標準_Shee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workbookViewId="0">
      <pane xSplit="1" topLeftCell="B1" activePane="topRight" state="frozenSplit"/>
      <selection activeCell="Q37" sqref="Q37"/>
      <selection pane="topRight" activeCell="G2" sqref="G2"/>
    </sheetView>
  </sheetViews>
  <sheetFormatPr defaultColWidth="8.88671875" defaultRowHeight="13.2"/>
  <cols>
    <col min="1" max="1" width="13.6640625" style="2" customWidth="1"/>
    <col min="2" max="2" width="34.33203125" style="2" customWidth="1"/>
    <col min="3" max="10" width="9.21875" style="2" customWidth="1"/>
    <col min="11" max="11" width="1.109375" style="2" customWidth="1"/>
    <col min="12" max="12" width="41" style="2" customWidth="1"/>
    <col min="13" max="16" width="9" style="2" customWidth="1"/>
    <col min="17" max="17" width="41.33203125" style="2" customWidth="1"/>
    <col min="18" max="18" width="9" style="2" customWidth="1"/>
    <col min="19" max="19" width="36.33203125" style="64" bestFit="1" customWidth="1"/>
    <col min="20" max="20" width="9" style="64" customWidth="1"/>
    <col min="21" max="22" width="8.88671875" style="2"/>
    <col min="23" max="23" width="32.44140625" style="2" customWidth="1"/>
    <col min="24" max="25" width="8.88671875" style="2"/>
    <col min="26" max="26" width="34.6640625" style="2" bestFit="1" customWidth="1"/>
    <col min="27" max="16384" width="8.88671875" style="2"/>
  </cols>
  <sheetData>
    <row r="1" spans="1:27">
      <c r="A1" s="1" t="s">
        <v>0</v>
      </c>
      <c r="S1" s="2"/>
      <c r="T1" s="2"/>
    </row>
    <row r="2" spans="1:27">
      <c r="A2" s="2" t="s">
        <v>1</v>
      </c>
      <c r="S2" s="2"/>
      <c r="T2" s="2"/>
    </row>
    <row r="3" spans="1:27">
      <c r="A3" s="1" t="s">
        <v>2</v>
      </c>
      <c r="S3" s="2"/>
      <c r="T3" s="2"/>
    </row>
    <row r="4" spans="1:27" ht="13.8" thickBot="1">
      <c r="S4" s="2"/>
      <c r="T4" s="2"/>
    </row>
    <row r="5" spans="1:27" s="10" customFormat="1">
      <c r="A5" s="3" t="s">
        <v>3</v>
      </c>
      <c r="B5" s="3" t="s">
        <v>4</v>
      </c>
      <c r="C5" s="4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6">
        <v>2003</v>
      </c>
      <c r="K5" s="3"/>
      <c r="L5" s="4" t="s">
        <v>286</v>
      </c>
      <c r="M5" s="5">
        <v>2003</v>
      </c>
      <c r="N5" s="5">
        <v>2004</v>
      </c>
      <c r="O5" s="5">
        <v>2005</v>
      </c>
      <c r="P5" s="7">
        <v>2006</v>
      </c>
      <c r="Q5" s="8"/>
      <c r="R5" s="7">
        <v>2007</v>
      </c>
      <c r="S5" s="8"/>
      <c r="T5" s="5">
        <v>2008</v>
      </c>
      <c r="U5" s="5">
        <v>2009</v>
      </c>
      <c r="V5" s="9">
        <v>2010</v>
      </c>
      <c r="W5" s="9"/>
      <c r="X5" s="9">
        <v>2011</v>
      </c>
      <c r="Y5" s="9">
        <v>2012</v>
      </c>
      <c r="Z5" s="9"/>
      <c r="AA5" s="904">
        <v>2013</v>
      </c>
    </row>
    <row r="6" spans="1:27" ht="17.399999999999999">
      <c r="A6" s="11" t="s">
        <v>285</v>
      </c>
      <c r="B6" s="12" t="s">
        <v>5</v>
      </c>
      <c r="C6" s="13">
        <v>684</v>
      </c>
      <c r="D6" s="14">
        <v>687</v>
      </c>
      <c r="E6" s="14">
        <v>741</v>
      </c>
      <c r="F6" s="14">
        <v>818</v>
      </c>
      <c r="G6" s="14">
        <v>877</v>
      </c>
      <c r="H6" s="14">
        <v>981</v>
      </c>
      <c r="I6" s="14">
        <v>610</v>
      </c>
      <c r="J6" s="15"/>
      <c r="K6" s="16"/>
      <c r="L6" s="17" t="s">
        <v>5</v>
      </c>
      <c r="M6" s="14">
        <v>666</v>
      </c>
      <c r="N6" s="14">
        <v>711.67</v>
      </c>
      <c r="O6" s="14">
        <v>728</v>
      </c>
      <c r="P6" s="18">
        <v>771</v>
      </c>
      <c r="Q6" s="19" t="s">
        <v>6</v>
      </c>
      <c r="R6" s="18">
        <v>632</v>
      </c>
      <c r="S6" s="20" t="s">
        <v>6</v>
      </c>
      <c r="T6" s="21">
        <v>668</v>
      </c>
      <c r="U6" s="21">
        <v>725</v>
      </c>
      <c r="V6" s="22">
        <v>765</v>
      </c>
      <c r="W6" s="22" t="s">
        <v>293</v>
      </c>
      <c r="X6" s="22">
        <v>66</v>
      </c>
      <c r="Y6" s="22">
        <v>61</v>
      </c>
      <c r="Z6" s="22" t="s">
        <v>293</v>
      </c>
      <c r="AA6" s="978">
        <v>65</v>
      </c>
    </row>
    <row r="7" spans="1:27">
      <c r="A7" s="11" t="s">
        <v>7</v>
      </c>
      <c r="B7" s="24" t="s">
        <v>8</v>
      </c>
      <c r="C7" s="25">
        <v>88</v>
      </c>
      <c r="D7" s="26">
        <v>88</v>
      </c>
      <c r="E7" s="26">
        <v>60</v>
      </c>
      <c r="F7" s="26">
        <v>67</v>
      </c>
      <c r="G7" s="26">
        <v>79</v>
      </c>
      <c r="H7" s="26">
        <v>99</v>
      </c>
      <c r="I7" s="26">
        <v>50</v>
      </c>
      <c r="J7" s="27"/>
      <c r="K7" s="28"/>
      <c r="L7" s="29" t="s">
        <v>9</v>
      </c>
      <c r="M7" s="26">
        <v>58</v>
      </c>
      <c r="N7" s="26">
        <v>66.798000000000002</v>
      </c>
      <c r="O7" s="26">
        <v>68</v>
      </c>
      <c r="P7" s="30">
        <v>81</v>
      </c>
      <c r="Q7" s="31" t="s">
        <v>10</v>
      </c>
      <c r="R7" s="30">
        <v>238</v>
      </c>
      <c r="S7" s="31" t="s">
        <v>10</v>
      </c>
      <c r="T7" s="26">
        <v>203</v>
      </c>
      <c r="U7" s="26">
        <v>226</v>
      </c>
      <c r="V7" s="32">
        <v>252</v>
      </c>
      <c r="W7" s="32" t="s">
        <v>294</v>
      </c>
      <c r="X7" s="32">
        <v>735</v>
      </c>
      <c r="Y7" s="32">
        <v>730</v>
      </c>
      <c r="Z7" s="32" t="s">
        <v>294</v>
      </c>
      <c r="AA7" s="905">
        <v>776</v>
      </c>
    </row>
    <row r="8" spans="1:27">
      <c r="A8" s="11"/>
      <c r="B8" s="24" t="s">
        <v>11</v>
      </c>
      <c r="C8" s="25">
        <v>101</v>
      </c>
      <c r="D8" s="26">
        <v>68</v>
      </c>
      <c r="E8" s="26">
        <v>68</v>
      </c>
      <c r="F8" s="26">
        <v>78</v>
      </c>
      <c r="G8" s="26">
        <v>87</v>
      </c>
      <c r="H8" s="26">
        <v>105</v>
      </c>
      <c r="I8" s="26">
        <v>72</v>
      </c>
      <c r="J8" s="27"/>
      <c r="K8" s="28"/>
      <c r="L8" s="29" t="s">
        <v>12</v>
      </c>
      <c r="M8" s="26">
        <v>91</v>
      </c>
      <c r="N8" s="26">
        <v>85.096999999999994</v>
      </c>
      <c r="O8" s="26">
        <v>89</v>
      </c>
      <c r="P8" s="30">
        <v>96</v>
      </c>
      <c r="Q8" s="31" t="s">
        <v>13</v>
      </c>
      <c r="R8" s="30">
        <v>55</v>
      </c>
      <c r="S8" s="31" t="s">
        <v>14</v>
      </c>
      <c r="T8" s="26">
        <v>18</v>
      </c>
      <c r="U8" s="26">
        <v>21</v>
      </c>
      <c r="V8" s="32">
        <v>23</v>
      </c>
      <c r="W8" s="32" t="s">
        <v>142</v>
      </c>
      <c r="X8" s="32">
        <v>348</v>
      </c>
      <c r="Y8" s="32">
        <v>350</v>
      </c>
      <c r="Z8" s="32" t="s">
        <v>142</v>
      </c>
      <c r="AA8" s="905">
        <v>355</v>
      </c>
    </row>
    <row r="9" spans="1:27">
      <c r="A9" s="11"/>
      <c r="B9" s="24" t="s">
        <v>15</v>
      </c>
      <c r="C9" s="25">
        <v>21</v>
      </c>
      <c r="D9" s="26">
        <v>27</v>
      </c>
      <c r="E9" s="26">
        <v>30</v>
      </c>
      <c r="F9" s="26">
        <v>25</v>
      </c>
      <c r="G9" s="26">
        <v>30</v>
      </c>
      <c r="H9" s="26">
        <v>28</v>
      </c>
      <c r="I9" s="26">
        <v>28</v>
      </c>
      <c r="J9" s="27"/>
      <c r="K9" s="28"/>
      <c r="L9" s="29" t="s">
        <v>16</v>
      </c>
      <c r="M9" s="26">
        <v>26</v>
      </c>
      <c r="N9" s="26">
        <v>27.213999999999999</v>
      </c>
      <c r="O9" s="26">
        <v>26</v>
      </c>
      <c r="P9" s="30">
        <v>26</v>
      </c>
      <c r="Q9" s="31" t="s">
        <v>17</v>
      </c>
      <c r="R9" s="30">
        <v>59</v>
      </c>
      <c r="S9" s="31" t="s">
        <v>13</v>
      </c>
      <c r="T9" s="26">
        <v>53</v>
      </c>
      <c r="U9" s="26">
        <v>50</v>
      </c>
      <c r="V9" s="32">
        <v>48</v>
      </c>
      <c r="W9" s="32" t="s">
        <v>107</v>
      </c>
      <c r="X9" s="32">
        <v>50</v>
      </c>
      <c r="Y9" s="32">
        <v>51</v>
      </c>
      <c r="Z9" s="32" t="s">
        <v>107</v>
      </c>
      <c r="AA9" s="905">
        <v>53</v>
      </c>
    </row>
    <row r="10" spans="1:27">
      <c r="A10" s="11"/>
      <c r="B10" s="24" t="s">
        <v>18</v>
      </c>
      <c r="C10" s="25">
        <v>40</v>
      </c>
      <c r="D10" s="26">
        <v>26</v>
      </c>
      <c r="E10" s="26">
        <v>15</v>
      </c>
      <c r="F10" s="26">
        <v>15</v>
      </c>
      <c r="G10" s="26">
        <v>3</v>
      </c>
      <c r="H10" s="26">
        <v>2</v>
      </c>
      <c r="I10" s="26">
        <v>35</v>
      </c>
      <c r="J10" s="27"/>
      <c r="K10" s="28"/>
      <c r="L10" s="29" t="s">
        <v>19</v>
      </c>
      <c r="M10" s="26">
        <v>42</v>
      </c>
      <c r="N10" s="26">
        <v>40.848999999999997</v>
      </c>
      <c r="O10" s="26">
        <v>42</v>
      </c>
      <c r="P10" s="30">
        <v>46</v>
      </c>
      <c r="Q10" s="31" t="s">
        <v>20</v>
      </c>
      <c r="R10" s="30">
        <v>80</v>
      </c>
      <c r="S10" s="31" t="s">
        <v>17</v>
      </c>
      <c r="T10" s="26">
        <v>60</v>
      </c>
      <c r="U10" s="26">
        <v>58</v>
      </c>
      <c r="V10" s="32">
        <v>60</v>
      </c>
      <c r="W10" s="32" t="s">
        <v>81</v>
      </c>
      <c r="X10" s="32">
        <v>65</v>
      </c>
      <c r="Y10" s="32">
        <v>64</v>
      </c>
      <c r="Z10" s="32" t="s">
        <v>81</v>
      </c>
      <c r="AA10" s="905">
        <v>68</v>
      </c>
    </row>
    <row r="11" spans="1:27">
      <c r="A11" s="11"/>
      <c r="B11" s="11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4"/>
      <c r="N11" s="34"/>
      <c r="O11" s="34"/>
      <c r="P11" s="38"/>
      <c r="Q11" s="39" t="s">
        <v>21</v>
      </c>
      <c r="R11" s="38">
        <v>46</v>
      </c>
      <c r="S11" s="31" t="s">
        <v>20</v>
      </c>
      <c r="T11" s="26">
        <v>73</v>
      </c>
      <c r="U11" s="26">
        <v>66</v>
      </c>
      <c r="V11" s="32">
        <v>58</v>
      </c>
      <c r="W11" s="32" t="s">
        <v>295</v>
      </c>
      <c r="X11" s="32">
        <v>57</v>
      </c>
      <c r="Y11" s="32">
        <v>69</v>
      </c>
      <c r="Z11" s="32" t="s">
        <v>295</v>
      </c>
      <c r="AA11" s="905">
        <v>62</v>
      </c>
    </row>
    <row r="12" spans="1:27">
      <c r="A12" s="11"/>
      <c r="B12" s="11"/>
      <c r="C12" s="33"/>
      <c r="D12" s="34"/>
      <c r="E12" s="34"/>
      <c r="F12" s="34"/>
      <c r="G12" s="34"/>
      <c r="H12" s="34"/>
      <c r="I12" s="34"/>
      <c r="J12" s="35"/>
      <c r="K12" s="36"/>
      <c r="L12" s="37"/>
      <c r="M12" s="34"/>
      <c r="N12" s="34"/>
      <c r="O12" s="34"/>
      <c r="P12" s="38"/>
      <c r="Q12" s="39" t="s">
        <v>22</v>
      </c>
      <c r="R12" s="38">
        <v>25</v>
      </c>
      <c r="S12" s="31" t="s">
        <v>21</v>
      </c>
      <c r="T12" s="26">
        <v>47</v>
      </c>
      <c r="U12" s="26">
        <v>50</v>
      </c>
      <c r="V12" s="32">
        <v>47</v>
      </c>
      <c r="W12" s="32" t="s">
        <v>296</v>
      </c>
      <c r="X12" s="32">
        <v>31</v>
      </c>
      <c r="Y12" s="32">
        <v>40</v>
      </c>
      <c r="Z12" s="32" t="s">
        <v>296</v>
      </c>
      <c r="AA12" s="905">
        <v>37</v>
      </c>
    </row>
    <row r="13" spans="1:27">
      <c r="A13" s="11"/>
      <c r="B13" s="11"/>
      <c r="C13" s="33"/>
      <c r="D13" s="34"/>
      <c r="E13" s="34"/>
      <c r="F13" s="34"/>
      <c r="G13" s="34"/>
      <c r="H13" s="34"/>
      <c r="I13" s="34"/>
      <c r="J13" s="35"/>
      <c r="K13" s="36"/>
      <c r="L13" s="37"/>
      <c r="M13" s="34"/>
      <c r="N13" s="34"/>
      <c r="O13" s="34"/>
      <c r="P13" s="38"/>
      <c r="Q13" s="39" t="s">
        <v>23</v>
      </c>
      <c r="R13" s="38">
        <v>46</v>
      </c>
      <c r="S13" s="31" t="s">
        <v>24</v>
      </c>
      <c r="T13" s="26">
        <v>25</v>
      </c>
      <c r="U13" s="26">
        <v>20</v>
      </c>
      <c r="V13" s="32">
        <v>22</v>
      </c>
      <c r="W13" s="32" t="s">
        <v>297</v>
      </c>
      <c r="X13" s="32">
        <v>12</v>
      </c>
      <c r="Y13" s="32">
        <v>12</v>
      </c>
      <c r="Z13" s="32" t="s">
        <v>297</v>
      </c>
      <c r="AA13" s="905">
        <v>12</v>
      </c>
    </row>
    <row r="14" spans="1:27">
      <c r="A14" s="40"/>
      <c r="B14" s="40" t="s">
        <v>25</v>
      </c>
      <c r="C14" s="41">
        <v>85</v>
      </c>
      <c r="D14" s="42">
        <v>86</v>
      </c>
      <c r="E14" s="42">
        <v>90</v>
      </c>
      <c r="F14" s="42">
        <v>69</v>
      </c>
      <c r="G14" s="42">
        <v>90</v>
      </c>
      <c r="H14" s="42">
        <v>96</v>
      </c>
      <c r="I14" s="42"/>
      <c r="J14" s="43"/>
      <c r="K14" s="44"/>
      <c r="L14" s="45"/>
      <c r="M14" s="42"/>
      <c r="N14" s="42"/>
      <c r="O14" s="42"/>
      <c r="P14" s="46"/>
      <c r="Q14" s="47" t="s">
        <v>26</v>
      </c>
      <c r="R14" s="46">
        <v>607</v>
      </c>
      <c r="S14" s="48" t="s">
        <v>23</v>
      </c>
      <c r="T14" s="49">
        <v>54</v>
      </c>
      <c r="U14" s="49">
        <v>52</v>
      </c>
      <c r="V14" s="50">
        <v>59</v>
      </c>
      <c r="W14" s="50"/>
      <c r="X14" s="50"/>
      <c r="Y14" s="50">
        <v>0</v>
      </c>
      <c r="Z14" s="50"/>
      <c r="AA14" s="980">
        <v>0</v>
      </c>
    </row>
    <row r="15" spans="1:27">
      <c r="A15" s="40"/>
      <c r="B15" s="40" t="s">
        <v>27</v>
      </c>
      <c r="C15" s="41">
        <f t="shared" ref="C15:I15" si="0">SUM(C6:C14)</f>
        <v>1019</v>
      </c>
      <c r="D15" s="42">
        <f t="shared" si="0"/>
        <v>982</v>
      </c>
      <c r="E15" s="42">
        <f t="shared" si="0"/>
        <v>1004</v>
      </c>
      <c r="F15" s="42">
        <f t="shared" si="0"/>
        <v>1072</v>
      </c>
      <c r="G15" s="42">
        <f t="shared" si="0"/>
        <v>1166</v>
      </c>
      <c r="H15" s="42">
        <f t="shared" si="0"/>
        <v>1311</v>
      </c>
      <c r="I15" s="42">
        <f t="shared" si="0"/>
        <v>795</v>
      </c>
      <c r="J15" s="43"/>
      <c r="K15" s="44"/>
      <c r="L15" s="45" t="s">
        <v>27</v>
      </c>
      <c r="M15" s="42">
        <f>SUM(M6:M14)</f>
        <v>883</v>
      </c>
      <c r="N15" s="42">
        <f>SUM(N6:N14)</f>
        <v>931.62800000000004</v>
      </c>
      <c r="O15" s="42">
        <v>953</v>
      </c>
      <c r="P15" s="46">
        <f>SUM(P6:P14)</f>
        <v>1020</v>
      </c>
      <c r="Q15" s="47"/>
      <c r="R15" s="46">
        <f>SUM(R6:R14)</f>
        <v>1788</v>
      </c>
      <c r="S15" s="47"/>
      <c r="T15" s="42">
        <f>SUM(T6:T14)</f>
        <v>1201</v>
      </c>
      <c r="U15" s="42">
        <f>SUM(U6:U14)</f>
        <v>1268</v>
      </c>
      <c r="V15" s="52">
        <f>SUM(V6:V14)</f>
        <v>1334</v>
      </c>
      <c r="W15" s="52"/>
      <c r="X15" s="52">
        <f>SUM(X6:X14)</f>
        <v>1364</v>
      </c>
      <c r="Y15" s="52">
        <f>SUM(Y6:Y14)</f>
        <v>1377</v>
      </c>
      <c r="Z15" s="52"/>
      <c r="AA15" s="921">
        <f>SUM(AA6:AA14)</f>
        <v>1428</v>
      </c>
    </row>
    <row r="16" spans="1:27">
      <c r="A16" s="11" t="s">
        <v>28</v>
      </c>
      <c r="B16" s="11" t="s">
        <v>5</v>
      </c>
      <c r="C16" s="33">
        <v>27180</v>
      </c>
      <c r="D16" s="34">
        <v>28513</v>
      </c>
      <c r="E16" s="34">
        <v>28932</v>
      </c>
      <c r="F16" s="34">
        <v>29381</v>
      </c>
      <c r="G16" s="34">
        <v>29196</v>
      </c>
      <c r="H16" s="34">
        <v>28829</v>
      </c>
      <c r="I16" s="34">
        <v>29350</v>
      </c>
      <c r="J16" s="35">
        <v>29154</v>
      </c>
      <c r="K16" s="36"/>
      <c r="L16" s="53" t="s">
        <v>29</v>
      </c>
      <c r="M16" s="34"/>
      <c r="N16" s="34">
        <v>38172</v>
      </c>
      <c r="O16" s="34">
        <v>41551</v>
      </c>
      <c r="P16" s="38">
        <v>41467</v>
      </c>
      <c r="Q16" s="39" t="s">
        <v>29</v>
      </c>
      <c r="R16" s="38">
        <v>42332</v>
      </c>
      <c r="S16" s="39" t="s">
        <v>29</v>
      </c>
      <c r="T16" s="34">
        <v>43493.512999999999</v>
      </c>
      <c r="U16" s="34">
        <v>45371</v>
      </c>
      <c r="V16" s="54">
        <v>44939.735000000001</v>
      </c>
      <c r="W16" s="54" t="s">
        <v>29</v>
      </c>
      <c r="X16" s="54">
        <v>43839</v>
      </c>
      <c r="Y16" s="54">
        <v>43268.779000000002</v>
      </c>
      <c r="Z16" s="54" t="s">
        <v>29</v>
      </c>
      <c r="AA16" s="907">
        <v>41604</v>
      </c>
    </row>
    <row r="17" spans="1:27">
      <c r="A17" s="11" t="s">
        <v>30</v>
      </c>
      <c r="B17" s="24" t="s">
        <v>31</v>
      </c>
      <c r="C17" s="25">
        <v>27598</v>
      </c>
      <c r="D17" s="26">
        <v>30474</v>
      </c>
      <c r="E17" s="26">
        <v>32132</v>
      </c>
      <c r="F17" s="26">
        <v>34384</v>
      </c>
      <c r="G17" s="26">
        <v>35661</v>
      </c>
      <c r="H17" s="26">
        <v>35625</v>
      </c>
      <c r="I17" s="26">
        <v>28063</v>
      </c>
      <c r="J17" s="27">
        <v>27996</v>
      </c>
      <c r="K17" s="28"/>
      <c r="L17" s="55" t="s">
        <v>32</v>
      </c>
      <c r="M17" s="26"/>
      <c r="N17" s="26">
        <v>23148</v>
      </c>
      <c r="O17" s="26">
        <v>21829</v>
      </c>
      <c r="P17" s="30">
        <v>22113</v>
      </c>
      <c r="Q17" s="31" t="s">
        <v>32</v>
      </c>
      <c r="R17" s="30">
        <v>24107</v>
      </c>
      <c r="S17" s="31" t="s">
        <v>32</v>
      </c>
      <c r="T17" s="26">
        <v>23220.734</v>
      </c>
      <c r="U17" s="26">
        <v>24347</v>
      </c>
      <c r="V17" s="32">
        <v>25485.462</v>
      </c>
      <c r="W17" s="32" t="s">
        <v>32</v>
      </c>
      <c r="X17" s="32">
        <v>25667</v>
      </c>
      <c r="Y17" s="32">
        <v>25935.359</v>
      </c>
      <c r="Z17" s="32" t="s">
        <v>32</v>
      </c>
      <c r="AA17" s="905">
        <v>27685</v>
      </c>
    </row>
    <row r="18" spans="1:27">
      <c r="A18" s="11"/>
      <c r="B18" s="24" t="s">
        <v>33</v>
      </c>
      <c r="C18" s="25">
        <v>8717</v>
      </c>
      <c r="D18" s="26">
        <v>10177</v>
      </c>
      <c r="E18" s="26">
        <v>8900</v>
      </c>
      <c r="F18" s="26">
        <v>4844</v>
      </c>
      <c r="G18" s="26">
        <v>12819</v>
      </c>
      <c r="H18" s="26">
        <v>16999</v>
      </c>
      <c r="I18" s="26">
        <v>23928</v>
      </c>
      <c r="J18" s="27">
        <v>23674</v>
      </c>
      <c r="K18" s="28"/>
      <c r="L18" s="55" t="s">
        <v>34</v>
      </c>
      <c r="M18" s="26"/>
      <c r="N18" s="26">
        <v>11807</v>
      </c>
      <c r="O18" s="26">
        <v>10705</v>
      </c>
      <c r="P18" s="30">
        <v>9807</v>
      </c>
      <c r="Q18" s="31" t="s">
        <v>34</v>
      </c>
      <c r="R18" s="30">
        <v>9497</v>
      </c>
      <c r="S18" s="31" t="s">
        <v>34</v>
      </c>
      <c r="T18" s="26">
        <v>9043.0249999999996</v>
      </c>
      <c r="U18" s="26">
        <v>9102</v>
      </c>
      <c r="V18" s="32">
        <v>8945.5840000000007</v>
      </c>
      <c r="W18" s="32" t="s">
        <v>34</v>
      </c>
      <c r="X18" s="32">
        <v>8702</v>
      </c>
      <c r="Y18" s="32">
        <v>8476.0949999999993</v>
      </c>
      <c r="Z18" s="32" t="s">
        <v>34</v>
      </c>
      <c r="AA18" s="905">
        <v>10998</v>
      </c>
    </row>
    <row r="19" spans="1:27">
      <c r="A19" s="11"/>
      <c r="B19" s="24" t="s">
        <v>35</v>
      </c>
      <c r="C19" s="25">
        <v>6029</v>
      </c>
      <c r="D19" s="26">
        <v>3829</v>
      </c>
      <c r="E19" s="26">
        <v>12700</v>
      </c>
      <c r="F19" s="26">
        <v>9792</v>
      </c>
      <c r="G19" s="26">
        <v>2810</v>
      </c>
      <c r="H19" s="26">
        <v>2041</v>
      </c>
      <c r="I19" s="26">
        <v>6454</v>
      </c>
      <c r="J19" s="27">
        <v>7041</v>
      </c>
      <c r="K19" s="28"/>
      <c r="L19" s="55" t="s">
        <v>36</v>
      </c>
      <c r="M19" s="26"/>
      <c r="N19" s="26">
        <v>4322</v>
      </c>
      <c r="O19" s="26">
        <v>2156</v>
      </c>
      <c r="P19" s="30">
        <v>1932</v>
      </c>
      <c r="Q19" s="31" t="s">
        <v>36</v>
      </c>
      <c r="R19" s="30">
        <v>1804</v>
      </c>
      <c r="S19" s="31" t="s">
        <v>36</v>
      </c>
      <c r="T19" s="26">
        <v>1606.18</v>
      </c>
      <c r="U19" s="26">
        <v>1367</v>
      </c>
      <c r="V19" s="32">
        <v>1162.4179999999999</v>
      </c>
      <c r="W19" s="32" t="s">
        <v>36</v>
      </c>
      <c r="X19" s="32">
        <v>1058</v>
      </c>
      <c r="Y19" s="32">
        <v>978.67499999999995</v>
      </c>
      <c r="Z19" s="32" t="s">
        <v>36</v>
      </c>
      <c r="AA19" s="905">
        <v>262</v>
      </c>
    </row>
    <row r="20" spans="1:27">
      <c r="A20" s="11"/>
      <c r="B20" s="24" t="s">
        <v>37</v>
      </c>
      <c r="C20" s="25">
        <v>2221</v>
      </c>
      <c r="D20" s="26">
        <v>3264</v>
      </c>
      <c r="E20" s="26">
        <v>2502</v>
      </c>
      <c r="F20" s="26">
        <v>6304</v>
      </c>
      <c r="G20" s="26">
        <v>9196</v>
      </c>
      <c r="H20" s="26">
        <v>6199</v>
      </c>
      <c r="I20" s="26">
        <v>5716</v>
      </c>
      <c r="J20" s="27">
        <v>5885</v>
      </c>
      <c r="K20" s="28"/>
      <c r="L20" s="56" t="s">
        <v>38</v>
      </c>
      <c r="M20" s="26"/>
      <c r="N20" s="26">
        <v>52933</v>
      </c>
      <c r="O20" s="26">
        <v>26986</v>
      </c>
      <c r="P20" s="30">
        <v>29171</v>
      </c>
      <c r="Q20" s="31" t="s">
        <v>39</v>
      </c>
      <c r="R20" s="30">
        <v>25455</v>
      </c>
      <c r="S20" s="31" t="s">
        <v>39</v>
      </c>
      <c r="T20" s="26">
        <v>30212.365000000002</v>
      </c>
      <c r="U20" s="26">
        <v>25654</v>
      </c>
      <c r="V20" s="32">
        <v>24255.370999999999</v>
      </c>
      <c r="W20" s="32" t="s">
        <v>39</v>
      </c>
      <c r="X20" s="32">
        <v>25535</v>
      </c>
      <c r="Y20" s="32">
        <v>24246.012999999999</v>
      </c>
      <c r="Z20" s="32" t="s">
        <v>39</v>
      </c>
      <c r="AA20" s="905">
        <v>24219</v>
      </c>
    </row>
    <row r="21" spans="1:27">
      <c r="A21" s="11"/>
      <c r="B21" s="24" t="s">
        <v>40</v>
      </c>
      <c r="C21" s="25"/>
      <c r="D21" s="26">
        <v>7968</v>
      </c>
      <c r="E21" s="26">
        <v>3283</v>
      </c>
      <c r="F21" s="26">
        <v>4633</v>
      </c>
      <c r="G21" s="26">
        <v>5753</v>
      </c>
      <c r="H21" s="26">
        <v>2011</v>
      </c>
      <c r="I21" s="26">
        <v>2494</v>
      </c>
      <c r="J21" s="27">
        <v>2611</v>
      </c>
      <c r="K21" s="28"/>
      <c r="L21" s="55" t="s">
        <v>41</v>
      </c>
      <c r="M21" s="26"/>
      <c r="N21" s="26">
        <v>1008</v>
      </c>
      <c r="O21" s="26">
        <v>981</v>
      </c>
      <c r="P21" s="30">
        <v>886</v>
      </c>
      <c r="Q21" s="31" t="s">
        <v>41</v>
      </c>
      <c r="R21" s="30">
        <v>1233</v>
      </c>
      <c r="S21" s="31" t="s">
        <v>41</v>
      </c>
      <c r="T21" s="26">
        <v>1225.6410000000001</v>
      </c>
      <c r="U21" s="26">
        <v>976</v>
      </c>
      <c r="V21" s="32">
        <v>1210.643</v>
      </c>
      <c r="W21" s="32" t="s">
        <v>41</v>
      </c>
      <c r="X21" s="32">
        <v>665</v>
      </c>
      <c r="Y21" s="32">
        <v>568.12900000000002</v>
      </c>
      <c r="Z21" s="32" t="s">
        <v>41</v>
      </c>
      <c r="AA21" s="905">
        <v>548</v>
      </c>
    </row>
    <row r="22" spans="1:27">
      <c r="A22" s="11"/>
      <c r="B22" s="24" t="s">
        <v>42</v>
      </c>
      <c r="C22" s="25"/>
      <c r="D22" s="26"/>
      <c r="E22" s="26"/>
      <c r="F22" s="26"/>
      <c r="G22" s="26"/>
      <c r="H22" s="26"/>
      <c r="I22" s="26">
        <v>5502</v>
      </c>
      <c r="J22" s="27">
        <v>5508</v>
      </c>
      <c r="K22" s="28"/>
      <c r="L22" s="55" t="s">
        <v>43</v>
      </c>
      <c r="M22" s="26"/>
      <c r="N22" s="26">
        <v>9605</v>
      </c>
      <c r="O22" s="26">
        <v>12915</v>
      </c>
      <c r="P22" s="30">
        <v>12773</v>
      </c>
      <c r="Q22" s="31" t="s">
        <v>44</v>
      </c>
      <c r="R22" s="30">
        <v>14232</v>
      </c>
      <c r="S22" s="31" t="s">
        <v>44</v>
      </c>
      <c r="T22" s="26">
        <v>13658.602999999999</v>
      </c>
      <c r="U22" s="26">
        <v>13249</v>
      </c>
      <c r="V22" s="32">
        <v>12786.54</v>
      </c>
      <c r="W22" s="32" t="s">
        <v>44</v>
      </c>
      <c r="X22" s="32">
        <v>9636</v>
      </c>
      <c r="Y22" s="32">
        <v>9537.3940000000002</v>
      </c>
      <c r="Z22" s="32" t="s">
        <v>44</v>
      </c>
      <c r="AA22" s="905">
        <v>9312</v>
      </c>
    </row>
    <row r="23" spans="1:27">
      <c r="A23" s="40"/>
      <c r="B23" s="40" t="s">
        <v>25</v>
      </c>
      <c r="C23" s="41">
        <v>7255</v>
      </c>
      <c r="D23" s="42">
        <v>2875</v>
      </c>
      <c r="E23" s="42">
        <v>6651</v>
      </c>
      <c r="F23" s="42">
        <v>9962</v>
      </c>
      <c r="G23" s="42">
        <v>8665</v>
      </c>
      <c r="H23" s="42">
        <v>15667</v>
      </c>
      <c r="I23" s="42">
        <v>9354</v>
      </c>
      <c r="J23" s="43">
        <v>13749</v>
      </c>
      <c r="K23" s="44"/>
      <c r="L23" s="57" t="s">
        <v>45</v>
      </c>
      <c r="M23" s="42"/>
      <c r="N23" s="42">
        <v>646</v>
      </c>
      <c r="O23" s="42">
        <v>431</v>
      </c>
      <c r="P23" s="46">
        <v>432</v>
      </c>
      <c r="Q23" s="47" t="s">
        <v>45</v>
      </c>
      <c r="R23" s="46">
        <v>342</v>
      </c>
      <c r="S23" s="47" t="s">
        <v>45</v>
      </c>
      <c r="T23" s="42">
        <v>340.279</v>
      </c>
      <c r="U23" s="42">
        <v>300</v>
      </c>
      <c r="V23" s="52">
        <v>300</v>
      </c>
      <c r="W23" s="52" t="s">
        <v>45</v>
      </c>
      <c r="X23" s="52">
        <v>300</v>
      </c>
      <c r="Y23" s="52">
        <v>300</v>
      </c>
      <c r="Z23" s="52" t="s">
        <v>45</v>
      </c>
      <c r="AA23" s="921">
        <v>200</v>
      </c>
    </row>
    <row r="24" spans="1:27">
      <c r="A24" s="40"/>
      <c r="B24" s="40" t="s">
        <v>27</v>
      </c>
      <c r="C24" s="41">
        <f>SUM(C16:C23)</f>
        <v>79000</v>
      </c>
      <c r="D24" s="42">
        <f t="shared" ref="D24:I24" si="1">SUM(D16:D23)</f>
        <v>87100</v>
      </c>
      <c r="E24" s="42">
        <f t="shared" si="1"/>
        <v>95100</v>
      </c>
      <c r="F24" s="42">
        <f t="shared" si="1"/>
        <v>99300</v>
      </c>
      <c r="G24" s="42">
        <f t="shared" si="1"/>
        <v>104100</v>
      </c>
      <c r="H24" s="42">
        <f t="shared" si="1"/>
        <v>107371</v>
      </c>
      <c r="I24" s="42">
        <f t="shared" si="1"/>
        <v>110861</v>
      </c>
      <c r="J24" s="43">
        <f>SUM(J16:J23)</f>
        <v>115618</v>
      </c>
      <c r="K24" s="44"/>
      <c r="L24" s="45"/>
      <c r="M24" s="42"/>
      <c r="N24" s="42">
        <f>SUM(N16:N23)</f>
        <v>141641</v>
      </c>
      <c r="O24" s="42">
        <v>117554</v>
      </c>
      <c r="P24" s="46">
        <f>SUM(P16:P23)</f>
        <v>118581</v>
      </c>
      <c r="Q24" s="47"/>
      <c r="R24" s="46">
        <f>SUM(R16:R23)</f>
        <v>119002</v>
      </c>
      <c r="S24" s="47"/>
      <c r="T24" s="42">
        <f>SUM(T16:T23)</f>
        <v>122800.34</v>
      </c>
      <c r="U24" s="42">
        <f>SUM(U16:U23)</f>
        <v>120366</v>
      </c>
      <c r="V24" s="52">
        <f>SUM(V16:V23)</f>
        <v>119085.753</v>
      </c>
      <c r="W24" s="52"/>
      <c r="X24" s="52">
        <f>SUM(X16:X23)</f>
        <v>115402</v>
      </c>
      <c r="Y24" s="52">
        <f>SUM(Y16:Y23)</f>
        <v>113310.444</v>
      </c>
      <c r="Z24" s="52"/>
      <c r="AA24" s="921">
        <f>SUM(AA16:AA23)</f>
        <v>114828</v>
      </c>
    </row>
    <row r="25" spans="1:27" s="64" customFormat="1">
      <c r="A25" s="58" t="s">
        <v>46</v>
      </c>
      <c r="B25" s="59"/>
      <c r="C25" s="60"/>
      <c r="D25" s="21"/>
      <c r="E25" s="21"/>
      <c r="F25" s="21"/>
      <c r="G25" s="21"/>
      <c r="H25" s="21"/>
      <c r="I25" s="21"/>
      <c r="J25" s="61"/>
      <c r="K25" s="62"/>
      <c r="L25" s="63"/>
      <c r="M25" s="21"/>
      <c r="N25" s="21"/>
      <c r="O25" s="21"/>
      <c r="P25" s="23"/>
      <c r="Q25" s="20"/>
      <c r="R25" s="23"/>
      <c r="S25" s="20" t="s">
        <v>47</v>
      </c>
      <c r="T25" s="21">
        <v>79321</v>
      </c>
      <c r="U25" s="21">
        <v>80787</v>
      </c>
      <c r="V25" s="22">
        <v>83203</v>
      </c>
      <c r="W25" s="22" t="s">
        <v>47</v>
      </c>
      <c r="X25" s="22">
        <v>93864</v>
      </c>
      <c r="Y25" s="22">
        <v>102701</v>
      </c>
      <c r="Z25" s="22" t="s">
        <v>330</v>
      </c>
      <c r="AA25" s="978">
        <v>112281</v>
      </c>
    </row>
    <row r="26" spans="1:27" s="64" customFormat="1">
      <c r="A26" s="11" t="s">
        <v>48</v>
      </c>
      <c r="B26" s="24"/>
      <c r="C26" s="25"/>
      <c r="D26" s="26"/>
      <c r="E26" s="26"/>
      <c r="F26" s="26"/>
      <c r="G26" s="26"/>
      <c r="H26" s="26"/>
      <c r="I26" s="26"/>
      <c r="J26" s="27"/>
      <c r="K26" s="28"/>
      <c r="L26" s="29"/>
      <c r="M26" s="26"/>
      <c r="N26" s="26"/>
      <c r="O26" s="26"/>
      <c r="P26" s="30"/>
      <c r="Q26" s="31"/>
      <c r="R26" s="30"/>
      <c r="S26" s="31" t="s">
        <v>49</v>
      </c>
      <c r="T26" s="26">
        <v>120774</v>
      </c>
      <c r="U26" s="26">
        <v>136223</v>
      </c>
      <c r="V26" s="32">
        <v>129508</v>
      </c>
      <c r="W26" s="32" t="s">
        <v>49</v>
      </c>
      <c r="X26" s="32">
        <v>151313</v>
      </c>
      <c r="Y26" s="32">
        <v>165610</v>
      </c>
      <c r="Z26" s="32" t="s">
        <v>358</v>
      </c>
      <c r="AA26" s="905">
        <v>70998</v>
      </c>
    </row>
    <row r="27" spans="1:27" s="64" customFormat="1">
      <c r="A27" s="11"/>
      <c r="B27" s="24"/>
      <c r="C27" s="25"/>
      <c r="D27" s="26"/>
      <c r="E27" s="26"/>
      <c r="F27" s="26"/>
      <c r="G27" s="26"/>
      <c r="H27" s="26"/>
      <c r="I27" s="26"/>
      <c r="J27" s="27"/>
      <c r="K27" s="28"/>
      <c r="L27" s="29"/>
      <c r="M27" s="26"/>
      <c r="N27" s="26"/>
      <c r="O27" s="26"/>
      <c r="P27" s="30"/>
      <c r="Q27" s="31"/>
      <c r="R27" s="30"/>
      <c r="S27" s="31" t="s">
        <v>50</v>
      </c>
      <c r="T27" s="26">
        <v>42115</v>
      </c>
      <c r="U27" s="26">
        <v>55856</v>
      </c>
      <c r="V27" s="32">
        <v>64819</v>
      </c>
      <c r="W27" s="32" t="s">
        <v>50</v>
      </c>
      <c r="X27" s="32">
        <v>62376</v>
      </c>
      <c r="Y27" s="32">
        <v>67478</v>
      </c>
      <c r="Z27" s="32" t="s">
        <v>331</v>
      </c>
      <c r="AA27" s="905">
        <v>234742</v>
      </c>
    </row>
    <row r="28" spans="1:27" s="64" customFormat="1">
      <c r="A28" s="11"/>
      <c r="B28" s="24"/>
      <c r="C28" s="25"/>
      <c r="D28" s="26"/>
      <c r="E28" s="26"/>
      <c r="F28" s="26"/>
      <c r="G28" s="26"/>
      <c r="H28" s="26"/>
      <c r="I28" s="26"/>
      <c r="J28" s="27"/>
      <c r="K28" s="28"/>
      <c r="L28" s="29"/>
      <c r="M28" s="26"/>
      <c r="N28" s="26"/>
      <c r="O28" s="26"/>
      <c r="P28" s="30"/>
      <c r="Q28" s="31"/>
      <c r="R28" s="30"/>
      <c r="S28" s="31" t="s">
        <v>51</v>
      </c>
      <c r="T28" s="26">
        <v>13333</v>
      </c>
      <c r="U28" s="26">
        <v>45791</v>
      </c>
      <c r="V28" s="32">
        <v>48487</v>
      </c>
      <c r="W28" s="32" t="s">
        <v>51</v>
      </c>
      <c r="X28" s="32">
        <v>30000</v>
      </c>
      <c r="Y28" s="32">
        <v>51929</v>
      </c>
      <c r="Z28" s="50" t="s">
        <v>52</v>
      </c>
      <c r="AA28" s="905">
        <v>14715</v>
      </c>
    </row>
    <row r="29" spans="1:27" s="64" customFormat="1">
      <c r="A29" s="11"/>
      <c r="B29" s="65"/>
      <c r="C29" s="66"/>
      <c r="D29" s="49"/>
      <c r="E29" s="49"/>
      <c r="F29" s="49"/>
      <c r="G29" s="49"/>
      <c r="H29" s="49"/>
      <c r="I29" s="49"/>
      <c r="J29" s="67"/>
      <c r="K29" s="68"/>
      <c r="L29" s="69"/>
      <c r="M29" s="49"/>
      <c r="N29" s="49"/>
      <c r="O29" s="49"/>
      <c r="P29" s="51"/>
      <c r="Q29" s="48"/>
      <c r="R29" s="51"/>
      <c r="S29" s="48" t="s">
        <v>52</v>
      </c>
      <c r="T29" s="49">
        <v>49922</v>
      </c>
      <c r="U29" s="49">
        <v>10332</v>
      </c>
      <c r="V29" s="50">
        <v>9359</v>
      </c>
      <c r="W29" s="50" t="s">
        <v>52</v>
      </c>
      <c r="X29" s="50">
        <v>12910</v>
      </c>
      <c r="Y29" s="50">
        <v>17697</v>
      </c>
      <c r="Z29" s="50"/>
      <c r="AA29" s="980"/>
    </row>
    <row r="30" spans="1:27" s="64" customFormat="1">
      <c r="A30" s="40"/>
      <c r="B30" s="70" t="s">
        <v>27</v>
      </c>
      <c r="C30" s="41"/>
      <c r="D30" s="42"/>
      <c r="E30" s="42"/>
      <c r="F30" s="42"/>
      <c r="G30" s="42"/>
      <c r="H30" s="42"/>
      <c r="I30" s="42"/>
      <c r="J30" s="43"/>
      <c r="K30" s="44"/>
      <c r="L30" s="45"/>
      <c r="M30" s="42"/>
      <c r="N30" s="42"/>
      <c r="O30" s="42"/>
      <c r="P30" s="46"/>
      <c r="Q30" s="47"/>
      <c r="R30" s="46"/>
      <c r="S30" s="47"/>
      <c r="T30" s="42">
        <f>SUM(T25:T29)</f>
        <v>305465</v>
      </c>
      <c r="U30" s="42">
        <f>SUM(U25:U29)</f>
        <v>328989</v>
      </c>
      <c r="V30" s="52">
        <f>SUM(V25:V29)</f>
        <v>335376</v>
      </c>
      <c r="W30" s="52"/>
      <c r="X30" s="52">
        <f>SUM(X25:X29)</f>
        <v>350463</v>
      </c>
      <c r="Y30" s="52">
        <f>SUM(Y25:Y29)</f>
        <v>405415</v>
      </c>
      <c r="Z30" s="52"/>
      <c r="AA30" s="921">
        <f>SUM(AA25:AA29)</f>
        <v>432736</v>
      </c>
    </row>
    <row r="31" spans="1:27">
      <c r="A31" s="11" t="s">
        <v>53</v>
      </c>
      <c r="B31" s="11"/>
      <c r="C31" s="33"/>
      <c r="D31" s="34"/>
      <c r="E31" s="34"/>
      <c r="F31" s="34"/>
      <c r="G31" s="34"/>
      <c r="H31" s="34"/>
      <c r="I31" s="34"/>
      <c r="J31" s="35"/>
      <c r="K31" s="36"/>
      <c r="L31" s="53"/>
      <c r="M31" s="34"/>
      <c r="N31" s="34"/>
      <c r="O31" s="34"/>
      <c r="P31" s="38"/>
      <c r="Q31" s="39"/>
      <c r="R31" s="38"/>
      <c r="S31" s="39" t="s">
        <v>54</v>
      </c>
      <c r="T31" s="34"/>
      <c r="U31" s="34"/>
      <c r="V31" s="54"/>
      <c r="W31" s="54" t="s">
        <v>54</v>
      </c>
      <c r="X31" s="54">
        <v>1950</v>
      </c>
      <c r="Y31" s="54">
        <v>4443</v>
      </c>
      <c r="Z31" s="54" t="s">
        <v>346</v>
      </c>
      <c r="AA31" s="907">
        <v>5894</v>
      </c>
    </row>
    <row r="32" spans="1:27">
      <c r="A32" s="11" t="s">
        <v>55</v>
      </c>
      <c r="B32" s="24"/>
      <c r="C32" s="25"/>
      <c r="D32" s="26"/>
      <c r="E32" s="26"/>
      <c r="F32" s="26"/>
      <c r="G32" s="26"/>
      <c r="H32" s="26"/>
      <c r="I32" s="26"/>
      <c r="J32" s="27"/>
      <c r="K32" s="28"/>
      <c r="L32" s="55"/>
      <c r="M32" s="26"/>
      <c r="N32" s="26"/>
      <c r="O32" s="26"/>
      <c r="P32" s="30"/>
      <c r="Q32" s="31"/>
      <c r="R32" s="30"/>
      <c r="S32" s="31" t="s">
        <v>56</v>
      </c>
      <c r="T32" s="26"/>
      <c r="U32" s="26"/>
      <c r="V32" s="32"/>
      <c r="W32" s="32" t="s">
        <v>56</v>
      </c>
      <c r="X32" s="32">
        <v>22.41</v>
      </c>
      <c r="Y32" s="32">
        <v>24</v>
      </c>
      <c r="Z32" s="32" t="s">
        <v>347</v>
      </c>
      <c r="AA32" s="905">
        <v>24</v>
      </c>
    </row>
    <row r="33" spans="1:27">
      <c r="A33" s="11"/>
      <c r="B33" s="24"/>
      <c r="C33" s="25"/>
      <c r="D33" s="26"/>
      <c r="E33" s="26"/>
      <c r="F33" s="26"/>
      <c r="G33" s="26"/>
      <c r="H33" s="26"/>
      <c r="I33" s="26"/>
      <c r="J33" s="27"/>
      <c r="K33" s="28"/>
      <c r="L33" s="55"/>
      <c r="M33" s="26"/>
      <c r="N33" s="26"/>
      <c r="O33" s="26"/>
      <c r="P33" s="30"/>
      <c r="Q33" s="31"/>
      <c r="R33" s="30"/>
      <c r="S33" s="31" t="s">
        <v>57</v>
      </c>
      <c r="T33" s="26"/>
      <c r="U33" s="26"/>
      <c r="V33" s="32"/>
      <c r="W33" s="32" t="s">
        <v>57</v>
      </c>
      <c r="X33" s="32">
        <v>86.87</v>
      </c>
      <c r="Y33" s="32">
        <v>81</v>
      </c>
      <c r="Z33" s="32" t="s">
        <v>348</v>
      </c>
      <c r="AA33" s="905">
        <v>74</v>
      </c>
    </row>
    <row r="34" spans="1:27">
      <c r="A34" s="11"/>
      <c r="B34" s="24"/>
      <c r="C34" s="25"/>
      <c r="D34" s="26"/>
      <c r="E34" s="26"/>
      <c r="F34" s="26"/>
      <c r="G34" s="26"/>
      <c r="H34" s="26"/>
      <c r="I34" s="26"/>
      <c r="J34" s="27"/>
      <c r="K34" s="28"/>
      <c r="L34" s="55"/>
      <c r="M34" s="26"/>
      <c r="N34" s="26"/>
      <c r="O34" s="26"/>
      <c r="P34" s="30"/>
      <c r="Q34" s="31"/>
      <c r="R34" s="30"/>
      <c r="S34" s="31" t="s">
        <v>58</v>
      </c>
      <c r="T34" s="26"/>
      <c r="U34" s="26"/>
      <c r="V34" s="32"/>
      <c r="W34" s="32" t="s">
        <v>58</v>
      </c>
      <c r="X34" s="32">
        <v>581.92999999999995</v>
      </c>
      <c r="Y34" s="32">
        <v>3</v>
      </c>
      <c r="Z34" s="32" t="s">
        <v>349</v>
      </c>
      <c r="AA34" s="1172">
        <v>2.5</v>
      </c>
    </row>
    <row r="35" spans="1:27">
      <c r="A35" s="40"/>
      <c r="B35" s="40"/>
      <c r="C35" s="41"/>
      <c r="D35" s="42"/>
      <c r="E35" s="42"/>
      <c r="F35" s="42"/>
      <c r="G35" s="42"/>
      <c r="H35" s="42"/>
      <c r="I35" s="42"/>
      <c r="J35" s="43"/>
      <c r="K35" s="44"/>
      <c r="L35" s="45"/>
      <c r="M35" s="42"/>
      <c r="N35" s="42"/>
      <c r="O35" s="42"/>
      <c r="P35" s="46"/>
      <c r="Q35" s="47"/>
      <c r="R35" s="46"/>
      <c r="S35" s="47"/>
      <c r="T35" s="42"/>
      <c r="U35" s="42"/>
      <c r="V35" s="52"/>
      <c r="W35" s="52"/>
      <c r="X35" s="52">
        <f>SUM(X31:X34)</f>
        <v>2641.21</v>
      </c>
      <c r="Y35" s="52">
        <f>SUM(Y31:Y34)</f>
        <v>4551</v>
      </c>
      <c r="Z35" s="52"/>
      <c r="AA35" s="1173">
        <f>SUM(AA31:AA34)</f>
        <v>5994.5</v>
      </c>
    </row>
    <row r="36" spans="1:27">
      <c r="A36" s="11" t="s">
        <v>59</v>
      </c>
      <c r="B36" s="11" t="s">
        <v>60</v>
      </c>
      <c r="C36" s="33">
        <v>340</v>
      </c>
      <c r="D36" s="34">
        <v>353</v>
      </c>
      <c r="E36" s="34">
        <v>396</v>
      </c>
      <c r="F36" s="34">
        <v>453</v>
      </c>
      <c r="G36" s="34">
        <v>518</v>
      </c>
      <c r="H36" s="34">
        <v>571</v>
      </c>
      <c r="I36" s="34">
        <v>646</v>
      </c>
      <c r="J36" s="35">
        <v>674</v>
      </c>
      <c r="K36" s="36"/>
      <c r="L36" s="37" t="s">
        <v>61</v>
      </c>
      <c r="M36" s="34"/>
      <c r="N36" s="34">
        <v>714</v>
      </c>
      <c r="O36" s="34">
        <v>826</v>
      </c>
      <c r="P36" s="38">
        <v>917</v>
      </c>
      <c r="Q36" s="39" t="s">
        <v>61</v>
      </c>
      <c r="R36" s="38">
        <v>1046</v>
      </c>
      <c r="S36" s="39" t="s">
        <v>62</v>
      </c>
      <c r="T36" s="34">
        <v>1195</v>
      </c>
      <c r="U36" s="34">
        <v>1331</v>
      </c>
      <c r="V36" s="54">
        <v>1369</v>
      </c>
      <c r="W36" s="54" t="s">
        <v>298</v>
      </c>
      <c r="X36" s="54">
        <v>1482</v>
      </c>
      <c r="Y36" s="54">
        <v>1608</v>
      </c>
      <c r="Z36" s="54" t="s">
        <v>298</v>
      </c>
      <c r="AA36" s="907">
        <v>1758</v>
      </c>
    </row>
    <row r="37" spans="1:27">
      <c r="A37" s="11" t="s">
        <v>63</v>
      </c>
      <c r="B37" s="24" t="s">
        <v>64</v>
      </c>
      <c r="C37" s="25">
        <v>96</v>
      </c>
      <c r="D37" s="26">
        <v>42</v>
      </c>
      <c r="E37" s="26">
        <v>67</v>
      </c>
      <c r="F37" s="26">
        <v>47</v>
      </c>
      <c r="G37" s="26">
        <v>52</v>
      </c>
      <c r="H37" s="26">
        <v>76</v>
      </c>
      <c r="I37" s="26">
        <v>68</v>
      </c>
      <c r="J37" s="27">
        <v>55</v>
      </c>
      <c r="K37" s="28"/>
      <c r="L37" s="29" t="s">
        <v>51</v>
      </c>
      <c r="M37" s="26"/>
      <c r="N37" s="26">
        <v>42</v>
      </c>
      <c r="O37" s="26">
        <v>82</v>
      </c>
      <c r="P37" s="30">
        <v>112</v>
      </c>
      <c r="Q37" s="31" t="s">
        <v>65</v>
      </c>
      <c r="R37" s="30">
        <v>126</v>
      </c>
      <c r="S37" s="31" t="s">
        <v>66</v>
      </c>
      <c r="T37" s="26">
        <v>130</v>
      </c>
      <c r="U37" s="26">
        <v>111</v>
      </c>
      <c r="V37" s="32">
        <v>110</v>
      </c>
      <c r="W37" s="32" t="s">
        <v>355</v>
      </c>
      <c r="X37" s="32">
        <v>86</v>
      </c>
      <c r="Y37" s="32">
        <v>114</v>
      </c>
      <c r="Z37" s="32" t="s">
        <v>355</v>
      </c>
      <c r="AA37" s="905">
        <v>79</v>
      </c>
    </row>
    <row r="38" spans="1:27">
      <c r="A38" s="11"/>
      <c r="B38" s="24" t="s">
        <v>67</v>
      </c>
      <c r="C38" s="25">
        <v>59</v>
      </c>
      <c r="D38" s="26">
        <v>72</v>
      </c>
      <c r="E38" s="26">
        <v>58</v>
      </c>
      <c r="F38" s="26">
        <v>77</v>
      </c>
      <c r="G38" s="26">
        <v>86</v>
      </c>
      <c r="H38" s="26">
        <v>84</v>
      </c>
      <c r="I38" s="26">
        <v>82</v>
      </c>
      <c r="J38" s="27">
        <v>91</v>
      </c>
      <c r="K38" s="28"/>
      <c r="L38" s="29" t="s">
        <v>65</v>
      </c>
      <c r="M38" s="26"/>
      <c r="N38" s="26">
        <v>115</v>
      </c>
      <c r="O38" s="26">
        <v>128</v>
      </c>
      <c r="P38" s="30">
        <v>116</v>
      </c>
      <c r="Q38" s="31" t="s">
        <v>68</v>
      </c>
      <c r="R38" s="30">
        <v>425</v>
      </c>
      <c r="S38" s="31" t="s">
        <v>69</v>
      </c>
      <c r="T38" s="26">
        <v>398</v>
      </c>
      <c r="U38" s="26">
        <v>363</v>
      </c>
      <c r="V38" s="32">
        <v>312</v>
      </c>
      <c r="W38" s="32" t="s">
        <v>300</v>
      </c>
      <c r="X38" s="32">
        <v>113</v>
      </c>
      <c r="Y38" s="32">
        <v>125</v>
      </c>
      <c r="Z38" s="32" t="s">
        <v>300</v>
      </c>
      <c r="AA38" s="905">
        <v>122</v>
      </c>
    </row>
    <row r="39" spans="1:27">
      <c r="A39" s="11"/>
      <c r="B39" s="24" t="s">
        <v>70</v>
      </c>
      <c r="C39" s="25">
        <v>33</v>
      </c>
      <c r="D39" s="26">
        <v>40</v>
      </c>
      <c r="E39" s="26">
        <v>49</v>
      </c>
      <c r="F39" s="26">
        <v>64</v>
      </c>
      <c r="G39" s="26">
        <v>56</v>
      </c>
      <c r="H39" s="26">
        <v>77</v>
      </c>
      <c r="I39" s="26">
        <v>76</v>
      </c>
      <c r="J39" s="27">
        <v>69</v>
      </c>
      <c r="K39" s="28"/>
      <c r="L39" s="29" t="s">
        <v>71</v>
      </c>
      <c r="M39" s="26"/>
      <c r="N39" s="26">
        <v>89</v>
      </c>
      <c r="O39" s="26">
        <v>61</v>
      </c>
      <c r="P39" s="30">
        <v>66</v>
      </c>
      <c r="Q39" s="31" t="s">
        <v>52</v>
      </c>
      <c r="R39" s="30">
        <v>169</v>
      </c>
      <c r="S39" s="31" t="s">
        <v>72</v>
      </c>
      <c r="T39" s="26">
        <v>130</v>
      </c>
      <c r="U39" s="26">
        <v>138</v>
      </c>
      <c r="V39" s="32">
        <v>148</v>
      </c>
      <c r="W39" s="32" t="s">
        <v>71</v>
      </c>
      <c r="X39" s="32">
        <v>90</v>
      </c>
      <c r="Y39" s="32">
        <v>100</v>
      </c>
      <c r="Z39" s="32" t="s">
        <v>71</v>
      </c>
      <c r="AA39" s="905">
        <v>114</v>
      </c>
    </row>
    <row r="40" spans="1:27">
      <c r="A40" s="11"/>
      <c r="B40" s="24" t="s">
        <v>73</v>
      </c>
      <c r="C40" s="25">
        <v>12</v>
      </c>
      <c r="D40" s="26">
        <v>8</v>
      </c>
      <c r="E40" s="26">
        <v>9</v>
      </c>
      <c r="F40" s="26">
        <v>7</v>
      </c>
      <c r="G40" s="26">
        <v>8</v>
      </c>
      <c r="H40" s="26">
        <v>9</v>
      </c>
      <c r="I40" s="26">
        <v>10</v>
      </c>
      <c r="J40" s="27">
        <v>10</v>
      </c>
      <c r="K40" s="28"/>
      <c r="L40" s="29" t="s">
        <v>74</v>
      </c>
      <c r="M40" s="26"/>
      <c r="N40" s="26">
        <v>10</v>
      </c>
      <c r="O40" s="26">
        <v>11</v>
      </c>
      <c r="P40" s="30">
        <v>14</v>
      </c>
      <c r="Q40" s="31"/>
      <c r="R40" s="30"/>
      <c r="S40" s="31"/>
      <c r="T40" s="26"/>
      <c r="U40" s="26"/>
      <c r="V40" s="32"/>
      <c r="W40" s="32" t="s">
        <v>299</v>
      </c>
      <c r="X40" s="32">
        <v>387</v>
      </c>
      <c r="Y40" s="32">
        <v>428</v>
      </c>
      <c r="Z40" s="32" t="s">
        <v>299</v>
      </c>
      <c r="AA40" s="905">
        <v>416</v>
      </c>
    </row>
    <row r="41" spans="1:27">
      <c r="A41" s="11"/>
      <c r="B41" s="24" t="s">
        <v>75</v>
      </c>
      <c r="C41" s="25">
        <v>159</v>
      </c>
      <c r="D41" s="26">
        <v>192</v>
      </c>
      <c r="E41" s="26">
        <v>186</v>
      </c>
      <c r="F41" s="26">
        <v>211</v>
      </c>
      <c r="G41" s="26">
        <v>251</v>
      </c>
      <c r="H41" s="26">
        <v>259</v>
      </c>
      <c r="I41" s="26">
        <v>206</v>
      </c>
      <c r="J41" s="27">
        <v>304</v>
      </c>
      <c r="K41" s="28"/>
      <c r="L41" s="29" t="s">
        <v>68</v>
      </c>
      <c r="M41" s="26"/>
      <c r="N41" s="26">
        <v>301</v>
      </c>
      <c r="O41" s="26">
        <v>400</v>
      </c>
      <c r="P41" s="30">
        <v>461</v>
      </c>
      <c r="Q41" s="31"/>
      <c r="R41" s="30"/>
      <c r="S41" s="31"/>
      <c r="T41" s="26"/>
      <c r="U41" s="26"/>
      <c r="V41" s="32"/>
      <c r="W41" s="32"/>
      <c r="X41" s="32"/>
      <c r="Y41" s="32"/>
      <c r="Z41" s="32"/>
      <c r="AA41" s="905"/>
    </row>
    <row r="42" spans="1:27">
      <c r="A42" s="11"/>
      <c r="B42" s="65" t="s">
        <v>25</v>
      </c>
      <c r="C42" s="66">
        <v>2</v>
      </c>
      <c r="D42" s="49">
        <v>2</v>
      </c>
      <c r="E42" s="49">
        <v>3</v>
      </c>
      <c r="F42" s="49">
        <v>4</v>
      </c>
      <c r="G42" s="49">
        <v>7</v>
      </c>
      <c r="H42" s="49">
        <v>3</v>
      </c>
      <c r="I42" s="49">
        <v>8</v>
      </c>
      <c r="J42" s="67">
        <v>8</v>
      </c>
      <c r="K42" s="68"/>
      <c r="L42" s="69" t="s">
        <v>76</v>
      </c>
      <c r="M42" s="49"/>
      <c r="N42" s="49">
        <v>8</v>
      </c>
      <c r="O42" s="49">
        <v>8</v>
      </c>
      <c r="P42" s="51">
        <v>11</v>
      </c>
      <c r="Q42" s="48"/>
      <c r="R42" s="51"/>
      <c r="S42" s="48"/>
      <c r="T42" s="49"/>
      <c r="U42" s="49"/>
      <c r="V42" s="50"/>
      <c r="W42" s="50"/>
      <c r="X42" s="50"/>
      <c r="Y42" s="50"/>
      <c r="Z42" s="50"/>
      <c r="AA42" s="980"/>
    </row>
    <row r="43" spans="1:27" ht="13.8" thickBot="1">
      <c r="A43" s="71"/>
      <c r="B43" s="71" t="s">
        <v>27</v>
      </c>
      <c r="C43" s="72">
        <f>SUM(C36:C42)</f>
        <v>701</v>
      </c>
      <c r="D43" s="73">
        <f t="shared" ref="D43:I43" si="2">SUM(D36:D42)</f>
        <v>709</v>
      </c>
      <c r="E43" s="73">
        <f t="shared" si="2"/>
        <v>768</v>
      </c>
      <c r="F43" s="73">
        <f t="shared" si="2"/>
        <v>863</v>
      </c>
      <c r="G43" s="73">
        <f t="shared" si="2"/>
        <v>978</v>
      </c>
      <c r="H43" s="73">
        <f t="shared" si="2"/>
        <v>1079</v>
      </c>
      <c r="I43" s="73">
        <f t="shared" si="2"/>
        <v>1096</v>
      </c>
      <c r="J43" s="74">
        <f>SUM(J36:J42)</f>
        <v>1211</v>
      </c>
      <c r="K43" s="75"/>
      <c r="L43" s="76"/>
      <c r="M43" s="73"/>
      <c r="N43" s="73">
        <f>SUM(N36:N42)</f>
        <v>1279</v>
      </c>
      <c r="O43" s="73">
        <v>1516</v>
      </c>
      <c r="P43" s="77">
        <f>SUM(P36:P42)</f>
        <v>1697</v>
      </c>
      <c r="Q43" s="78"/>
      <c r="R43" s="77">
        <f>SUM(R36:R42)</f>
        <v>1766</v>
      </c>
      <c r="S43" s="78"/>
      <c r="T43" s="73">
        <f>SUM(T36:T42)</f>
        <v>1853</v>
      </c>
      <c r="U43" s="73">
        <f>SUM(U36:U42)</f>
        <v>1943</v>
      </c>
      <c r="V43" s="79">
        <f>SUM(V36:V42)</f>
        <v>1939</v>
      </c>
      <c r="W43" s="79"/>
      <c r="X43" s="79">
        <f>SUM(X36:X42)</f>
        <v>2158</v>
      </c>
      <c r="Y43" s="79">
        <f>SUM(Y36:Y42)</f>
        <v>2375</v>
      </c>
      <c r="Z43" s="79"/>
      <c r="AA43" s="908">
        <f>SUM(AA36:AA42)</f>
        <v>2489</v>
      </c>
    </row>
    <row r="44" spans="1:27">
      <c r="S44" s="2"/>
      <c r="T44" s="2"/>
    </row>
    <row r="45" spans="1:27" ht="17.399999999999999">
      <c r="A45" s="757" t="s">
        <v>284</v>
      </c>
      <c r="S45" s="2"/>
      <c r="T45" s="2"/>
    </row>
    <row r="46" spans="1:27">
      <c r="A46" s="2" t="s">
        <v>287</v>
      </c>
      <c r="S46" s="2"/>
      <c r="T46" s="2"/>
    </row>
    <row r="47" spans="1:27">
      <c r="A47" s="80"/>
      <c r="B47" s="64"/>
    </row>
  </sheetData>
  <phoneticPr fontId="0" type="noConversion"/>
  <pageMargins left="0.27" right="0.21" top="1" bottom="1" header="0.51200000000000001" footer="0.51200000000000001"/>
  <pageSetup paperSize="9" scale="3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80" workbookViewId="0">
      <selection activeCell="Y43" sqref="Y43"/>
    </sheetView>
  </sheetViews>
  <sheetFormatPr defaultColWidth="8.88671875" defaultRowHeight="13.8"/>
  <cols>
    <col min="1" max="1" width="8.88671875" style="329"/>
    <col min="2" max="2" width="15" style="329" bestFit="1" customWidth="1"/>
    <col min="3" max="16" width="8.88671875" style="329"/>
    <col min="17" max="18" width="8.88671875" style="330"/>
    <col min="19" max="16384" width="8.88671875" style="329"/>
  </cols>
  <sheetData>
    <row r="1" spans="1:20" ht="15.6">
      <c r="A1" s="328" t="s">
        <v>0</v>
      </c>
      <c r="B1" s="421"/>
    </row>
    <row r="2" spans="1:20">
      <c r="A2" s="329" t="s">
        <v>233</v>
      </c>
    </row>
    <row r="3" spans="1:20">
      <c r="A3" s="331" t="s">
        <v>282</v>
      </c>
    </row>
    <row r="4" spans="1:20" ht="14.4" thickBot="1">
      <c r="N4" s="1020"/>
    </row>
    <row r="5" spans="1:20" s="427" customFormat="1">
      <c r="A5" s="422" t="s">
        <v>78</v>
      </c>
      <c r="B5" s="422" t="s">
        <v>234</v>
      </c>
      <c r="C5" s="423">
        <v>1996</v>
      </c>
      <c r="D5" s="424">
        <f t="shared" ref="D5:K5" si="0">C5+1</f>
        <v>1997</v>
      </c>
      <c r="E5" s="424">
        <f t="shared" si="0"/>
        <v>1998</v>
      </c>
      <c r="F5" s="424">
        <f t="shared" si="0"/>
        <v>1999</v>
      </c>
      <c r="G5" s="424">
        <f t="shared" si="0"/>
        <v>2000</v>
      </c>
      <c r="H5" s="424">
        <f t="shared" si="0"/>
        <v>2001</v>
      </c>
      <c r="I5" s="424">
        <f t="shared" si="0"/>
        <v>2002</v>
      </c>
      <c r="J5" s="424">
        <v>2003</v>
      </c>
      <c r="K5" s="425">
        <f t="shared" si="0"/>
        <v>2004</v>
      </c>
      <c r="L5" s="426">
        <v>2005</v>
      </c>
      <c r="M5" s="426">
        <v>2006</v>
      </c>
      <c r="N5" s="1019">
        <v>2007</v>
      </c>
      <c r="O5" s="1010">
        <v>2008</v>
      </c>
      <c r="P5" s="997">
        <v>2009</v>
      </c>
      <c r="Q5" s="426">
        <v>2010</v>
      </c>
      <c r="R5" s="426">
        <v>2011</v>
      </c>
      <c r="S5" s="426">
        <v>2012</v>
      </c>
      <c r="T5" s="989">
        <v>2013</v>
      </c>
    </row>
    <row r="6" spans="1:20">
      <c r="A6" s="1273" t="s">
        <v>80</v>
      </c>
      <c r="B6" s="428" t="s">
        <v>170</v>
      </c>
      <c r="C6" s="429">
        <v>31490</v>
      </c>
      <c r="D6" s="430">
        <v>36510</v>
      </c>
      <c r="E6" s="430">
        <v>41190</v>
      </c>
      <c r="F6" s="430">
        <v>45028</v>
      </c>
      <c r="G6" s="430">
        <v>49785</v>
      </c>
      <c r="H6" s="430">
        <v>53737</v>
      </c>
      <c r="I6" s="431">
        <v>53475</v>
      </c>
      <c r="J6" s="431">
        <v>58315</v>
      </c>
      <c r="K6" s="432">
        <v>61207</v>
      </c>
      <c r="L6" s="433">
        <v>63704</v>
      </c>
      <c r="M6" s="433">
        <v>65776</v>
      </c>
      <c r="N6" s="1003">
        <v>68991</v>
      </c>
      <c r="O6" s="1011">
        <v>72183</v>
      </c>
      <c r="P6" s="998">
        <v>68597</v>
      </c>
      <c r="Q6" s="433">
        <v>74408</v>
      </c>
      <c r="R6" s="433">
        <v>71904</v>
      </c>
      <c r="S6" s="433">
        <v>72965</v>
      </c>
      <c r="T6" s="990">
        <v>73420</v>
      </c>
    </row>
    <row r="7" spans="1:20">
      <c r="A7" s="1274"/>
      <c r="B7" s="435" t="s">
        <v>180</v>
      </c>
      <c r="C7" s="436">
        <v>11357</v>
      </c>
      <c r="D7" s="437">
        <v>12856</v>
      </c>
      <c r="E7" s="437">
        <v>13813</v>
      </c>
      <c r="F7" s="437">
        <v>14604</v>
      </c>
      <c r="G7" s="437">
        <v>17096</v>
      </c>
      <c r="H7" s="437">
        <v>19845</v>
      </c>
      <c r="I7" s="438">
        <v>15908</v>
      </c>
      <c r="J7" s="438">
        <v>18527</v>
      </c>
      <c r="K7" s="439">
        <v>20604</v>
      </c>
      <c r="L7" s="440">
        <v>21489</v>
      </c>
      <c r="M7" s="440">
        <v>22174</v>
      </c>
      <c r="N7" s="1004">
        <v>22932</v>
      </c>
      <c r="O7" s="1012">
        <v>23081</v>
      </c>
      <c r="P7" s="624">
        <v>19933</v>
      </c>
      <c r="Q7" s="440">
        <v>21824</v>
      </c>
      <c r="R7" s="440">
        <v>20568</v>
      </c>
      <c r="S7" s="440">
        <v>22700</v>
      </c>
      <c r="T7" s="991">
        <v>22555</v>
      </c>
    </row>
    <row r="8" spans="1:20">
      <c r="A8" s="1274"/>
      <c r="B8" s="435" t="s">
        <v>183</v>
      </c>
      <c r="C8" s="436">
        <v>18638</v>
      </c>
      <c r="D8" s="437">
        <v>20497</v>
      </c>
      <c r="E8" s="437">
        <v>23502</v>
      </c>
      <c r="F8" s="437">
        <v>25393</v>
      </c>
      <c r="G8" s="437">
        <v>28488</v>
      </c>
      <c r="H8" s="437">
        <v>30450</v>
      </c>
      <c r="I8" s="438">
        <v>30213</v>
      </c>
      <c r="J8" s="438">
        <v>31893</v>
      </c>
      <c r="K8" s="439">
        <v>32627</v>
      </c>
      <c r="L8" s="440">
        <v>32706</v>
      </c>
      <c r="M8" s="440">
        <v>34818</v>
      </c>
      <c r="N8" s="1004">
        <v>35533</v>
      </c>
      <c r="O8" s="1012">
        <v>37359</v>
      </c>
      <c r="P8" s="624">
        <v>32966</v>
      </c>
      <c r="Q8" s="440">
        <v>39519</v>
      </c>
      <c r="R8" s="440">
        <v>34993</v>
      </c>
      <c r="S8" s="440">
        <v>35222</v>
      </c>
      <c r="T8" s="991">
        <v>33834</v>
      </c>
    </row>
    <row r="9" spans="1:20" s="330" customFormat="1">
      <c r="A9" s="1274"/>
      <c r="B9" s="435" t="s">
        <v>187</v>
      </c>
      <c r="C9" s="436"/>
      <c r="D9" s="437"/>
      <c r="E9" s="437"/>
      <c r="F9" s="437"/>
      <c r="G9" s="437"/>
      <c r="H9" s="437"/>
      <c r="I9" s="438"/>
      <c r="J9" s="438"/>
      <c r="K9" s="439"/>
      <c r="L9" s="440"/>
      <c r="M9" s="440"/>
      <c r="N9" s="1004">
        <v>4947</v>
      </c>
      <c r="O9" s="1012">
        <v>4346</v>
      </c>
      <c r="P9" s="624">
        <v>4193</v>
      </c>
      <c r="Q9" s="440">
        <v>4715</v>
      </c>
      <c r="R9" s="440">
        <v>4889</v>
      </c>
      <c r="S9" s="440">
        <v>5711</v>
      </c>
      <c r="T9" s="991">
        <v>6336</v>
      </c>
    </row>
    <row r="10" spans="1:20" s="330" customFormat="1">
      <c r="A10" s="1274"/>
      <c r="B10" s="442" t="s">
        <v>188</v>
      </c>
      <c r="C10" s="443"/>
      <c r="D10" s="444"/>
      <c r="E10" s="444"/>
      <c r="F10" s="444"/>
      <c r="G10" s="444"/>
      <c r="H10" s="444"/>
      <c r="I10" s="445"/>
      <c r="J10" s="445"/>
      <c r="K10" s="446"/>
      <c r="L10" s="447"/>
      <c r="M10" s="447"/>
      <c r="N10" s="1005"/>
      <c r="O10" s="1013"/>
      <c r="P10" s="999"/>
      <c r="Q10" s="447">
        <v>2049</v>
      </c>
      <c r="R10" s="440">
        <v>2548</v>
      </c>
      <c r="S10" s="440">
        <v>3731</v>
      </c>
      <c r="T10" s="992">
        <v>4056</v>
      </c>
    </row>
    <row r="11" spans="1:20">
      <c r="A11" s="1274"/>
      <c r="B11" s="449" t="s">
        <v>58</v>
      </c>
      <c r="C11" s="450">
        <v>2415</v>
      </c>
      <c r="D11" s="451">
        <v>3041</v>
      </c>
      <c r="E11" s="451">
        <v>3582</v>
      </c>
      <c r="F11" s="451">
        <v>4297</v>
      </c>
      <c r="G11" s="451">
        <v>5340</v>
      </c>
      <c r="H11" s="451">
        <v>5993</v>
      </c>
      <c r="I11" s="452">
        <v>6729</v>
      </c>
      <c r="J11" s="452">
        <v>8056</v>
      </c>
      <c r="K11" s="453">
        <v>9337</v>
      </c>
      <c r="L11" s="454">
        <v>10855</v>
      </c>
      <c r="M11" s="454">
        <v>12661</v>
      </c>
      <c r="N11" s="1006">
        <v>9036</v>
      </c>
      <c r="O11" s="1014">
        <v>9592</v>
      </c>
      <c r="P11" s="1000">
        <v>8853</v>
      </c>
      <c r="Q11" s="454">
        <v>8446</v>
      </c>
      <c r="R11" s="454">
        <v>7908</v>
      </c>
      <c r="S11" s="454">
        <v>8165</v>
      </c>
      <c r="T11" s="993">
        <v>7668</v>
      </c>
    </row>
    <row r="12" spans="1:20">
      <c r="A12" s="1276"/>
      <c r="B12" s="456" t="s">
        <v>137</v>
      </c>
      <c r="C12" s="457">
        <f t="shared" ref="C12:K12" si="1">SUM(C6:C11)</f>
        <v>63900</v>
      </c>
      <c r="D12" s="458">
        <f t="shared" si="1"/>
        <v>72904</v>
      </c>
      <c r="E12" s="458">
        <f t="shared" si="1"/>
        <v>82087</v>
      </c>
      <c r="F12" s="458">
        <f t="shared" si="1"/>
        <v>89322</v>
      </c>
      <c r="G12" s="458">
        <f t="shared" si="1"/>
        <v>100709</v>
      </c>
      <c r="H12" s="458">
        <f t="shared" si="1"/>
        <v>110025</v>
      </c>
      <c r="I12" s="459">
        <f t="shared" si="1"/>
        <v>106325</v>
      </c>
      <c r="J12" s="459">
        <f t="shared" si="1"/>
        <v>116791</v>
      </c>
      <c r="K12" s="460">
        <f t="shared" si="1"/>
        <v>123775</v>
      </c>
      <c r="L12" s="461">
        <v>128754</v>
      </c>
      <c r="M12" s="462">
        <f>SUM(M6:M11)</f>
        <v>135429</v>
      </c>
      <c r="N12" s="1007">
        <f>SUM(N6:N11)</f>
        <v>141439</v>
      </c>
      <c r="O12" s="1015">
        <v>146561</v>
      </c>
      <c r="P12" s="1001">
        <f>SUM(P6:P11)</f>
        <v>134542</v>
      </c>
      <c r="Q12" s="462">
        <f>SUM(Q6:Q11)</f>
        <v>150961</v>
      </c>
      <c r="R12" s="462">
        <f>SUM(R6:R11)</f>
        <v>142810</v>
      </c>
      <c r="S12" s="462">
        <f>SUM(S6:S11)</f>
        <v>148494</v>
      </c>
      <c r="T12" s="994">
        <f>SUM(T6:T11)</f>
        <v>147869</v>
      </c>
    </row>
    <row r="13" spans="1:20">
      <c r="A13" s="1273" t="s">
        <v>83</v>
      </c>
      <c r="B13" s="464" t="s">
        <v>170</v>
      </c>
      <c r="C13" s="465">
        <v>14676</v>
      </c>
      <c r="D13" s="466">
        <v>14265</v>
      </c>
      <c r="E13" s="466">
        <v>17368</v>
      </c>
      <c r="F13" s="466">
        <v>18984</v>
      </c>
      <c r="G13" s="466">
        <v>20209</v>
      </c>
      <c r="H13" s="466">
        <v>21832</v>
      </c>
      <c r="I13" s="467">
        <v>20513</v>
      </c>
      <c r="J13" s="467">
        <v>18419</v>
      </c>
      <c r="K13" s="468">
        <v>21524</v>
      </c>
      <c r="L13" s="469">
        <v>23616</v>
      </c>
      <c r="M13" s="469">
        <v>23827</v>
      </c>
      <c r="N13" s="1008">
        <v>24611</v>
      </c>
      <c r="O13" s="1016">
        <v>24787</v>
      </c>
      <c r="P13" s="1002">
        <v>21251</v>
      </c>
      <c r="Q13" s="469">
        <v>21123</v>
      </c>
      <c r="R13" s="469">
        <v>21023</v>
      </c>
      <c r="S13" s="469">
        <v>20899</v>
      </c>
      <c r="T13" s="995">
        <v>20604</v>
      </c>
    </row>
    <row r="14" spans="1:20">
      <c r="A14" s="1274"/>
      <c r="B14" s="464" t="s">
        <v>180</v>
      </c>
      <c r="C14" s="465">
        <v>340101</v>
      </c>
      <c r="D14" s="466">
        <v>350807</v>
      </c>
      <c r="E14" s="466">
        <v>359381</v>
      </c>
      <c r="F14" s="466">
        <v>360180</v>
      </c>
      <c r="G14" s="466">
        <v>387364</v>
      </c>
      <c r="H14" s="466">
        <v>386767</v>
      </c>
      <c r="I14" s="467">
        <v>369458</v>
      </c>
      <c r="J14" s="467">
        <v>362711</v>
      </c>
      <c r="K14" s="468">
        <v>368416</v>
      </c>
      <c r="L14" s="469">
        <v>367960</v>
      </c>
      <c r="M14" s="469">
        <v>347060</v>
      </c>
      <c r="N14" s="1008">
        <v>333498</v>
      </c>
      <c r="O14" s="1016">
        <v>330110</v>
      </c>
      <c r="P14" s="1002">
        <v>295315</v>
      </c>
      <c r="Q14" s="469">
        <v>290081</v>
      </c>
      <c r="R14" s="469">
        <v>287580</v>
      </c>
      <c r="S14" s="469">
        <v>287013</v>
      </c>
      <c r="T14" s="995">
        <v>271731</v>
      </c>
    </row>
    <row r="15" spans="1:20">
      <c r="A15" s="1274"/>
      <c r="B15" s="464" t="s">
        <v>183</v>
      </c>
      <c r="C15" s="465">
        <v>16795</v>
      </c>
      <c r="D15" s="466">
        <v>18806</v>
      </c>
      <c r="E15" s="466">
        <v>18985</v>
      </c>
      <c r="F15" s="466">
        <v>20411</v>
      </c>
      <c r="G15" s="466">
        <v>22665</v>
      </c>
      <c r="H15" s="466">
        <v>23386</v>
      </c>
      <c r="I15" s="467">
        <v>22714</v>
      </c>
      <c r="J15" s="467">
        <v>21682</v>
      </c>
      <c r="K15" s="468">
        <v>22995</v>
      </c>
      <c r="L15" s="469">
        <v>23811</v>
      </c>
      <c r="M15" s="469">
        <v>24961</v>
      </c>
      <c r="N15" s="1008">
        <v>26026</v>
      </c>
      <c r="O15" s="1016">
        <v>25112</v>
      </c>
      <c r="P15" s="1002">
        <v>22367</v>
      </c>
      <c r="Q15" s="469">
        <v>23183</v>
      </c>
      <c r="R15" s="469">
        <v>23414</v>
      </c>
      <c r="S15" s="469">
        <v>22922</v>
      </c>
      <c r="T15" s="995">
        <v>23481</v>
      </c>
    </row>
    <row r="16" spans="1:20" s="330" customFormat="1">
      <c r="A16" s="1274"/>
      <c r="B16" s="435" t="s">
        <v>187</v>
      </c>
      <c r="C16" s="436"/>
      <c r="D16" s="437"/>
      <c r="E16" s="437"/>
      <c r="F16" s="437"/>
      <c r="G16" s="437"/>
      <c r="H16" s="437"/>
      <c r="I16" s="438"/>
      <c r="J16" s="438"/>
      <c r="K16" s="439"/>
      <c r="L16" s="440"/>
      <c r="M16" s="440"/>
      <c r="N16" s="1004">
        <v>6347</v>
      </c>
      <c r="O16" s="1012">
        <v>5599</v>
      </c>
      <c r="P16" s="624">
        <v>4782</v>
      </c>
      <c r="Q16" s="440">
        <v>4872</v>
      </c>
      <c r="R16" s="469">
        <v>5007</v>
      </c>
      <c r="S16" s="469">
        <v>5708</v>
      </c>
      <c r="T16" s="991">
        <v>6134</v>
      </c>
    </row>
    <row r="17" spans="1:20" s="330" customFormat="1">
      <c r="A17" s="1274"/>
      <c r="B17" s="442" t="s">
        <v>188</v>
      </c>
      <c r="C17" s="443"/>
      <c r="D17" s="444"/>
      <c r="E17" s="444"/>
      <c r="F17" s="444"/>
      <c r="G17" s="444"/>
      <c r="H17" s="444"/>
      <c r="I17" s="445"/>
      <c r="J17" s="445"/>
      <c r="K17" s="446"/>
      <c r="L17" s="447"/>
      <c r="M17" s="447"/>
      <c r="N17" s="1005"/>
      <c r="O17" s="1013"/>
      <c r="P17" s="999"/>
      <c r="Q17" s="447">
        <v>1063</v>
      </c>
      <c r="R17" s="469">
        <v>1401</v>
      </c>
      <c r="S17" s="469">
        <v>2022</v>
      </c>
      <c r="T17" s="992">
        <v>2064</v>
      </c>
    </row>
    <row r="18" spans="1:20">
      <c r="A18" s="1274"/>
      <c r="B18" s="449" t="s">
        <v>58</v>
      </c>
      <c r="C18" s="450">
        <v>5043</v>
      </c>
      <c r="D18" s="451">
        <v>7694</v>
      </c>
      <c r="E18" s="451">
        <v>6198</v>
      </c>
      <c r="F18" s="451">
        <v>6080</v>
      </c>
      <c r="G18" s="451">
        <v>6627</v>
      </c>
      <c r="H18" s="451">
        <v>7190</v>
      </c>
      <c r="I18" s="452">
        <v>8359</v>
      </c>
      <c r="J18" s="452">
        <v>10280</v>
      </c>
      <c r="K18" s="453">
        <v>10146</v>
      </c>
      <c r="L18" s="454">
        <v>11691</v>
      </c>
      <c r="M18" s="454">
        <v>12826</v>
      </c>
      <c r="N18" s="1006">
        <v>5809</v>
      </c>
      <c r="O18" s="1014">
        <v>5394</v>
      </c>
      <c r="P18" s="1000">
        <v>4881</v>
      </c>
      <c r="Q18" s="454">
        <v>4276</v>
      </c>
      <c r="R18" s="454">
        <v>4185</v>
      </c>
      <c r="S18" s="454">
        <v>4232</v>
      </c>
      <c r="T18" s="993">
        <v>4422</v>
      </c>
    </row>
    <row r="19" spans="1:20">
      <c r="A19" s="1276"/>
      <c r="B19" s="456" t="s">
        <v>137</v>
      </c>
      <c r="C19" s="457">
        <f t="shared" ref="C19:K19" si="2">SUM(C13:C18)</f>
        <v>376615</v>
      </c>
      <c r="D19" s="458">
        <f t="shared" si="2"/>
        <v>391572</v>
      </c>
      <c r="E19" s="458">
        <f t="shared" si="2"/>
        <v>401932</v>
      </c>
      <c r="F19" s="458">
        <f t="shared" si="2"/>
        <v>405655</v>
      </c>
      <c r="G19" s="458">
        <f t="shared" si="2"/>
        <v>436865</v>
      </c>
      <c r="H19" s="458">
        <f t="shared" si="2"/>
        <v>439175</v>
      </c>
      <c r="I19" s="459">
        <v>421044</v>
      </c>
      <c r="J19" s="459">
        <f t="shared" si="2"/>
        <v>413092</v>
      </c>
      <c r="K19" s="460">
        <f t="shared" si="2"/>
        <v>423081</v>
      </c>
      <c r="L19" s="461">
        <v>427078</v>
      </c>
      <c r="M19" s="462">
        <f>SUM(M13:M18)</f>
        <v>408674</v>
      </c>
      <c r="N19" s="1007">
        <f>SUM(N13:N18)</f>
        <v>396291</v>
      </c>
      <c r="O19" s="1015">
        <v>391002</v>
      </c>
      <c r="P19" s="1001">
        <f>SUM(P13:P18)</f>
        <v>348596</v>
      </c>
      <c r="Q19" s="462">
        <f>SUM(Q13:Q18)</f>
        <v>344598</v>
      </c>
      <c r="R19" s="462">
        <f>SUM(R13:R18)</f>
        <v>342610</v>
      </c>
      <c r="S19" s="462">
        <f>SUM(S13:S18)</f>
        <v>342796</v>
      </c>
      <c r="T19" s="994">
        <f>SUM(T13:T18)</f>
        <v>328436</v>
      </c>
    </row>
    <row r="20" spans="1:20" s="330" customFormat="1">
      <c r="A20" s="1273" t="s">
        <v>46</v>
      </c>
      <c r="B20" s="464" t="s">
        <v>170</v>
      </c>
      <c r="C20" s="465"/>
      <c r="D20" s="466"/>
      <c r="E20" s="466"/>
      <c r="F20" s="466"/>
      <c r="G20" s="466"/>
      <c r="H20" s="466"/>
      <c r="I20" s="467"/>
      <c r="J20" s="467"/>
      <c r="K20" s="468"/>
      <c r="L20" s="469"/>
      <c r="M20" s="469"/>
      <c r="N20" s="1008">
        <v>11087</v>
      </c>
      <c r="O20" s="1016">
        <v>11032</v>
      </c>
      <c r="P20" s="1002">
        <v>9272</v>
      </c>
      <c r="Q20" s="469">
        <v>9850</v>
      </c>
      <c r="R20" s="469">
        <v>10568</v>
      </c>
      <c r="S20" s="469">
        <v>10194</v>
      </c>
      <c r="T20" s="995">
        <v>11736</v>
      </c>
    </row>
    <row r="21" spans="1:20" s="330" customFormat="1">
      <c r="A21" s="1277"/>
      <c r="B21" s="464" t="s">
        <v>180</v>
      </c>
      <c r="C21" s="465"/>
      <c r="D21" s="466"/>
      <c r="E21" s="466"/>
      <c r="F21" s="466"/>
      <c r="G21" s="466"/>
      <c r="H21" s="466"/>
      <c r="I21" s="467"/>
      <c r="J21" s="467"/>
      <c r="K21" s="468"/>
      <c r="L21" s="469"/>
      <c r="M21" s="469"/>
      <c r="N21" s="1008">
        <v>18100</v>
      </c>
      <c r="O21" s="1016">
        <v>17552</v>
      </c>
      <c r="P21" s="1002">
        <v>14168</v>
      </c>
      <c r="Q21" s="469">
        <v>14346</v>
      </c>
      <c r="R21" s="469">
        <v>15234</v>
      </c>
      <c r="S21" s="469">
        <v>16004</v>
      </c>
      <c r="T21" s="995">
        <v>16299</v>
      </c>
    </row>
    <row r="22" spans="1:20" s="330" customFormat="1">
      <c r="A22" s="1277"/>
      <c r="B22" s="464" t="s">
        <v>183</v>
      </c>
      <c r="C22" s="465"/>
      <c r="D22" s="466"/>
      <c r="E22" s="466"/>
      <c r="F22" s="466"/>
      <c r="G22" s="466"/>
      <c r="H22" s="466"/>
      <c r="I22" s="467"/>
      <c r="J22" s="467"/>
      <c r="K22" s="468"/>
      <c r="L22" s="469"/>
      <c r="M22" s="469"/>
      <c r="N22" s="1008">
        <v>12103</v>
      </c>
      <c r="O22" s="1016">
        <v>12389</v>
      </c>
      <c r="P22" s="1002">
        <v>10728</v>
      </c>
      <c r="Q22" s="469">
        <v>11516</v>
      </c>
      <c r="R22" s="469">
        <v>12139</v>
      </c>
      <c r="S22" s="469">
        <v>11346</v>
      </c>
      <c r="T22" s="995">
        <v>12991</v>
      </c>
    </row>
    <row r="23" spans="1:20" s="330" customFormat="1">
      <c r="A23" s="1277"/>
      <c r="B23" s="435" t="s">
        <v>187</v>
      </c>
      <c r="C23" s="436"/>
      <c r="D23" s="437"/>
      <c r="E23" s="437"/>
      <c r="F23" s="437"/>
      <c r="G23" s="437"/>
      <c r="H23" s="437"/>
      <c r="I23" s="438"/>
      <c r="J23" s="438"/>
      <c r="K23" s="439"/>
      <c r="L23" s="440"/>
      <c r="M23" s="440"/>
      <c r="N23" s="1004">
        <v>128701</v>
      </c>
      <c r="O23" s="1012">
        <v>127114</v>
      </c>
      <c r="P23" s="624">
        <v>127316</v>
      </c>
      <c r="Q23" s="440">
        <v>131805</v>
      </c>
      <c r="R23" s="469">
        <v>138034</v>
      </c>
      <c r="S23" s="469">
        <v>148136</v>
      </c>
      <c r="T23" s="991">
        <v>159978</v>
      </c>
    </row>
    <row r="24" spans="1:20" s="330" customFormat="1">
      <c r="A24" s="1277"/>
      <c r="B24" s="442" t="s">
        <v>188</v>
      </c>
      <c r="C24" s="443"/>
      <c r="D24" s="444"/>
      <c r="E24" s="444"/>
      <c r="F24" s="444"/>
      <c r="G24" s="444"/>
      <c r="H24" s="444"/>
      <c r="I24" s="445"/>
      <c r="J24" s="445"/>
      <c r="K24" s="446"/>
      <c r="L24" s="447"/>
      <c r="M24" s="447"/>
      <c r="N24" s="1005"/>
      <c r="O24" s="1013"/>
      <c r="P24" s="999"/>
      <c r="Q24" s="447">
        <v>517</v>
      </c>
      <c r="R24" s="469">
        <v>752</v>
      </c>
      <c r="S24" s="469">
        <v>982</v>
      </c>
      <c r="T24" s="992">
        <v>1147</v>
      </c>
    </row>
    <row r="25" spans="1:20" s="330" customFormat="1">
      <c r="A25" s="1277"/>
      <c r="B25" s="449" t="s">
        <v>58</v>
      </c>
      <c r="C25" s="450"/>
      <c r="D25" s="451"/>
      <c r="E25" s="451"/>
      <c r="F25" s="451"/>
      <c r="G25" s="451"/>
      <c r="H25" s="451"/>
      <c r="I25" s="452"/>
      <c r="J25" s="452"/>
      <c r="K25" s="453"/>
      <c r="L25" s="454"/>
      <c r="M25" s="454"/>
      <c r="N25" s="1006">
        <v>2478</v>
      </c>
      <c r="O25" s="1014">
        <v>2545</v>
      </c>
      <c r="P25" s="1000">
        <v>2039</v>
      </c>
      <c r="Q25" s="454">
        <v>2067</v>
      </c>
      <c r="R25" s="454">
        <v>2197</v>
      </c>
      <c r="S25" s="454">
        <v>2253</v>
      </c>
      <c r="T25" s="993">
        <v>2438</v>
      </c>
    </row>
    <row r="26" spans="1:20" s="330" customFormat="1">
      <c r="A26" s="1278"/>
      <c r="B26" s="456" t="s">
        <v>137</v>
      </c>
      <c r="C26" s="457"/>
      <c r="D26" s="458"/>
      <c r="E26" s="458"/>
      <c r="F26" s="458"/>
      <c r="G26" s="458"/>
      <c r="H26" s="458"/>
      <c r="I26" s="459"/>
      <c r="J26" s="459"/>
      <c r="K26" s="460"/>
      <c r="L26" s="461"/>
      <c r="M26" s="461"/>
      <c r="N26" s="1009">
        <f>SUM(N20:N25)</f>
        <v>172469</v>
      </c>
      <c r="O26" s="1017">
        <v>170632</v>
      </c>
      <c r="P26" s="1001">
        <f>SUM(P20:P25)</f>
        <v>163523</v>
      </c>
      <c r="Q26" s="462">
        <f>SUM(Q20:Q25)</f>
        <v>170101</v>
      </c>
      <c r="R26" s="462">
        <f>SUM(R20:R25)</f>
        <v>178924</v>
      </c>
      <c r="S26" s="462">
        <f>SUM(S20:S25)</f>
        <v>188915</v>
      </c>
      <c r="T26" s="994">
        <f>SUM(T20:T25)</f>
        <v>204589</v>
      </c>
    </row>
    <row r="27" spans="1:20">
      <c r="A27" s="1273" t="s">
        <v>53</v>
      </c>
      <c r="B27" s="464" t="s">
        <v>170</v>
      </c>
      <c r="C27" s="465"/>
      <c r="D27" s="466"/>
      <c r="E27" s="466"/>
      <c r="F27" s="466"/>
      <c r="G27" s="466"/>
      <c r="H27" s="466"/>
      <c r="I27" s="467"/>
      <c r="J27" s="467"/>
      <c r="K27" s="468"/>
      <c r="L27" s="469"/>
      <c r="M27" s="469"/>
      <c r="N27" s="1008"/>
      <c r="O27" s="1016"/>
      <c r="P27" s="1002"/>
      <c r="Q27" s="469">
        <v>27735</v>
      </c>
      <c r="R27" s="469">
        <v>30199</v>
      </c>
      <c r="S27" s="469">
        <v>31780</v>
      </c>
      <c r="T27" s="995">
        <v>33287</v>
      </c>
    </row>
    <row r="28" spans="1:20">
      <c r="A28" s="1274"/>
      <c r="B28" s="464" t="s">
        <v>180</v>
      </c>
      <c r="C28" s="465"/>
      <c r="D28" s="466"/>
      <c r="E28" s="466"/>
      <c r="F28" s="466"/>
      <c r="G28" s="466"/>
      <c r="H28" s="466"/>
      <c r="I28" s="467"/>
      <c r="J28" s="467"/>
      <c r="K28" s="468"/>
      <c r="L28" s="469"/>
      <c r="M28" s="469"/>
      <c r="N28" s="1008"/>
      <c r="O28" s="1016"/>
      <c r="P28" s="1002"/>
      <c r="Q28" s="469">
        <v>33882</v>
      </c>
      <c r="R28" s="469">
        <v>39231</v>
      </c>
      <c r="S28" s="469">
        <v>42278</v>
      </c>
      <c r="T28" s="995">
        <v>41193</v>
      </c>
    </row>
    <row r="29" spans="1:20">
      <c r="A29" s="1274"/>
      <c r="B29" s="464" t="s">
        <v>183</v>
      </c>
      <c r="C29" s="465"/>
      <c r="D29" s="466"/>
      <c r="E29" s="466"/>
      <c r="F29" s="466"/>
      <c r="G29" s="466"/>
      <c r="H29" s="466"/>
      <c r="I29" s="467"/>
      <c r="J29" s="467"/>
      <c r="K29" s="468"/>
      <c r="L29" s="469"/>
      <c r="M29" s="469"/>
      <c r="N29" s="1008"/>
      <c r="O29" s="1016"/>
      <c r="P29" s="1002"/>
      <c r="Q29" s="469">
        <v>25380</v>
      </c>
      <c r="R29" s="469">
        <v>28457</v>
      </c>
      <c r="S29" s="469">
        <v>29510</v>
      </c>
      <c r="T29" s="995">
        <v>29992</v>
      </c>
    </row>
    <row r="30" spans="1:20" s="330" customFormat="1">
      <c r="A30" s="1274"/>
      <c r="B30" s="435" t="s">
        <v>187</v>
      </c>
      <c r="C30" s="436"/>
      <c r="D30" s="437"/>
      <c r="E30" s="437"/>
      <c r="F30" s="437"/>
      <c r="G30" s="437"/>
      <c r="H30" s="437"/>
      <c r="I30" s="438"/>
      <c r="J30" s="438"/>
      <c r="K30" s="439"/>
      <c r="L30" s="440"/>
      <c r="M30" s="440"/>
      <c r="N30" s="1004"/>
      <c r="O30" s="1012"/>
      <c r="P30" s="624"/>
      <c r="Q30" s="440">
        <v>7178</v>
      </c>
      <c r="R30" s="469">
        <v>8129</v>
      </c>
      <c r="S30" s="469">
        <v>8985</v>
      </c>
      <c r="T30" s="991">
        <v>10866</v>
      </c>
    </row>
    <row r="31" spans="1:20" s="330" customFormat="1">
      <c r="A31" s="1274"/>
      <c r="B31" s="442" t="s">
        <v>188</v>
      </c>
      <c r="C31" s="443"/>
      <c r="D31" s="444"/>
      <c r="E31" s="444"/>
      <c r="F31" s="444"/>
      <c r="G31" s="444"/>
      <c r="H31" s="444"/>
      <c r="I31" s="445"/>
      <c r="J31" s="445"/>
      <c r="K31" s="446"/>
      <c r="L31" s="447"/>
      <c r="M31" s="447"/>
      <c r="N31" s="1005"/>
      <c r="O31" s="1013"/>
      <c r="P31" s="999"/>
      <c r="Q31" s="447">
        <v>293066</v>
      </c>
      <c r="R31" s="469">
        <v>415829</v>
      </c>
      <c r="S31" s="469">
        <v>535315</v>
      </c>
      <c r="T31" s="992">
        <v>704936</v>
      </c>
    </row>
    <row r="32" spans="1:20">
      <c r="A32" s="1274"/>
      <c r="B32" s="449" t="s">
        <v>58</v>
      </c>
      <c r="C32" s="450"/>
      <c r="D32" s="451"/>
      <c r="E32" s="451"/>
      <c r="F32" s="451"/>
      <c r="G32" s="451"/>
      <c r="H32" s="451"/>
      <c r="I32" s="452"/>
      <c r="J32" s="452"/>
      <c r="K32" s="453"/>
      <c r="L32" s="454"/>
      <c r="M32" s="454"/>
      <c r="N32" s="1006"/>
      <c r="O32" s="1014"/>
      <c r="P32" s="1000"/>
      <c r="Q32" s="452">
        <v>3936</v>
      </c>
      <c r="R32" s="452">
        <v>4567</v>
      </c>
      <c r="S32" s="454">
        <v>4909</v>
      </c>
      <c r="T32" s="993">
        <v>4862</v>
      </c>
    </row>
    <row r="33" spans="1:20">
      <c r="A33" s="1276"/>
      <c r="B33" s="456" t="s">
        <v>137</v>
      </c>
      <c r="C33" s="457"/>
      <c r="D33" s="458"/>
      <c r="E33" s="458"/>
      <c r="F33" s="458"/>
      <c r="G33" s="458"/>
      <c r="H33" s="458"/>
      <c r="I33" s="459"/>
      <c r="J33" s="459"/>
      <c r="K33" s="460"/>
      <c r="L33" s="461"/>
      <c r="M33" s="462"/>
      <c r="N33" s="1007"/>
      <c r="O33" s="1015"/>
      <c r="P33" s="1001"/>
      <c r="Q33" s="462">
        <f>SUM(Q27:Q32)</f>
        <v>391177</v>
      </c>
      <c r="R33" s="462">
        <f>SUM(R27:R32)</f>
        <v>526412</v>
      </c>
      <c r="S33" s="462">
        <f>SUM(S27:S32)</f>
        <v>652777</v>
      </c>
      <c r="T33" s="994">
        <f>SUM(T27:T32)</f>
        <v>825136</v>
      </c>
    </row>
    <row r="34" spans="1:20">
      <c r="A34" s="1273" t="s">
        <v>96</v>
      </c>
      <c r="B34" s="464" t="s">
        <v>170</v>
      </c>
      <c r="C34" s="465">
        <v>31230</v>
      </c>
      <c r="D34" s="466">
        <v>33249</v>
      </c>
      <c r="E34" s="466">
        <v>35809</v>
      </c>
      <c r="F34" s="466">
        <v>44660</v>
      </c>
      <c r="G34" s="466">
        <v>44750</v>
      </c>
      <c r="H34" s="466">
        <v>50607</v>
      </c>
      <c r="I34" s="467">
        <v>52621</v>
      </c>
      <c r="J34" s="467">
        <v>49762</v>
      </c>
      <c r="K34" s="468">
        <v>52459</v>
      </c>
      <c r="L34" s="469">
        <v>54001</v>
      </c>
      <c r="M34" s="469">
        <v>58967</v>
      </c>
      <c r="N34" s="1008">
        <v>64746</v>
      </c>
      <c r="O34" s="1016">
        <v>69008</v>
      </c>
      <c r="P34" s="1002">
        <v>72228</v>
      </c>
      <c r="Q34" s="469">
        <v>78824</v>
      </c>
      <c r="R34" s="469">
        <v>80314</v>
      </c>
      <c r="S34" s="469">
        <v>85195</v>
      </c>
      <c r="T34" s="995">
        <v>88904</v>
      </c>
    </row>
    <row r="35" spans="1:20">
      <c r="A35" s="1274"/>
      <c r="B35" s="464" t="s">
        <v>180</v>
      </c>
      <c r="C35" s="465">
        <v>39037</v>
      </c>
      <c r="D35" s="466">
        <v>41753</v>
      </c>
      <c r="E35" s="466">
        <v>44133</v>
      </c>
      <c r="F35" s="466">
        <v>47821</v>
      </c>
      <c r="G35" s="466">
        <v>51029</v>
      </c>
      <c r="H35" s="466">
        <v>60555</v>
      </c>
      <c r="I35" s="467">
        <v>58739</v>
      </c>
      <c r="J35" s="467">
        <v>60350</v>
      </c>
      <c r="K35" s="468">
        <v>64812</v>
      </c>
      <c r="L35" s="469">
        <v>71994</v>
      </c>
      <c r="M35" s="469">
        <v>76839</v>
      </c>
      <c r="N35" s="1008">
        <v>78794</v>
      </c>
      <c r="O35" s="1016">
        <v>82396</v>
      </c>
      <c r="P35" s="1002">
        <v>81982</v>
      </c>
      <c r="Q35" s="469">
        <v>84017</v>
      </c>
      <c r="R35" s="469">
        <v>85184</v>
      </c>
      <c r="S35" s="469">
        <v>88686</v>
      </c>
      <c r="T35" s="995">
        <v>84967</v>
      </c>
    </row>
    <row r="36" spans="1:20">
      <c r="A36" s="1274"/>
      <c r="B36" s="464" t="s">
        <v>183</v>
      </c>
      <c r="C36" s="465">
        <v>106892</v>
      </c>
      <c r="D36" s="466">
        <v>120445</v>
      </c>
      <c r="E36" s="466">
        <v>135742</v>
      </c>
      <c r="F36" s="466">
        <v>149825</v>
      </c>
      <c r="G36" s="466">
        <v>163699</v>
      </c>
      <c r="H36" s="466">
        <v>174709</v>
      </c>
      <c r="I36" s="467">
        <v>184245</v>
      </c>
      <c r="J36" s="467">
        <v>188941</v>
      </c>
      <c r="K36" s="468">
        <v>189536</v>
      </c>
      <c r="L36" s="469">
        <v>207867</v>
      </c>
      <c r="M36" s="469">
        <v>221784</v>
      </c>
      <c r="N36" s="1008">
        <v>241347</v>
      </c>
      <c r="O36" s="1016">
        <v>231588</v>
      </c>
      <c r="P36" s="1002">
        <v>224912</v>
      </c>
      <c r="Q36" s="469">
        <v>241977</v>
      </c>
      <c r="R36" s="469">
        <v>247750</v>
      </c>
      <c r="S36" s="469">
        <v>268782</v>
      </c>
      <c r="T36" s="995">
        <v>287831</v>
      </c>
    </row>
    <row r="37" spans="1:20" s="330" customFormat="1">
      <c r="A37" s="1274"/>
      <c r="B37" s="435" t="s">
        <v>187</v>
      </c>
      <c r="C37" s="436"/>
      <c r="D37" s="437"/>
      <c r="E37" s="437"/>
      <c r="F37" s="437"/>
      <c r="G37" s="437"/>
      <c r="H37" s="437"/>
      <c r="I37" s="438"/>
      <c r="J37" s="438"/>
      <c r="K37" s="439"/>
      <c r="L37" s="440"/>
      <c r="M37" s="440"/>
      <c r="N37" s="1004">
        <v>22976</v>
      </c>
      <c r="O37" s="1012">
        <v>23584</v>
      </c>
      <c r="P37" s="624">
        <v>23950</v>
      </c>
      <c r="Q37" s="440">
        <v>26040</v>
      </c>
      <c r="R37" s="469">
        <v>27289</v>
      </c>
      <c r="S37" s="469">
        <v>29481</v>
      </c>
      <c r="T37" s="991">
        <v>33499</v>
      </c>
    </row>
    <row r="38" spans="1:20" s="330" customFormat="1">
      <c r="A38" s="1274"/>
      <c r="B38" s="442" t="s">
        <v>188</v>
      </c>
      <c r="C38" s="443"/>
      <c r="D38" s="444"/>
      <c r="E38" s="444"/>
      <c r="F38" s="444"/>
      <c r="G38" s="444"/>
      <c r="H38" s="444"/>
      <c r="I38" s="445"/>
      <c r="J38" s="445"/>
      <c r="K38" s="446"/>
      <c r="L38" s="447"/>
      <c r="M38" s="447"/>
      <c r="N38" s="1005"/>
      <c r="O38" s="1013"/>
      <c r="P38" s="999"/>
      <c r="Q38" s="447">
        <v>8162</v>
      </c>
      <c r="R38" s="469">
        <v>10545</v>
      </c>
      <c r="S38" s="469">
        <v>13273</v>
      </c>
      <c r="T38" s="992">
        <v>15093</v>
      </c>
    </row>
    <row r="39" spans="1:20">
      <c r="A39" s="1274"/>
      <c r="B39" s="449" t="s">
        <v>58</v>
      </c>
      <c r="C39" s="450">
        <v>17567</v>
      </c>
      <c r="D39" s="451">
        <v>19810</v>
      </c>
      <c r="E39" s="451">
        <v>21910</v>
      </c>
      <c r="F39" s="451">
        <v>27881</v>
      </c>
      <c r="G39" s="451">
        <v>36448</v>
      </c>
      <c r="H39" s="451">
        <v>40637</v>
      </c>
      <c r="I39" s="452">
        <v>38840</v>
      </c>
      <c r="J39" s="452">
        <v>43388</v>
      </c>
      <c r="K39" s="453">
        <v>50136</v>
      </c>
      <c r="L39" s="454">
        <v>56871</v>
      </c>
      <c r="M39" s="454">
        <v>68377</v>
      </c>
      <c r="N39" s="1006">
        <v>48291</v>
      </c>
      <c r="O39" s="1014">
        <v>49745</v>
      </c>
      <c r="P39" s="1000">
        <v>53034</v>
      </c>
      <c r="Q39" s="454">
        <v>51206</v>
      </c>
      <c r="R39" s="469">
        <v>52500</v>
      </c>
      <c r="S39" s="469">
        <v>57398</v>
      </c>
      <c r="T39" s="993">
        <v>61318</v>
      </c>
    </row>
    <row r="40" spans="1:20" ht="14.4" thickBot="1">
      <c r="A40" s="1275"/>
      <c r="B40" s="473" t="s">
        <v>137</v>
      </c>
      <c r="C40" s="474">
        <f t="shared" ref="C40:K40" si="3">SUM(C34:C39)</f>
        <v>194726</v>
      </c>
      <c r="D40" s="475">
        <f t="shared" si="3"/>
        <v>215257</v>
      </c>
      <c r="E40" s="475">
        <f t="shared" si="3"/>
        <v>237594</v>
      </c>
      <c r="F40" s="475">
        <f t="shared" si="3"/>
        <v>270187</v>
      </c>
      <c r="G40" s="475">
        <f t="shared" si="3"/>
        <v>295926</v>
      </c>
      <c r="H40" s="475">
        <f t="shared" si="3"/>
        <v>326508</v>
      </c>
      <c r="I40" s="476">
        <f t="shared" si="3"/>
        <v>334445</v>
      </c>
      <c r="J40" s="476">
        <f t="shared" si="3"/>
        <v>342441</v>
      </c>
      <c r="K40" s="477">
        <f t="shared" si="3"/>
        <v>356943</v>
      </c>
      <c r="L40" s="478">
        <v>390733</v>
      </c>
      <c r="M40" s="478">
        <f>SUM(M34:M39)</f>
        <v>425967</v>
      </c>
      <c r="N40" s="1021">
        <f>SUM(N34:N39)</f>
        <v>456154</v>
      </c>
      <c r="O40" s="1018">
        <v>456321</v>
      </c>
      <c r="P40" s="494">
        <f>SUM(P34:P39)</f>
        <v>456106</v>
      </c>
      <c r="Q40" s="478">
        <f>SUM(Q34:Q39)</f>
        <v>490226</v>
      </c>
      <c r="R40" s="478">
        <f>SUM(R34:R39)</f>
        <v>503582</v>
      </c>
      <c r="S40" s="478">
        <f>SUM(S34:S39)</f>
        <v>542815</v>
      </c>
      <c r="T40" s="996">
        <f>SUM(T34:T39)</f>
        <v>571612</v>
      </c>
    </row>
    <row r="41" spans="1:20">
      <c r="C41" s="479"/>
      <c r="D41" s="479"/>
      <c r="E41" s="479"/>
      <c r="F41" s="479"/>
      <c r="G41" s="479"/>
      <c r="H41" s="479"/>
      <c r="M41" s="421"/>
      <c r="N41" s="421"/>
      <c r="O41" s="421"/>
      <c r="P41" s="421"/>
      <c r="Q41" s="471"/>
      <c r="R41" s="471"/>
      <c r="S41" s="421"/>
      <c r="T41" s="421"/>
    </row>
    <row r="42" spans="1:20">
      <c r="A42" s="338"/>
      <c r="H42" s="480"/>
      <c r="M42" s="421"/>
      <c r="N42" s="421"/>
      <c r="O42" s="421"/>
      <c r="P42" s="421"/>
      <c r="Q42" s="471"/>
      <c r="R42" s="471"/>
      <c r="S42" s="421"/>
      <c r="T42" s="421"/>
    </row>
    <row r="43" spans="1:20">
      <c r="C43" s="481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75" right="0.75" top="1" bottom="1" header="0.51200000000000001" footer="0.51200000000000001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opLeftCell="A40" zoomScale="80" workbookViewId="0">
      <selection activeCell="L100" sqref="L100"/>
    </sheetView>
  </sheetViews>
  <sheetFormatPr defaultColWidth="8.88671875" defaultRowHeight="13.8"/>
  <cols>
    <col min="1" max="1" width="10.77734375" style="329" customWidth="1"/>
    <col min="2" max="2" width="23.21875" style="329" bestFit="1" customWidth="1"/>
    <col min="3" max="16" width="8.88671875" style="329"/>
    <col min="17" max="18" width="8.88671875" style="330"/>
    <col min="19" max="16384" width="8.88671875" style="329"/>
  </cols>
  <sheetData>
    <row r="1" spans="1:20" ht="15.6">
      <c r="A1" s="328" t="s">
        <v>0</v>
      </c>
      <c r="B1" s="421"/>
    </row>
    <row r="2" spans="1:20">
      <c r="A2" s="329" t="s">
        <v>233</v>
      </c>
    </row>
    <row r="3" spans="1:20">
      <c r="A3" s="331" t="s">
        <v>283</v>
      </c>
    </row>
    <row r="4" spans="1:20" ht="14.4" thickBot="1"/>
    <row r="5" spans="1:20" s="427" customFormat="1">
      <c r="A5" s="422" t="s">
        <v>78</v>
      </c>
      <c r="B5" s="422" t="s">
        <v>235</v>
      </c>
      <c r="C5" s="423">
        <v>1996</v>
      </c>
      <c r="D5" s="424">
        <f>C5+1</f>
        <v>1997</v>
      </c>
      <c r="E5" s="424">
        <f>D5+1</f>
        <v>1998</v>
      </c>
      <c r="F5" s="424">
        <f>E5+1</f>
        <v>1999</v>
      </c>
      <c r="G5" s="424">
        <f>F5+1</f>
        <v>2000</v>
      </c>
      <c r="H5" s="424">
        <v>2001</v>
      </c>
      <c r="I5" s="424">
        <v>2002</v>
      </c>
      <c r="J5" s="424">
        <v>2003</v>
      </c>
      <c r="K5" s="425">
        <v>2004</v>
      </c>
      <c r="L5" s="425">
        <v>2005</v>
      </c>
      <c r="M5" s="1029">
        <v>2006</v>
      </c>
      <c r="N5" s="997">
        <v>2007</v>
      </c>
      <c r="O5" s="1037">
        <v>2008</v>
      </c>
      <c r="P5" s="997">
        <v>2009</v>
      </c>
      <c r="Q5" s="426">
        <v>2010</v>
      </c>
      <c r="R5" s="493">
        <v>2011</v>
      </c>
      <c r="S5" s="482">
        <v>2012</v>
      </c>
      <c r="T5" s="482">
        <v>2013</v>
      </c>
    </row>
    <row r="6" spans="1:20">
      <c r="A6" s="1273" t="s">
        <v>80</v>
      </c>
      <c r="B6" s="464" t="s">
        <v>236</v>
      </c>
      <c r="C6" s="684">
        <v>8943</v>
      </c>
      <c r="D6" s="685">
        <v>10317</v>
      </c>
      <c r="E6" s="685">
        <v>11591</v>
      </c>
      <c r="F6" s="685">
        <v>12895</v>
      </c>
      <c r="G6" s="685">
        <v>14187</v>
      </c>
      <c r="H6" s="685">
        <v>15795</v>
      </c>
      <c r="I6" s="685">
        <v>15872</v>
      </c>
      <c r="J6" s="685">
        <v>17956</v>
      </c>
      <c r="K6" s="686">
        <v>20153</v>
      </c>
      <c r="L6" s="687">
        <v>21156</v>
      </c>
      <c r="M6" s="1030">
        <v>22845</v>
      </c>
      <c r="N6" s="1022">
        <v>24322</v>
      </c>
      <c r="O6" s="1038">
        <v>24849</v>
      </c>
      <c r="P6" s="1022">
        <v>23979</v>
      </c>
      <c r="Q6" s="688">
        <v>26285</v>
      </c>
      <c r="R6" s="688">
        <v>25316</v>
      </c>
      <c r="S6" s="690">
        <v>23457</v>
      </c>
      <c r="T6" s="690">
        <v>25672</v>
      </c>
    </row>
    <row r="7" spans="1:20">
      <c r="A7" s="1274"/>
      <c r="B7" s="464" t="s">
        <v>237</v>
      </c>
      <c r="C7" s="684">
        <v>12025</v>
      </c>
      <c r="D7" s="685">
        <v>13500</v>
      </c>
      <c r="E7" s="685">
        <v>15159</v>
      </c>
      <c r="F7" s="685">
        <v>16321</v>
      </c>
      <c r="G7" s="685">
        <v>17796</v>
      </c>
      <c r="H7" s="691">
        <v>18472</v>
      </c>
      <c r="I7" s="691">
        <v>17388</v>
      </c>
      <c r="J7" s="691">
        <v>19296</v>
      </c>
      <c r="K7" s="692">
        <v>20374</v>
      </c>
      <c r="L7" s="693">
        <v>21199</v>
      </c>
      <c r="M7" s="1031">
        <v>21883</v>
      </c>
      <c r="N7" s="1023">
        <v>22665</v>
      </c>
      <c r="O7" s="1039">
        <v>23210</v>
      </c>
      <c r="P7" s="1023">
        <v>20954</v>
      </c>
      <c r="Q7" s="693">
        <v>20880</v>
      </c>
      <c r="R7" s="693">
        <v>21562</v>
      </c>
      <c r="S7" s="695">
        <v>21483</v>
      </c>
      <c r="T7" s="695">
        <v>23396</v>
      </c>
    </row>
    <row r="8" spans="1:20">
      <c r="A8" s="1274"/>
      <c r="B8" s="464" t="s">
        <v>238</v>
      </c>
      <c r="C8" s="684">
        <v>12182</v>
      </c>
      <c r="D8" s="685">
        <v>13813</v>
      </c>
      <c r="E8" s="685">
        <v>14746</v>
      </c>
      <c r="F8" s="685">
        <v>15448</v>
      </c>
      <c r="G8" s="685">
        <v>17183</v>
      </c>
      <c r="H8" s="691">
        <v>18737</v>
      </c>
      <c r="I8" s="691">
        <v>18803</v>
      </c>
      <c r="J8" s="691">
        <v>19275</v>
      </c>
      <c r="K8" s="692">
        <v>19317</v>
      </c>
      <c r="L8" s="693">
        <v>20133</v>
      </c>
      <c r="M8" s="1031">
        <v>21476</v>
      </c>
      <c r="N8" s="1023">
        <v>22374</v>
      </c>
      <c r="O8" s="1039">
        <v>23065</v>
      </c>
      <c r="P8" s="1023">
        <v>21515</v>
      </c>
      <c r="Q8" s="693">
        <v>24704</v>
      </c>
      <c r="R8" s="693">
        <v>22847</v>
      </c>
      <c r="S8" s="695">
        <v>20470</v>
      </c>
      <c r="T8" s="695">
        <v>22403</v>
      </c>
    </row>
    <row r="9" spans="1:20">
      <c r="A9" s="1274"/>
      <c r="B9" s="464" t="s">
        <v>239</v>
      </c>
      <c r="C9" s="684">
        <v>1172</v>
      </c>
      <c r="D9" s="685">
        <v>1354</v>
      </c>
      <c r="E9" s="685">
        <v>1615</v>
      </c>
      <c r="F9" s="685">
        <v>1631</v>
      </c>
      <c r="G9" s="685">
        <v>1669</v>
      </c>
      <c r="H9" s="691">
        <v>1623</v>
      </c>
      <c r="I9" s="691">
        <v>1702</v>
      </c>
      <c r="J9" s="691">
        <v>1828</v>
      </c>
      <c r="K9" s="692">
        <v>1941</v>
      </c>
      <c r="L9" s="693">
        <v>1923</v>
      </c>
      <c r="M9" s="1031">
        <v>2081</v>
      </c>
      <c r="N9" s="1023">
        <v>2009</v>
      </c>
      <c r="O9" s="1039">
        <v>1978</v>
      </c>
      <c r="P9" s="1023">
        <v>1806</v>
      </c>
      <c r="Q9" s="693">
        <v>1704</v>
      </c>
      <c r="R9" s="693">
        <v>1820</v>
      </c>
      <c r="S9" s="695">
        <v>1707</v>
      </c>
      <c r="T9" s="695">
        <v>1755</v>
      </c>
    </row>
    <row r="10" spans="1:20">
      <c r="A10" s="1274"/>
      <c r="B10" s="464" t="s">
        <v>240</v>
      </c>
      <c r="C10" s="684">
        <v>2087</v>
      </c>
      <c r="D10" s="685">
        <v>2363</v>
      </c>
      <c r="E10" s="685">
        <v>2745</v>
      </c>
      <c r="F10" s="685">
        <v>2945</v>
      </c>
      <c r="G10" s="685">
        <v>3174</v>
      </c>
      <c r="H10" s="691">
        <v>3161</v>
      </c>
      <c r="I10" s="691">
        <v>3102</v>
      </c>
      <c r="J10" s="691">
        <v>3178</v>
      </c>
      <c r="K10" s="692">
        <v>3403</v>
      </c>
      <c r="L10" s="693">
        <v>3644</v>
      </c>
      <c r="M10" s="1031">
        <v>3582</v>
      </c>
      <c r="N10" s="1023">
        <v>3928</v>
      </c>
      <c r="O10" s="1039">
        <v>3967</v>
      </c>
      <c r="P10" s="1023">
        <v>3946</v>
      </c>
      <c r="Q10" s="693">
        <v>4147</v>
      </c>
      <c r="R10" s="693">
        <v>4344</v>
      </c>
      <c r="S10" s="695">
        <v>4082</v>
      </c>
      <c r="T10" s="695">
        <v>4490</v>
      </c>
    </row>
    <row r="11" spans="1:20">
      <c r="A11" s="1274"/>
      <c r="B11" s="464" t="s">
        <v>241</v>
      </c>
      <c r="C11" s="684">
        <v>5302</v>
      </c>
      <c r="D11" s="685">
        <v>5864</v>
      </c>
      <c r="E11" s="685">
        <v>6901</v>
      </c>
      <c r="F11" s="685">
        <v>7373</v>
      </c>
      <c r="G11" s="685">
        <v>8166</v>
      </c>
      <c r="H11" s="691">
        <v>8640</v>
      </c>
      <c r="I11" s="691">
        <v>8461</v>
      </c>
      <c r="J11" s="691">
        <v>9245</v>
      </c>
      <c r="K11" s="692">
        <v>9924</v>
      </c>
      <c r="L11" s="693">
        <v>10317</v>
      </c>
      <c r="M11" s="1031">
        <v>10759</v>
      </c>
      <c r="N11" s="1023">
        <v>11702</v>
      </c>
      <c r="O11" s="1039">
        <v>12646</v>
      </c>
      <c r="P11" s="1023">
        <v>11994</v>
      </c>
      <c r="Q11" s="693">
        <v>12163</v>
      </c>
      <c r="R11" s="693">
        <v>13134</v>
      </c>
      <c r="S11" s="695">
        <v>13639</v>
      </c>
      <c r="T11" s="695">
        <v>14007</v>
      </c>
    </row>
    <row r="12" spans="1:20">
      <c r="A12" s="1274"/>
      <c r="B12" s="464" t="s">
        <v>242</v>
      </c>
      <c r="C12" s="684">
        <v>11027</v>
      </c>
      <c r="D12" s="685">
        <v>12651</v>
      </c>
      <c r="E12" s="685">
        <v>14090</v>
      </c>
      <c r="F12" s="685">
        <v>15234</v>
      </c>
      <c r="G12" s="685">
        <v>17981</v>
      </c>
      <c r="H12" s="691">
        <v>20636</v>
      </c>
      <c r="I12" s="691">
        <v>20611</v>
      </c>
      <c r="J12" s="691">
        <v>23316</v>
      </c>
      <c r="K12" s="692">
        <v>24733</v>
      </c>
      <c r="L12" s="693">
        <v>25437</v>
      </c>
      <c r="M12" s="1031">
        <v>26360</v>
      </c>
      <c r="N12" s="1023">
        <v>26119</v>
      </c>
      <c r="O12" s="1039">
        <v>27094</v>
      </c>
      <c r="P12" s="1023">
        <v>23688</v>
      </c>
      <c r="Q12" s="693">
        <v>24358</v>
      </c>
      <c r="R12" s="693">
        <v>24243</v>
      </c>
      <c r="S12" s="695">
        <v>23125</v>
      </c>
      <c r="T12" s="695">
        <v>25460</v>
      </c>
    </row>
    <row r="13" spans="1:20">
      <c r="A13" s="1276"/>
      <c r="B13" s="449" t="s">
        <v>243</v>
      </c>
      <c r="C13" s="696">
        <v>11153</v>
      </c>
      <c r="D13" s="697">
        <v>12904</v>
      </c>
      <c r="E13" s="697">
        <v>15387</v>
      </c>
      <c r="F13" s="697">
        <v>17442</v>
      </c>
      <c r="G13" s="697">
        <v>20501</v>
      </c>
      <c r="H13" s="697">
        <v>22842</v>
      </c>
      <c r="I13" s="697">
        <v>20349</v>
      </c>
      <c r="J13" s="697">
        <v>22528</v>
      </c>
      <c r="K13" s="698">
        <v>23878</v>
      </c>
      <c r="L13" s="699">
        <v>24886</v>
      </c>
      <c r="M13" s="1032">
        <v>26258</v>
      </c>
      <c r="N13" s="1024">
        <v>27197</v>
      </c>
      <c r="O13" s="1040">
        <v>28930</v>
      </c>
      <c r="P13" s="1024">
        <v>26230</v>
      </c>
      <c r="Q13" s="699">
        <v>28735</v>
      </c>
      <c r="R13" s="699">
        <v>28643</v>
      </c>
      <c r="S13" s="701">
        <v>29170</v>
      </c>
      <c r="T13" s="701">
        <v>30049</v>
      </c>
    </row>
    <row r="14" spans="1:20">
      <c r="A14" s="1273" t="s">
        <v>352</v>
      </c>
      <c r="B14" s="464" t="s">
        <v>236</v>
      </c>
      <c r="C14" s="684">
        <v>32171</v>
      </c>
      <c r="D14" s="685">
        <v>33814</v>
      </c>
      <c r="E14" s="685">
        <v>37473</v>
      </c>
      <c r="F14" s="685">
        <v>37607</v>
      </c>
      <c r="G14" s="685">
        <v>46760</v>
      </c>
      <c r="H14" s="689">
        <v>47852</v>
      </c>
      <c r="I14" s="685">
        <v>47495</v>
      </c>
      <c r="J14" s="702">
        <v>54096</v>
      </c>
      <c r="K14" s="703">
        <v>55199</v>
      </c>
      <c r="L14" s="704">
        <v>49015</v>
      </c>
      <c r="M14" s="1033">
        <v>47832</v>
      </c>
      <c r="N14" s="1025">
        <v>46436</v>
      </c>
      <c r="O14" s="1041">
        <v>44438</v>
      </c>
      <c r="P14" s="1025">
        <v>41401</v>
      </c>
      <c r="Q14" s="705">
        <v>42070</v>
      </c>
      <c r="R14" s="870">
        <v>41099</v>
      </c>
      <c r="S14" s="706">
        <v>44334</v>
      </c>
      <c r="T14" s="706"/>
    </row>
    <row r="15" spans="1:20">
      <c r="A15" s="1274"/>
      <c r="B15" s="464" t="s">
        <v>237</v>
      </c>
      <c r="C15" s="684">
        <v>68941</v>
      </c>
      <c r="D15" s="685">
        <v>70390</v>
      </c>
      <c r="E15" s="685">
        <v>73511</v>
      </c>
      <c r="F15" s="685">
        <v>70564</v>
      </c>
      <c r="G15" s="685">
        <v>76185</v>
      </c>
      <c r="H15" s="694">
        <v>74127</v>
      </c>
      <c r="I15" s="691">
        <v>70991</v>
      </c>
      <c r="J15" s="707">
        <v>74455</v>
      </c>
      <c r="K15" s="708">
        <v>73637</v>
      </c>
      <c r="L15" s="709">
        <v>69534</v>
      </c>
      <c r="M15" s="1034">
        <v>63700</v>
      </c>
      <c r="N15" s="1026">
        <v>62136</v>
      </c>
      <c r="O15" s="1042">
        <v>61545</v>
      </c>
      <c r="P15" s="1026">
        <v>54778</v>
      </c>
      <c r="Q15" s="710">
        <v>53102</v>
      </c>
      <c r="R15" s="709">
        <v>52518</v>
      </c>
      <c r="S15" s="711">
        <v>52168</v>
      </c>
      <c r="T15" s="711"/>
    </row>
    <row r="16" spans="1:20">
      <c r="A16" s="1274"/>
      <c r="B16" s="464" t="s">
        <v>238</v>
      </c>
      <c r="C16" s="684">
        <v>38515</v>
      </c>
      <c r="D16" s="685">
        <v>38732</v>
      </c>
      <c r="E16" s="685">
        <v>43344</v>
      </c>
      <c r="F16" s="685">
        <v>40446</v>
      </c>
      <c r="G16" s="685">
        <v>49564</v>
      </c>
      <c r="H16" s="694">
        <v>50465</v>
      </c>
      <c r="I16" s="691">
        <v>49512</v>
      </c>
      <c r="J16" s="707">
        <v>55805</v>
      </c>
      <c r="K16" s="708">
        <v>54574</v>
      </c>
      <c r="L16" s="709">
        <v>47188</v>
      </c>
      <c r="M16" s="1034">
        <v>45931</v>
      </c>
      <c r="N16" s="1026">
        <v>45114</v>
      </c>
      <c r="O16" s="1042">
        <v>44828</v>
      </c>
      <c r="P16" s="1026">
        <v>41976</v>
      </c>
      <c r="Q16" s="710">
        <v>42036</v>
      </c>
      <c r="R16" s="709">
        <v>41564</v>
      </c>
      <c r="S16" s="711">
        <v>41267</v>
      </c>
      <c r="T16" s="711"/>
    </row>
    <row r="17" spans="1:20">
      <c r="A17" s="1274"/>
      <c r="B17" s="464" t="s">
        <v>239</v>
      </c>
      <c r="C17" s="684">
        <v>4947</v>
      </c>
      <c r="D17" s="685">
        <v>5101</v>
      </c>
      <c r="E17" s="685">
        <v>5142</v>
      </c>
      <c r="F17" s="685">
        <v>4982</v>
      </c>
      <c r="G17" s="685">
        <v>5477</v>
      </c>
      <c r="H17" s="694">
        <v>5620</v>
      </c>
      <c r="I17" s="691">
        <v>5022</v>
      </c>
      <c r="J17" s="707">
        <v>5308</v>
      </c>
      <c r="K17" s="708">
        <v>5206</v>
      </c>
      <c r="L17" s="709">
        <v>4673</v>
      </c>
      <c r="M17" s="1034">
        <v>4266</v>
      </c>
      <c r="N17" s="1026">
        <v>4164</v>
      </c>
      <c r="O17" s="1042">
        <v>4004</v>
      </c>
      <c r="P17" s="1026">
        <v>3276</v>
      </c>
      <c r="Q17" s="710">
        <v>3065</v>
      </c>
      <c r="R17" s="709">
        <v>3086</v>
      </c>
      <c r="S17" s="711">
        <v>3094</v>
      </c>
      <c r="T17" s="711"/>
    </row>
    <row r="18" spans="1:20">
      <c r="A18" s="1274"/>
      <c r="B18" s="464" t="s">
        <v>240</v>
      </c>
      <c r="C18" s="684">
        <v>19228</v>
      </c>
      <c r="D18" s="685">
        <v>18953</v>
      </c>
      <c r="E18" s="685">
        <v>18972</v>
      </c>
      <c r="F18" s="685">
        <v>18306</v>
      </c>
      <c r="G18" s="685">
        <v>18487</v>
      </c>
      <c r="H18" s="694">
        <v>17200</v>
      </c>
      <c r="I18" s="691">
        <v>15438</v>
      </c>
      <c r="J18" s="707">
        <v>14918</v>
      </c>
      <c r="K18" s="708">
        <v>14152</v>
      </c>
      <c r="L18" s="709">
        <v>13144</v>
      </c>
      <c r="M18" s="1034">
        <v>11870</v>
      </c>
      <c r="N18" s="1026">
        <v>11118</v>
      </c>
      <c r="O18" s="1042">
        <v>10476</v>
      </c>
      <c r="P18" s="1026">
        <v>9512</v>
      </c>
      <c r="Q18" s="710">
        <v>9050</v>
      </c>
      <c r="R18" s="709">
        <v>9201</v>
      </c>
      <c r="S18" s="711">
        <v>9340</v>
      </c>
      <c r="T18" s="711"/>
    </row>
    <row r="19" spans="1:20">
      <c r="A19" s="1274"/>
      <c r="B19" s="464" t="s">
        <v>241</v>
      </c>
      <c r="C19" s="684">
        <v>31750</v>
      </c>
      <c r="D19" s="685">
        <v>32734</v>
      </c>
      <c r="E19" s="685">
        <v>34280</v>
      </c>
      <c r="F19" s="685">
        <v>32278</v>
      </c>
      <c r="G19" s="685">
        <v>35094</v>
      </c>
      <c r="H19" s="694">
        <v>35265</v>
      </c>
      <c r="I19" s="691">
        <v>34534</v>
      </c>
      <c r="J19" s="707">
        <v>36823</v>
      </c>
      <c r="K19" s="708">
        <v>36776</v>
      </c>
      <c r="L19" s="709">
        <v>34364</v>
      </c>
      <c r="M19" s="1034">
        <v>34547</v>
      </c>
      <c r="N19" s="1026">
        <v>33970</v>
      </c>
      <c r="O19" s="1042">
        <v>34593</v>
      </c>
      <c r="P19" s="1026">
        <v>29387</v>
      </c>
      <c r="Q19" s="710">
        <v>29149</v>
      </c>
      <c r="R19" s="709">
        <v>29980</v>
      </c>
      <c r="S19" s="711">
        <v>30532</v>
      </c>
      <c r="T19" s="711"/>
    </row>
    <row r="20" spans="1:20">
      <c r="A20" s="1274"/>
      <c r="B20" s="464" t="s">
        <v>242</v>
      </c>
      <c r="C20" s="684">
        <v>82223</v>
      </c>
      <c r="D20" s="685">
        <v>85779</v>
      </c>
      <c r="E20" s="685">
        <v>89619</v>
      </c>
      <c r="F20" s="685">
        <v>88582</v>
      </c>
      <c r="G20" s="685">
        <v>107762</v>
      </c>
      <c r="H20" s="694">
        <v>109321</v>
      </c>
      <c r="I20" s="691">
        <v>101469</v>
      </c>
      <c r="J20" s="707">
        <v>105891</v>
      </c>
      <c r="K20" s="708">
        <v>110833</v>
      </c>
      <c r="L20" s="709">
        <v>105393</v>
      </c>
      <c r="M20" s="1034">
        <v>100039</v>
      </c>
      <c r="N20" s="1026">
        <v>95062</v>
      </c>
      <c r="O20" s="1042">
        <v>92308</v>
      </c>
      <c r="P20" s="1026">
        <v>80538</v>
      </c>
      <c r="Q20" s="710">
        <v>78596</v>
      </c>
      <c r="R20" s="709">
        <v>76078</v>
      </c>
      <c r="S20" s="711">
        <v>74687</v>
      </c>
      <c r="T20" s="711"/>
    </row>
    <row r="21" spans="1:20">
      <c r="A21" s="1276"/>
      <c r="B21" s="449" t="s">
        <v>243</v>
      </c>
      <c r="C21" s="696">
        <v>76755</v>
      </c>
      <c r="D21" s="697">
        <v>81934</v>
      </c>
      <c r="E21" s="697">
        <v>87406</v>
      </c>
      <c r="F21" s="697">
        <v>85387</v>
      </c>
      <c r="G21" s="697">
        <v>93988</v>
      </c>
      <c r="H21" s="700">
        <v>96247</v>
      </c>
      <c r="I21" s="697">
        <v>93154</v>
      </c>
      <c r="J21" s="712">
        <v>99966</v>
      </c>
      <c r="K21" s="713">
        <v>104229</v>
      </c>
      <c r="L21" s="714">
        <v>101855</v>
      </c>
      <c r="M21" s="1035">
        <v>99399</v>
      </c>
      <c r="N21" s="1027">
        <v>96887</v>
      </c>
      <c r="O21" s="1043">
        <v>97425</v>
      </c>
      <c r="P21" s="1027">
        <v>86517</v>
      </c>
      <c r="Q21" s="715">
        <v>86389</v>
      </c>
      <c r="R21" s="714">
        <v>87834</v>
      </c>
      <c r="S21" s="716">
        <v>86156</v>
      </c>
      <c r="T21" s="716"/>
    </row>
    <row r="22" spans="1:20" s="330" customFormat="1">
      <c r="A22" s="1273" t="s">
        <v>46</v>
      </c>
      <c r="B22" s="464" t="s">
        <v>236</v>
      </c>
      <c r="C22" s="684"/>
      <c r="D22" s="685"/>
      <c r="E22" s="685"/>
      <c r="F22" s="685"/>
      <c r="G22" s="685"/>
      <c r="H22" s="689"/>
      <c r="I22" s="685"/>
      <c r="J22" s="702"/>
      <c r="K22" s="703"/>
      <c r="L22" s="704"/>
      <c r="M22" s="1033"/>
      <c r="N22" s="1025">
        <v>19687</v>
      </c>
      <c r="O22" s="1041">
        <v>20689</v>
      </c>
      <c r="P22" s="1025">
        <v>21461</v>
      </c>
      <c r="Q22" s="704">
        <v>22223</v>
      </c>
      <c r="R22" s="871">
        <v>23640</v>
      </c>
      <c r="S22" s="717">
        <v>25272</v>
      </c>
      <c r="T22" s="717">
        <v>27439</v>
      </c>
    </row>
    <row r="23" spans="1:20" s="330" customFormat="1">
      <c r="A23" s="1277"/>
      <c r="B23" s="464" t="s">
        <v>237</v>
      </c>
      <c r="C23" s="684"/>
      <c r="D23" s="685"/>
      <c r="E23" s="685"/>
      <c r="F23" s="685"/>
      <c r="G23" s="685"/>
      <c r="H23" s="694"/>
      <c r="I23" s="691"/>
      <c r="J23" s="707"/>
      <c r="K23" s="708"/>
      <c r="L23" s="709"/>
      <c r="M23" s="1034"/>
      <c r="N23" s="1026">
        <v>24178</v>
      </c>
      <c r="O23" s="1042">
        <v>24485</v>
      </c>
      <c r="P23" s="1026">
        <v>23968</v>
      </c>
      <c r="Q23" s="709">
        <v>24575</v>
      </c>
      <c r="R23" s="872">
        <v>26929</v>
      </c>
      <c r="S23" s="718">
        <v>28220</v>
      </c>
      <c r="T23" s="718">
        <v>30937</v>
      </c>
    </row>
    <row r="24" spans="1:20" s="330" customFormat="1">
      <c r="A24" s="1277"/>
      <c r="B24" s="464" t="s">
        <v>238</v>
      </c>
      <c r="C24" s="684"/>
      <c r="D24" s="685"/>
      <c r="E24" s="685"/>
      <c r="F24" s="685"/>
      <c r="G24" s="685"/>
      <c r="H24" s="694"/>
      <c r="I24" s="691"/>
      <c r="J24" s="707"/>
      <c r="K24" s="708"/>
      <c r="L24" s="709"/>
      <c r="M24" s="1034"/>
      <c r="N24" s="1026">
        <v>17495</v>
      </c>
      <c r="O24" s="1042">
        <v>18022</v>
      </c>
      <c r="P24" s="1026">
        <v>17886</v>
      </c>
      <c r="Q24" s="709">
        <v>19045</v>
      </c>
      <c r="R24" s="872">
        <v>20582</v>
      </c>
      <c r="S24" s="718">
        <v>21264</v>
      </c>
      <c r="T24" s="718">
        <v>23618</v>
      </c>
    </row>
    <row r="25" spans="1:20" s="330" customFormat="1">
      <c r="A25" s="1277"/>
      <c r="B25" s="464" t="s">
        <v>239</v>
      </c>
      <c r="C25" s="684"/>
      <c r="D25" s="685"/>
      <c r="E25" s="685"/>
      <c r="F25" s="685"/>
      <c r="G25" s="685"/>
      <c r="H25" s="694"/>
      <c r="I25" s="691"/>
      <c r="J25" s="707"/>
      <c r="K25" s="708"/>
      <c r="L25" s="709"/>
      <c r="M25" s="1034"/>
      <c r="N25" s="1026">
        <v>2515</v>
      </c>
      <c r="O25" s="1042">
        <v>2381</v>
      </c>
      <c r="P25" s="1026">
        <v>2415</v>
      </c>
      <c r="Q25" s="709">
        <v>2114</v>
      </c>
      <c r="R25" s="872">
        <v>1929</v>
      </c>
      <c r="S25" s="718">
        <v>2016</v>
      </c>
      <c r="T25" s="718">
        <v>2437</v>
      </c>
    </row>
    <row r="26" spans="1:20" s="330" customFormat="1">
      <c r="A26" s="1277"/>
      <c r="B26" s="464" t="s">
        <v>240</v>
      </c>
      <c r="C26" s="684"/>
      <c r="D26" s="685"/>
      <c r="E26" s="685"/>
      <c r="F26" s="685"/>
      <c r="G26" s="685"/>
      <c r="H26" s="694"/>
      <c r="I26" s="691"/>
      <c r="J26" s="707"/>
      <c r="K26" s="708"/>
      <c r="L26" s="709"/>
      <c r="M26" s="1034"/>
      <c r="N26" s="1026">
        <v>7925</v>
      </c>
      <c r="O26" s="1042">
        <v>8158</v>
      </c>
      <c r="P26" s="1026">
        <v>8713</v>
      </c>
      <c r="Q26" s="709">
        <v>8310</v>
      </c>
      <c r="R26" s="872">
        <v>8242</v>
      </c>
      <c r="S26" s="718">
        <v>8621</v>
      </c>
      <c r="T26" s="718">
        <v>9432</v>
      </c>
    </row>
    <row r="27" spans="1:20" s="330" customFormat="1">
      <c r="A27" s="1277"/>
      <c r="B27" s="464" t="s">
        <v>241</v>
      </c>
      <c r="C27" s="684"/>
      <c r="D27" s="685"/>
      <c r="E27" s="685"/>
      <c r="F27" s="685"/>
      <c r="G27" s="685"/>
      <c r="H27" s="694"/>
      <c r="I27" s="691"/>
      <c r="J27" s="707"/>
      <c r="K27" s="708"/>
      <c r="L27" s="709"/>
      <c r="M27" s="1034"/>
      <c r="N27" s="1026">
        <v>13012</v>
      </c>
      <c r="O27" s="1042">
        <v>13252</v>
      </c>
      <c r="P27" s="1026">
        <v>13243</v>
      </c>
      <c r="Q27" s="709">
        <v>13957</v>
      </c>
      <c r="R27" s="872">
        <v>14247</v>
      </c>
      <c r="S27" s="718">
        <v>14644</v>
      </c>
      <c r="T27" s="718">
        <v>16181</v>
      </c>
    </row>
    <row r="28" spans="1:20" s="330" customFormat="1">
      <c r="A28" s="1277"/>
      <c r="B28" s="464" t="s">
        <v>242</v>
      </c>
      <c r="C28" s="684"/>
      <c r="D28" s="685"/>
      <c r="E28" s="685"/>
      <c r="F28" s="685"/>
      <c r="G28" s="685"/>
      <c r="H28" s="694"/>
      <c r="I28" s="691"/>
      <c r="J28" s="707"/>
      <c r="K28" s="708"/>
      <c r="L28" s="709"/>
      <c r="M28" s="1034"/>
      <c r="N28" s="1026">
        <v>35047</v>
      </c>
      <c r="O28" s="1042">
        <v>32962</v>
      </c>
      <c r="P28" s="1026">
        <v>30710</v>
      </c>
      <c r="Q28" s="709">
        <v>32734</v>
      </c>
      <c r="R28" s="872">
        <v>35679</v>
      </c>
      <c r="S28" s="718">
        <v>38357</v>
      </c>
      <c r="T28" s="718">
        <v>41882</v>
      </c>
    </row>
    <row r="29" spans="1:20" s="330" customFormat="1">
      <c r="A29" s="1278"/>
      <c r="B29" s="449" t="s">
        <v>243</v>
      </c>
      <c r="C29" s="696"/>
      <c r="D29" s="697"/>
      <c r="E29" s="697"/>
      <c r="F29" s="697"/>
      <c r="G29" s="697"/>
      <c r="H29" s="700"/>
      <c r="I29" s="697"/>
      <c r="J29" s="712"/>
      <c r="K29" s="713"/>
      <c r="L29" s="714"/>
      <c r="M29" s="1035"/>
      <c r="N29" s="1027">
        <v>49160</v>
      </c>
      <c r="O29" s="1043">
        <v>46876</v>
      </c>
      <c r="P29" s="1027">
        <v>40903</v>
      </c>
      <c r="Q29" s="714">
        <v>42769</v>
      </c>
      <c r="R29" s="873">
        <v>42784</v>
      </c>
      <c r="S29" s="719">
        <v>43451</v>
      </c>
      <c r="T29" s="719">
        <v>45875</v>
      </c>
    </row>
    <row r="30" spans="1:20">
      <c r="A30" s="1273" t="s">
        <v>53</v>
      </c>
      <c r="B30" s="464" t="s">
        <v>236</v>
      </c>
      <c r="C30" s="684"/>
      <c r="D30" s="685"/>
      <c r="E30" s="685"/>
      <c r="F30" s="685"/>
      <c r="G30" s="685"/>
      <c r="H30" s="689"/>
      <c r="I30" s="685"/>
      <c r="J30" s="702"/>
      <c r="K30" s="703"/>
      <c r="L30" s="704"/>
      <c r="M30" s="1033"/>
      <c r="N30" s="1025"/>
      <c r="O30" s="1041"/>
      <c r="P30" s="703"/>
      <c r="Q30" s="720">
        <v>56424</v>
      </c>
      <c r="R30" s="704">
        <v>73836</v>
      </c>
      <c r="S30" s="721">
        <v>118555</v>
      </c>
      <c r="T30" s="721">
        <v>137174</v>
      </c>
    </row>
    <row r="31" spans="1:20">
      <c r="A31" s="1274"/>
      <c r="B31" s="464" t="s">
        <v>237</v>
      </c>
      <c r="C31" s="684"/>
      <c r="D31" s="685"/>
      <c r="E31" s="685"/>
      <c r="F31" s="685"/>
      <c r="G31" s="685"/>
      <c r="H31" s="694"/>
      <c r="I31" s="691"/>
      <c r="J31" s="707"/>
      <c r="K31" s="708"/>
      <c r="L31" s="709"/>
      <c r="M31" s="1034"/>
      <c r="N31" s="1026"/>
      <c r="O31" s="1042"/>
      <c r="P31" s="708"/>
      <c r="Q31" s="722">
        <v>52004</v>
      </c>
      <c r="R31" s="709">
        <v>68335</v>
      </c>
      <c r="S31" s="711">
        <v>121455</v>
      </c>
      <c r="T31" s="711">
        <v>134750</v>
      </c>
    </row>
    <row r="32" spans="1:20">
      <c r="A32" s="1274"/>
      <c r="B32" s="464" t="s">
        <v>238</v>
      </c>
      <c r="C32" s="684"/>
      <c r="D32" s="685"/>
      <c r="E32" s="685"/>
      <c r="F32" s="685"/>
      <c r="G32" s="685"/>
      <c r="H32" s="694"/>
      <c r="I32" s="691"/>
      <c r="J32" s="707"/>
      <c r="K32" s="708"/>
      <c r="L32" s="709"/>
      <c r="M32" s="1034"/>
      <c r="N32" s="1026"/>
      <c r="O32" s="1042"/>
      <c r="P32" s="708"/>
      <c r="Q32" s="722">
        <v>64763</v>
      </c>
      <c r="R32" s="709">
        <v>75129</v>
      </c>
      <c r="S32" s="711">
        <v>117953</v>
      </c>
      <c r="T32" s="711">
        <v>126480</v>
      </c>
    </row>
    <row r="33" spans="1:20">
      <c r="A33" s="1274"/>
      <c r="B33" s="464" t="s">
        <v>239</v>
      </c>
      <c r="C33" s="684"/>
      <c r="D33" s="685"/>
      <c r="E33" s="685"/>
      <c r="F33" s="685"/>
      <c r="G33" s="685"/>
      <c r="H33" s="694"/>
      <c r="I33" s="691"/>
      <c r="J33" s="707"/>
      <c r="K33" s="708"/>
      <c r="L33" s="709"/>
      <c r="M33" s="1034"/>
      <c r="N33" s="1026"/>
      <c r="O33" s="1042"/>
      <c r="P33" s="708"/>
      <c r="Q33" s="722">
        <v>6314</v>
      </c>
      <c r="R33" s="709">
        <v>8355</v>
      </c>
      <c r="S33" s="711">
        <v>13288</v>
      </c>
      <c r="T33" s="711">
        <v>14788</v>
      </c>
    </row>
    <row r="34" spans="1:20">
      <c r="A34" s="1274"/>
      <c r="B34" s="464" t="s">
        <v>240</v>
      </c>
      <c r="C34" s="684"/>
      <c r="D34" s="685"/>
      <c r="E34" s="685"/>
      <c r="F34" s="685"/>
      <c r="G34" s="685"/>
      <c r="H34" s="694"/>
      <c r="I34" s="691"/>
      <c r="J34" s="707"/>
      <c r="K34" s="708"/>
      <c r="L34" s="709"/>
      <c r="M34" s="1034"/>
      <c r="N34" s="1026"/>
      <c r="O34" s="1042"/>
      <c r="P34" s="708"/>
      <c r="Q34" s="722">
        <v>13146</v>
      </c>
      <c r="R34" s="709">
        <v>15158</v>
      </c>
      <c r="S34" s="711">
        <v>28305</v>
      </c>
      <c r="T34" s="711">
        <v>30801</v>
      </c>
    </row>
    <row r="35" spans="1:20">
      <c r="A35" s="1274"/>
      <c r="B35" s="464" t="s">
        <v>241</v>
      </c>
      <c r="C35" s="684"/>
      <c r="D35" s="685"/>
      <c r="E35" s="685"/>
      <c r="F35" s="685"/>
      <c r="G35" s="685"/>
      <c r="H35" s="694"/>
      <c r="I35" s="691"/>
      <c r="J35" s="707"/>
      <c r="K35" s="708"/>
      <c r="L35" s="709"/>
      <c r="M35" s="1034"/>
      <c r="N35" s="1026"/>
      <c r="O35" s="1042"/>
      <c r="P35" s="708"/>
      <c r="Q35" s="722">
        <v>31691</v>
      </c>
      <c r="R35" s="709">
        <v>39155</v>
      </c>
      <c r="S35" s="711">
        <v>63561</v>
      </c>
      <c r="T35" s="711">
        <v>67705</v>
      </c>
    </row>
    <row r="36" spans="1:20">
      <c r="A36" s="1274"/>
      <c r="B36" s="464" t="s">
        <v>242</v>
      </c>
      <c r="C36" s="684"/>
      <c r="D36" s="685"/>
      <c r="E36" s="685"/>
      <c r="F36" s="685"/>
      <c r="G36" s="685"/>
      <c r="H36" s="694"/>
      <c r="I36" s="691"/>
      <c r="J36" s="707"/>
      <c r="K36" s="708"/>
      <c r="L36" s="709"/>
      <c r="M36" s="1034"/>
      <c r="N36" s="1026"/>
      <c r="O36" s="1042"/>
      <c r="P36" s="708"/>
      <c r="Q36" s="722">
        <v>63217</v>
      </c>
      <c r="R36" s="709">
        <v>76822</v>
      </c>
      <c r="S36" s="711">
        <v>118559</v>
      </c>
      <c r="T36" s="711">
        <v>149206</v>
      </c>
    </row>
    <row r="37" spans="1:20">
      <c r="A37" s="1276"/>
      <c r="B37" s="449" t="s">
        <v>243</v>
      </c>
      <c r="C37" s="696"/>
      <c r="D37" s="697"/>
      <c r="E37" s="697"/>
      <c r="F37" s="697"/>
      <c r="G37" s="697"/>
      <c r="H37" s="700"/>
      <c r="I37" s="697"/>
      <c r="J37" s="712"/>
      <c r="K37" s="713"/>
      <c r="L37" s="714"/>
      <c r="M37" s="1035"/>
      <c r="N37" s="1027"/>
      <c r="O37" s="1043"/>
      <c r="P37" s="713"/>
      <c r="Q37" s="723">
        <v>77351</v>
      </c>
      <c r="R37" s="714">
        <v>93992</v>
      </c>
      <c r="S37" s="716">
        <v>124336</v>
      </c>
      <c r="T37" s="716">
        <v>134613</v>
      </c>
    </row>
    <row r="38" spans="1:20">
      <c r="A38" s="1273" t="s">
        <v>96</v>
      </c>
      <c r="B38" s="464" t="s">
        <v>236</v>
      </c>
      <c r="C38" s="684">
        <v>36561</v>
      </c>
      <c r="D38" s="685">
        <v>36778</v>
      </c>
      <c r="E38" s="685">
        <v>41557</v>
      </c>
      <c r="F38" s="685">
        <v>44797</v>
      </c>
      <c r="G38" s="685">
        <v>45529</v>
      </c>
      <c r="H38" s="685">
        <v>49848</v>
      </c>
      <c r="I38" s="685">
        <v>55424</v>
      </c>
      <c r="J38" s="685">
        <v>56894</v>
      </c>
      <c r="K38" s="686">
        <v>57556</v>
      </c>
      <c r="L38" s="688">
        <v>60281</v>
      </c>
      <c r="M38" s="1030">
        <v>66092</v>
      </c>
      <c r="N38" s="1022">
        <v>73619</v>
      </c>
      <c r="O38" s="1038">
        <v>71163</v>
      </c>
      <c r="P38" s="1022">
        <v>74621.848795799582</v>
      </c>
      <c r="Q38" s="688">
        <v>81625.003222127052</v>
      </c>
      <c r="R38" s="871">
        <v>80007</v>
      </c>
      <c r="S38" s="717">
        <v>84724</v>
      </c>
      <c r="T38" s="717">
        <v>87534</v>
      </c>
    </row>
    <row r="39" spans="1:20">
      <c r="A39" s="1274"/>
      <c r="B39" s="464" t="s">
        <v>237</v>
      </c>
      <c r="C39" s="684">
        <v>35452</v>
      </c>
      <c r="D39" s="685">
        <v>39293</v>
      </c>
      <c r="E39" s="685">
        <v>42677</v>
      </c>
      <c r="F39" s="685">
        <v>43453</v>
      </c>
      <c r="G39" s="685">
        <v>44322</v>
      </c>
      <c r="H39" s="691">
        <v>49174</v>
      </c>
      <c r="I39" s="691">
        <v>51424</v>
      </c>
      <c r="J39" s="691">
        <v>50419</v>
      </c>
      <c r="K39" s="692">
        <v>50131</v>
      </c>
      <c r="L39" s="693">
        <v>52242</v>
      </c>
      <c r="M39" s="1031">
        <v>54937</v>
      </c>
      <c r="N39" s="1023">
        <v>56425</v>
      </c>
      <c r="O39" s="1039">
        <v>53933</v>
      </c>
      <c r="P39" s="1023">
        <v>53274.084361069632</v>
      </c>
      <c r="Q39" s="693">
        <v>56826.337294714322</v>
      </c>
      <c r="R39" s="872">
        <v>58066</v>
      </c>
      <c r="S39" s="718">
        <v>58027</v>
      </c>
      <c r="T39" s="718">
        <v>57028</v>
      </c>
    </row>
    <row r="40" spans="1:20">
      <c r="A40" s="1274"/>
      <c r="B40" s="464" t="s">
        <v>238</v>
      </c>
      <c r="C40" s="684">
        <v>29991</v>
      </c>
      <c r="D40" s="685">
        <v>24335</v>
      </c>
      <c r="E40" s="685">
        <v>26070</v>
      </c>
      <c r="F40" s="685">
        <v>30223</v>
      </c>
      <c r="G40" s="685">
        <v>30827</v>
      </c>
      <c r="H40" s="691">
        <v>35325</v>
      </c>
      <c r="I40" s="691">
        <v>34374</v>
      </c>
      <c r="J40" s="691">
        <v>33309</v>
      </c>
      <c r="K40" s="692">
        <v>31919</v>
      </c>
      <c r="L40" s="693">
        <v>32605</v>
      </c>
      <c r="M40" s="1031">
        <v>37426</v>
      </c>
      <c r="N40" s="1023">
        <v>37269</v>
      </c>
      <c r="O40" s="1039">
        <v>34665</v>
      </c>
      <c r="P40" s="1023">
        <v>36126.90893938885</v>
      </c>
      <c r="Q40" s="693">
        <v>38170.041444773495</v>
      </c>
      <c r="R40" s="872">
        <v>37886</v>
      </c>
      <c r="S40" s="718">
        <v>39878</v>
      </c>
      <c r="T40" s="718">
        <v>45240</v>
      </c>
    </row>
    <row r="41" spans="1:20">
      <c r="A41" s="1274"/>
      <c r="B41" s="464" t="s">
        <v>239</v>
      </c>
      <c r="C41" s="684">
        <v>4076</v>
      </c>
      <c r="D41" s="685">
        <v>1846</v>
      </c>
      <c r="E41" s="685">
        <v>1894</v>
      </c>
      <c r="F41" s="685">
        <v>2242</v>
      </c>
      <c r="G41" s="685">
        <v>2287</v>
      </c>
      <c r="H41" s="691">
        <v>2212</v>
      </c>
      <c r="I41" s="691">
        <v>2299</v>
      </c>
      <c r="J41" s="691">
        <v>2291</v>
      </c>
      <c r="K41" s="692">
        <v>2233</v>
      </c>
      <c r="L41" s="693">
        <v>2461</v>
      </c>
      <c r="M41" s="1031">
        <v>2555</v>
      </c>
      <c r="N41" s="1023">
        <v>2329</v>
      </c>
      <c r="O41" s="1039">
        <v>2157</v>
      </c>
      <c r="P41" s="1023">
        <v>1981.0074199197484</v>
      </c>
      <c r="Q41" s="693">
        <v>2091.1251720597638</v>
      </c>
      <c r="R41" s="872">
        <v>2082</v>
      </c>
      <c r="S41" s="718">
        <v>1966</v>
      </c>
      <c r="T41" s="718">
        <v>2242</v>
      </c>
    </row>
    <row r="42" spans="1:20">
      <c r="A42" s="1274"/>
      <c r="B42" s="464" t="s">
        <v>240</v>
      </c>
      <c r="C42" s="684">
        <v>5485</v>
      </c>
      <c r="D42" s="685">
        <v>6028</v>
      </c>
      <c r="E42" s="685">
        <v>6477</v>
      </c>
      <c r="F42" s="685">
        <v>5993</v>
      </c>
      <c r="G42" s="685">
        <v>6113</v>
      </c>
      <c r="H42" s="691">
        <v>6448</v>
      </c>
      <c r="I42" s="691">
        <v>7427</v>
      </c>
      <c r="J42" s="691">
        <v>7517</v>
      </c>
      <c r="K42" s="692">
        <v>7886</v>
      </c>
      <c r="L42" s="693">
        <v>8471</v>
      </c>
      <c r="M42" s="1031">
        <v>8668</v>
      </c>
      <c r="N42" s="1023">
        <v>9265</v>
      </c>
      <c r="O42" s="1039">
        <v>9195</v>
      </c>
      <c r="P42" s="1023">
        <v>9637.7532185562213</v>
      </c>
      <c r="Q42" s="693">
        <v>10370.411824780589</v>
      </c>
      <c r="R42" s="872">
        <v>10271</v>
      </c>
      <c r="S42" s="718">
        <v>10933</v>
      </c>
      <c r="T42" s="718">
        <v>11586</v>
      </c>
    </row>
    <row r="43" spans="1:20">
      <c r="A43" s="1274"/>
      <c r="B43" s="464" t="s">
        <v>241</v>
      </c>
      <c r="C43" s="684">
        <v>12683</v>
      </c>
      <c r="D43" s="685">
        <v>14257</v>
      </c>
      <c r="E43" s="685">
        <v>15522</v>
      </c>
      <c r="F43" s="685">
        <v>16508</v>
      </c>
      <c r="G43" s="685">
        <v>16838</v>
      </c>
      <c r="H43" s="691">
        <v>19280</v>
      </c>
      <c r="I43" s="691">
        <v>20834</v>
      </c>
      <c r="J43" s="691">
        <v>20784</v>
      </c>
      <c r="K43" s="692">
        <v>21244</v>
      </c>
      <c r="L43" s="693">
        <v>23202</v>
      </c>
      <c r="M43" s="1031">
        <v>24018</v>
      </c>
      <c r="N43" s="1023">
        <v>25220</v>
      </c>
      <c r="O43" s="1039">
        <v>25650</v>
      </c>
      <c r="P43" s="1023">
        <v>25572.213379381785</v>
      </c>
      <c r="Q43" s="693">
        <v>27153.734494533048</v>
      </c>
      <c r="R43" s="872">
        <v>28164</v>
      </c>
      <c r="S43" s="718">
        <v>34239</v>
      </c>
      <c r="T43" s="718">
        <v>34859</v>
      </c>
    </row>
    <row r="44" spans="1:20">
      <c r="A44" s="1274"/>
      <c r="B44" s="464" t="s">
        <v>242</v>
      </c>
      <c r="C44" s="684">
        <v>41743</v>
      </c>
      <c r="D44" s="685">
        <v>50353</v>
      </c>
      <c r="E44" s="685">
        <v>58501</v>
      </c>
      <c r="F44" s="685">
        <v>67759</v>
      </c>
      <c r="G44" s="685">
        <v>79614</v>
      </c>
      <c r="H44" s="691">
        <v>92448</v>
      </c>
      <c r="I44" s="691">
        <v>89227</v>
      </c>
      <c r="J44" s="691">
        <v>97674</v>
      </c>
      <c r="K44" s="692">
        <v>104905</v>
      </c>
      <c r="L44" s="693">
        <v>119180</v>
      </c>
      <c r="M44" s="1031">
        <v>130946</v>
      </c>
      <c r="N44" s="1023">
        <v>145708</v>
      </c>
      <c r="O44" s="1039">
        <v>152019</v>
      </c>
      <c r="P44" s="1023">
        <v>146926.56994482593</v>
      </c>
      <c r="Q44" s="693">
        <v>157887.26192284134</v>
      </c>
      <c r="R44" s="872">
        <v>165730</v>
      </c>
      <c r="S44" s="718">
        <v>175918</v>
      </c>
      <c r="T44" s="718">
        <v>180824</v>
      </c>
    </row>
    <row r="45" spans="1:20" ht="14.4" thickBot="1">
      <c r="A45" s="1275"/>
      <c r="B45" s="473" t="s">
        <v>243</v>
      </c>
      <c r="C45" s="724">
        <v>32080</v>
      </c>
      <c r="D45" s="725">
        <v>42367</v>
      </c>
      <c r="E45" s="725">
        <v>50364</v>
      </c>
      <c r="F45" s="725">
        <v>59212</v>
      </c>
      <c r="G45" s="725">
        <v>70396</v>
      </c>
      <c r="H45" s="726">
        <v>71773</v>
      </c>
      <c r="I45" s="726">
        <v>73436</v>
      </c>
      <c r="J45" s="726">
        <v>73553</v>
      </c>
      <c r="K45" s="727">
        <v>81069</v>
      </c>
      <c r="L45" s="728">
        <v>92291</v>
      </c>
      <c r="M45" s="1036">
        <v>101324</v>
      </c>
      <c r="N45" s="1028">
        <v>106320</v>
      </c>
      <c r="O45" s="1044">
        <v>107539</v>
      </c>
      <c r="P45" s="1028">
        <v>107965.61394105824</v>
      </c>
      <c r="Q45" s="728">
        <v>116102.08462417041</v>
      </c>
      <c r="R45" s="874">
        <v>121376</v>
      </c>
      <c r="S45" s="729">
        <v>137130</v>
      </c>
      <c r="T45" s="729">
        <v>152299</v>
      </c>
    </row>
    <row r="46" spans="1:20">
      <c r="A46" s="329" t="s">
        <v>350</v>
      </c>
      <c r="C46" s="479"/>
      <c r="D46" s="479"/>
      <c r="E46" s="479"/>
      <c r="F46" s="479"/>
      <c r="G46" s="479"/>
      <c r="H46" s="479"/>
      <c r="I46" s="480"/>
    </row>
    <row r="47" spans="1:20" ht="14.4" thickBot="1">
      <c r="A47" s="338"/>
      <c r="C47" s="479"/>
      <c r="D47" s="479"/>
      <c r="E47" s="479"/>
      <c r="F47" s="479"/>
      <c r="G47" s="479"/>
      <c r="H47" s="479"/>
    </row>
    <row r="48" spans="1:20">
      <c r="A48" s="635" t="s">
        <v>78</v>
      </c>
      <c r="B48" s="333" t="s">
        <v>306</v>
      </c>
      <c r="C48" s="849"/>
      <c r="D48" s="849"/>
      <c r="E48" s="850"/>
      <c r="F48" s="850"/>
      <c r="G48" s="850"/>
      <c r="H48" s="850"/>
      <c r="I48" s="849"/>
      <c r="J48" s="849"/>
      <c r="K48" s="849"/>
      <c r="L48" s="849"/>
      <c r="M48" s="849"/>
      <c r="N48" s="849"/>
      <c r="O48" s="849"/>
      <c r="P48" s="849"/>
      <c r="Q48" s="424">
        <v>2010</v>
      </c>
      <c r="R48" s="491">
        <v>2011</v>
      </c>
      <c r="S48" s="863">
        <v>2012</v>
      </c>
      <c r="T48" s="863">
        <v>2013</v>
      </c>
    </row>
    <row r="49" spans="1:20">
      <c r="A49" s="1281" t="s">
        <v>80</v>
      </c>
      <c r="B49" s="858" t="s">
        <v>307</v>
      </c>
      <c r="C49" s="852"/>
      <c r="D49" s="853"/>
      <c r="E49" s="852"/>
      <c r="F49" s="852"/>
      <c r="G49" s="852"/>
      <c r="H49" s="852"/>
      <c r="I49" s="851"/>
      <c r="J49" s="851"/>
      <c r="K49" s="851"/>
      <c r="L49" s="851"/>
      <c r="M49" s="851"/>
      <c r="N49" s="851"/>
      <c r="O49" s="851"/>
      <c r="P49" s="851"/>
      <c r="Q49" s="654"/>
      <c r="R49" s="654">
        <v>39000</v>
      </c>
      <c r="S49" s="864">
        <v>41785</v>
      </c>
      <c r="T49" s="864">
        <v>41974</v>
      </c>
    </row>
    <row r="50" spans="1:20">
      <c r="A50" s="1279"/>
      <c r="B50" s="859" t="s">
        <v>308</v>
      </c>
      <c r="C50" s="857"/>
      <c r="D50" s="857"/>
      <c r="E50" s="857"/>
      <c r="F50" s="857"/>
      <c r="G50" s="857"/>
      <c r="H50" s="857"/>
      <c r="I50" s="856"/>
      <c r="J50" s="856"/>
      <c r="K50" s="856"/>
      <c r="L50" s="856"/>
      <c r="M50" s="856"/>
      <c r="N50" s="856"/>
      <c r="O50" s="856"/>
      <c r="P50" s="856"/>
      <c r="Q50" s="659"/>
      <c r="R50" s="659">
        <v>23207</v>
      </c>
      <c r="S50" s="865">
        <v>23440</v>
      </c>
      <c r="T50" s="865">
        <v>23963</v>
      </c>
    </row>
    <row r="51" spans="1:20">
      <c r="A51" s="1279"/>
      <c r="B51" s="859" t="s">
        <v>309</v>
      </c>
      <c r="C51" s="857"/>
      <c r="D51" s="857"/>
      <c r="E51" s="857"/>
      <c r="F51" s="857"/>
      <c r="G51" s="857"/>
      <c r="H51" s="857"/>
      <c r="I51" s="856"/>
      <c r="J51" s="856"/>
      <c r="K51" s="856"/>
      <c r="L51" s="856"/>
      <c r="M51" s="856"/>
      <c r="N51" s="856"/>
      <c r="O51" s="856"/>
      <c r="P51" s="856"/>
      <c r="Q51" s="659"/>
      <c r="R51" s="659">
        <v>35971</v>
      </c>
      <c r="S51" s="865">
        <v>36477</v>
      </c>
      <c r="T51" s="865">
        <v>37117</v>
      </c>
    </row>
    <row r="52" spans="1:20">
      <c r="A52" s="1279"/>
      <c r="B52" s="859" t="s">
        <v>241</v>
      </c>
      <c r="C52" s="857"/>
      <c r="D52" s="857"/>
      <c r="E52" s="857"/>
      <c r="F52" s="857"/>
      <c r="G52" s="857"/>
      <c r="H52" s="857"/>
      <c r="I52" s="856"/>
      <c r="J52" s="856"/>
      <c r="K52" s="856"/>
      <c r="L52" s="856"/>
      <c r="M52" s="856"/>
      <c r="N52" s="856"/>
      <c r="O52" s="856"/>
      <c r="P52" s="856"/>
      <c r="Q52" s="659"/>
      <c r="R52" s="659">
        <v>29942</v>
      </c>
      <c r="S52" s="865">
        <v>32053</v>
      </c>
      <c r="T52" s="865">
        <v>32801</v>
      </c>
    </row>
    <row r="53" spans="1:20">
      <c r="A53" s="1282"/>
      <c r="B53" s="860" t="s">
        <v>310</v>
      </c>
      <c r="C53" s="855"/>
      <c r="D53" s="855"/>
      <c r="E53" s="855"/>
      <c r="F53" s="855"/>
      <c r="G53" s="855"/>
      <c r="H53" s="855"/>
      <c r="I53" s="854"/>
      <c r="J53" s="854"/>
      <c r="K53" s="854"/>
      <c r="L53" s="854"/>
      <c r="M53" s="854"/>
      <c r="N53" s="854"/>
      <c r="O53" s="854"/>
      <c r="P53" s="854"/>
      <c r="Q53" s="663"/>
      <c r="R53" s="663">
        <v>9883</v>
      </c>
      <c r="S53" s="866">
        <v>9707</v>
      </c>
      <c r="T53" s="866">
        <v>10322</v>
      </c>
    </row>
    <row r="54" spans="1:20">
      <c r="A54" s="1281" t="s">
        <v>353</v>
      </c>
      <c r="B54" s="858" t="s">
        <v>307</v>
      </c>
      <c r="C54" s="852"/>
      <c r="D54" s="852"/>
      <c r="E54" s="852"/>
      <c r="F54" s="852"/>
      <c r="G54" s="852"/>
      <c r="H54" s="852"/>
      <c r="I54" s="851"/>
      <c r="J54" s="851"/>
      <c r="K54" s="851"/>
      <c r="L54" s="851"/>
      <c r="M54" s="851"/>
      <c r="N54" s="851"/>
      <c r="O54" s="851"/>
      <c r="P54" s="851"/>
      <c r="Q54" s="654">
        <v>114865</v>
      </c>
      <c r="R54" s="654">
        <v>105983</v>
      </c>
      <c r="S54" s="864">
        <v>103033</v>
      </c>
      <c r="T54" s="864"/>
    </row>
    <row r="55" spans="1:20">
      <c r="A55" s="1279"/>
      <c r="B55" s="859" t="s">
        <v>308</v>
      </c>
      <c r="C55" s="857"/>
      <c r="D55" s="857"/>
      <c r="E55" s="857"/>
      <c r="F55" s="857"/>
      <c r="G55" s="857"/>
      <c r="H55" s="857"/>
      <c r="I55" s="856"/>
      <c r="J55" s="856"/>
      <c r="K55" s="856"/>
      <c r="L55" s="856"/>
      <c r="M55" s="856"/>
      <c r="N55" s="856"/>
      <c r="O55" s="856"/>
      <c r="P55" s="856"/>
      <c r="Q55" s="659">
        <v>56560</v>
      </c>
      <c r="R55" s="659">
        <v>51391</v>
      </c>
      <c r="S55" s="865">
        <v>51139</v>
      </c>
      <c r="T55" s="865"/>
    </row>
    <row r="56" spans="1:20">
      <c r="A56" s="1279"/>
      <c r="B56" s="859" t="s">
        <v>309</v>
      </c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659">
        <v>51241</v>
      </c>
      <c r="R56" s="659">
        <v>45425</v>
      </c>
      <c r="S56" s="865">
        <v>43898</v>
      </c>
      <c r="T56" s="865"/>
    </row>
    <row r="57" spans="1:20">
      <c r="A57" s="1279"/>
      <c r="B57" s="859" t="s">
        <v>241</v>
      </c>
      <c r="C57" s="856"/>
      <c r="D57" s="856"/>
      <c r="E57" s="856"/>
      <c r="F57" s="856"/>
      <c r="G57" s="856"/>
      <c r="H57" s="856"/>
      <c r="I57" s="856"/>
      <c r="J57" s="856"/>
      <c r="K57" s="856"/>
      <c r="L57" s="856"/>
      <c r="M57" s="856"/>
      <c r="N57" s="856"/>
      <c r="O57" s="856"/>
      <c r="P57" s="856"/>
      <c r="Q57" s="659">
        <v>76015</v>
      </c>
      <c r="R57" s="659">
        <v>67281</v>
      </c>
      <c r="S57" s="865">
        <v>64213</v>
      </c>
      <c r="T57" s="865"/>
    </row>
    <row r="58" spans="1:20">
      <c r="A58" s="1282"/>
      <c r="B58" s="860" t="s">
        <v>310</v>
      </c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663">
        <v>27629</v>
      </c>
      <c r="R58" s="663">
        <v>25262</v>
      </c>
      <c r="S58" s="866">
        <v>25286</v>
      </c>
      <c r="T58" s="866"/>
    </row>
    <row r="59" spans="1:20">
      <c r="A59" s="1281" t="s">
        <v>311</v>
      </c>
      <c r="B59" s="858" t="s">
        <v>307</v>
      </c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654"/>
      <c r="R59" s="654">
        <v>64288</v>
      </c>
      <c r="S59" s="864">
        <v>66906</v>
      </c>
      <c r="T59" s="864">
        <v>71214</v>
      </c>
    </row>
    <row r="60" spans="1:20">
      <c r="A60" s="1279"/>
      <c r="B60" s="859" t="s">
        <v>308</v>
      </c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659"/>
      <c r="R60" s="659">
        <v>20445</v>
      </c>
      <c r="S60" s="865">
        <v>21099</v>
      </c>
      <c r="T60" s="865">
        <v>22248</v>
      </c>
    </row>
    <row r="61" spans="1:20">
      <c r="A61" s="1279"/>
      <c r="B61" s="859" t="s">
        <v>309</v>
      </c>
      <c r="C61" s="856"/>
      <c r="D61" s="856"/>
      <c r="E61" s="856"/>
      <c r="F61" s="856"/>
      <c r="G61" s="856"/>
      <c r="H61" s="856"/>
      <c r="I61" s="856"/>
      <c r="J61" s="856"/>
      <c r="K61" s="856"/>
      <c r="L61" s="856"/>
      <c r="M61" s="856"/>
      <c r="N61" s="856"/>
      <c r="O61" s="856"/>
      <c r="P61" s="856"/>
      <c r="Q61" s="659"/>
      <c r="R61" s="659">
        <v>35691</v>
      </c>
      <c r="S61" s="865">
        <v>36331</v>
      </c>
      <c r="T61" s="865">
        <v>40237</v>
      </c>
    </row>
    <row r="62" spans="1:20">
      <c r="A62" s="1279"/>
      <c r="B62" s="859" t="s">
        <v>241</v>
      </c>
      <c r="C62" s="856"/>
      <c r="D62" s="856"/>
      <c r="E62" s="856"/>
      <c r="F62" s="856"/>
      <c r="G62" s="856"/>
      <c r="H62" s="856"/>
      <c r="I62" s="856"/>
      <c r="J62" s="856"/>
      <c r="K62" s="856"/>
      <c r="L62" s="856"/>
      <c r="M62" s="856"/>
      <c r="N62" s="856"/>
      <c r="O62" s="856"/>
      <c r="P62" s="856"/>
      <c r="Q62" s="659"/>
      <c r="R62" s="659">
        <v>35899</v>
      </c>
      <c r="S62" s="865">
        <v>38419</v>
      </c>
      <c r="T62" s="865">
        <v>42416</v>
      </c>
    </row>
    <row r="63" spans="1:20">
      <c r="A63" s="1282"/>
      <c r="B63" s="860" t="s">
        <v>310</v>
      </c>
      <c r="C63" s="854"/>
      <c r="D63" s="854"/>
      <c r="E63" s="854"/>
      <c r="F63" s="854"/>
      <c r="G63" s="854"/>
      <c r="H63" s="854"/>
      <c r="I63" s="854"/>
      <c r="J63" s="854"/>
      <c r="K63" s="854"/>
      <c r="L63" s="854"/>
      <c r="M63" s="854"/>
      <c r="N63" s="854"/>
      <c r="O63" s="854"/>
      <c r="P63" s="854"/>
      <c r="Q63" s="663"/>
      <c r="R63" s="663">
        <v>17709</v>
      </c>
      <c r="S63" s="866">
        <v>19089</v>
      </c>
      <c r="T63" s="866">
        <v>20674</v>
      </c>
    </row>
    <row r="64" spans="1:20">
      <c r="A64" s="1281" t="s">
        <v>53</v>
      </c>
      <c r="B64" s="858" t="s">
        <v>307</v>
      </c>
      <c r="C64" s="851"/>
      <c r="D64" s="851"/>
      <c r="E64" s="851"/>
      <c r="F64" s="851"/>
      <c r="G64" s="851"/>
      <c r="H64" s="851"/>
      <c r="I64" s="851"/>
      <c r="J64" s="851"/>
      <c r="K64" s="851"/>
      <c r="L64" s="851"/>
      <c r="M64" s="851"/>
      <c r="N64" s="851"/>
      <c r="O64" s="851"/>
      <c r="P64" s="851"/>
      <c r="Q64" s="654"/>
      <c r="R64" s="654">
        <v>131761</v>
      </c>
      <c r="S64" s="864">
        <v>176835</v>
      </c>
      <c r="T64" s="864">
        <v>207768</v>
      </c>
    </row>
    <row r="65" spans="1:20">
      <c r="A65" s="1279"/>
      <c r="B65" s="859" t="s">
        <v>308</v>
      </c>
      <c r="C65" s="856"/>
      <c r="D65" s="856"/>
      <c r="E65" s="856"/>
      <c r="F65" s="856"/>
      <c r="G65" s="856"/>
      <c r="H65" s="856"/>
      <c r="I65" s="856"/>
      <c r="J65" s="856"/>
      <c r="K65" s="856"/>
      <c r="L65" s="856"/>
      <c r="M65" s="856"/>
      <c r="N65" s="856"/>
      <c r="O65" s="856"/>
      <c r="P65" s="856"/>
      <c r="Q65" s="659"/>
      <c r="R65" s="659">
        <v>54448</v>
      </c>
      <c r="S65" s="865">
        <v>89264</v>
      </c>
      <c r="T65" s="865">
        <v>102235</v>
      </c>
    </row>
    <row r="66" spans="1:20">
      <c r="A66" s="1279"/>
      <c r="B66" s="859" t="s">
        <v>309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659"/>
      <c r="R66" s="659">
        <v>134541</v>
      </c>
      <c r="S66" s="865">
        <v>211278</v>
      </c>
      <c r="T66" s="865">
        <v>234197</v>
      </c>
    </row>
    <row r="67" spans="1:20">
      <c r="A67" s="1279"/>
      <c r="B67" s="859" t="s">
        <v>241</v>
      </c>
      <c r="C67" s="856"/>
      <c r="D67" s="856"/>
      <c r="E67" s="856"/>
      <c r="F67" s="856"/>
      <c r="G67" s="856"/>
      <c r="H67" s="856"/>
      <c r="I67" s="856"/>
      <c r="J67" s="856"/>
      <c r="K67" s="856"/>
      <c r="L67" s="856"/>
      <c r="M67" s="856"/>
      <c r="N67" s="856"/>
      <c r="O67" s="856"/>
      <c r="P67" s="856"/>
      <c r="Q67" s="659"/>
      <c r="R67" s="659">
        <v>94720</v>
      </c>
      <c r="S67" s="865">
        <v>166496</v>
      </c>
      <c r="T67" s="865">
        <v>181842</v>
      </c>
    </row>
    <row r="68" spans="1:20">
      <c r="A68" s="1282"/>
      <c r="B68" s="860" t="s">
        <v>310</v>
      </c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  <c r="N68" s="854"/>
      <c r="O68" s="854"/>
      <c r="P68" s="854"/>
      <c r="Q68" s="663"/>
      <c r="R68" s="663">
        <v>35312</v>
      </c>
      <c r="S68" s="866">
        <v>62139</v>
      </c>
      <c r="T68" s="866">
        <v>69423</v>
      </c>
    </row>
    <row r="69" spans="1:20">
      <c r="A69" s="1279" t="s">
        <v>96</v>
      </c>
      <c r="B69" s="861" t="s">
        <v>307</v>
      </c>
      <c r="C69" s="847"/>
      <c r="D69" s="847"/>
      <c r="E69" s="847"/>
      <c r="F69" s="847"/>
      <c r="G69" s="847"/>
      <c r="H69" s="847"/>
      <c r="I69" s="847"/>
      <c r="J69" s="847"/>
      <c r="K69" s="847"/>
      <c r="L69" s="847"/>
      <c r="M69" s="847"/>
      <c r="N69" s="847"/>
      <c r="O69" s="847"/>
      <c r="P69" s="847"/>
      <c r="Q69" s="867"/>
      <c r="R69" s="867">
        <v>232044</v>
      </c>
      <c r="S69" s="868">
        <v>256486</v>
      </c>
      <c r="T69" s="868">
        <v>256829</v>
      </c>
    </row>
    <row r="70" spans="1:20">
      <c r="A70" s="1279"/>
      <c r="B70" s="859" t="s">
        <v>308</v>
      </c>
      <c r="C70" s="856"/>
      <c r="D70" s="856"/>
      <c r="E70" s="856"/>
      <c r="F70" s="856"/>
      <c r="G70" s="856"/>
      <c r="H70" s="856"/>
      <c r="I70" s="856"/>
      <c r="J70" s="856"/>
      <c r="K70" s="856"/>
      <c r="L70" s="856"/>
      <c r="M70" s="856"/>
      <c r="N70" s="856"/>
      <c r="O70" s="856"/>
      <c r="P70" s="856"/>
      <c r="Q70" s="659"/>
      <c r="R70" s="659">
        <v>72017</v>
      </c>
      <c r="S70" s="865">
        <v>75156</v>
      </c>
      <c r="T70" s="865">
        <v>82398</v>
      </c>
    </row>
    <row r="71" spans="1:20">
      <c r="A71" s="1279"/>
      <c r="B71" s="859" t="s">
        <v>309</v>
      </c>
      <c r="C71" s="856"/>
      <c r="D71" s="856"/>
      <c r="E71" s="856"/>
      <c r="F71" s="856"/>
      <c r="G71" s="856"/>
      <c r="H71" s="856"/>
      <c r="I71" s="856"/>
      <c r="J71" s="856"/>
      <c r="K71" s="856"/>
      <c r="L71" s="856"/>
      <c r="M71" s="856"/>
      <c r="N71" s="856"/>
      <c r="O71" s="856"/>
      <c r="P71" s="856"/>
      <c r="Q71" s="659"/>
      <c r="R71" s="659">
        <v>83844</v>
      </c>
      <c r="S71" s="865">
        <v>84257</v>
      </c>
      <c r="T71" s="865">
        <v>82051</v>
      </c>
    </row>
    <row r="72" spans="1:20">
      <c r="A72" s="1279"/>
      <c r="B72" s="859" t="s">
        <v>241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856"/>
      <c r="O72" s="856"/>
      <c r="P72" s="856"/>
      <c r="Q72" s="659"/>
      <c r="R72" s="659">
        <v>67462</v>
      </c>
      <c r="S72" s="865">
        <v>69585</v>
      </c>
      <c r="T72" s="865">
        <v>69097</v>
      </c>
    </row>
    <row r="73" spans="1:20" ht="14.4" thickBot="1">
      <c r="A73" s="1280"/>
      <c r="B73" s="862" t="s">
        <v>310</v>
      </c>
      <c r="C73" s="848"/>
      <c r="D73" s="848"/>
      <c r="E73" s="848"/>
      <c r="F73" s="848"/>
      <c r="G73" s="848"/>
      <c r="H73" s="848"/>
      <c r="I73" s="848"/>
      <c r="J73" s="848"/>
      <c r="K73" s="848"/>
      <c r="L73" s="848"/>
      <c r="M73" s="848"/>
      <c r="N73" s="848"/>
      <c r="O73" s="848"/>
      <c r="P73" s="848"/>
      <c r="Q73" s="679"/>
      <c r="R73" s="679">
        <v>28550</v>
      </c>
      <c r="S73" s="869">
        <v>29164</v>
      </c>
      <c r="T73" s="869">
        <v>29333</v>
      </c>
    </row>
    <row r="74" spans="1:20">
      <c r="A74" s="329" t="s">
        <v>351</v>
      </c>
    </row>
  </sheetData>
  <mergeCells count="10">
    <mergeCell ref="A6:A13"/>
    <mergeCell ref="A14:A21"/>
    <mergeCell ref="A22:A29"/>
    <mergeCell ref="A30:A37"/>
    <mergeCell ref="A69:A73"/>
    <mergeCell ref="A49:A53"/>
    <mergeCell ref="A54:A58"/>
    <mergeCell ref="A59:A63"/>
    <mergeCell ref="A64:A68"/>
    <mergeCell ref="A38:A45"/>
  </mergeCells>
  <phoneticPr fontId="0" type="noConversion"/>
  <pageMargins left="0.48" right="0.39" top="1" bottom="1" header="0.51200000000000001" footer="0.51200000000000001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="80" workbookViewId="0">
      <selection activeCell="X34" sqref="X34"/>
    </sheetView>
  </sheetViews>
  <sheetFormatPr defaultColWidth="8.88671875" defaultRowHeight="13.8"/>
  <cols>
    <col min="1" max="1" width="9.109375" style="329" customWidth="1"/>
    <col min="2" max="2" width="15" style="329" bestFit="1" customWidth="1"/>
    <col min="3" max="16" width="8.88671875" style="329"/>
    <col min="17" max="18" width="8.88671875" style="330"/>
    <col min="19" max="16384" width="8.88671875" style="329"/>
  </cols>
  <sheetData>
    <row r="1" spans="1:20" ht="15.6">
      <c r="A1" s="328" t="s">
        <v>0</v>
      </c>
      <c r="B1" s="421"/>
    </row>
    <row r="2" spans="1:20">
      <c r="A2" s="329" t="s">
        <v>233</v>
      </c>
    </row>
    <row r="3" spans="1:20">
      <c r="A3" s="331" t="s">
        <v>281</v>
      </c>
    </row>
    <row r="4" spans="1:20" ht="14.4" thickBot="1"/>
    <row r="5" spans="1:20" s="427" customFormat="1">
      <c r="A5" s="422" t="s">
        <v>78</v>
      </c>
      <c r="B5" s="422" t="s">
        <v>234</v>
      </c>
      <c r="C5" s="423">
        <v>1996</v>
      </c>
      <c r="D5" s="424">
        <f t="shared" ref="D5:I5" si="0">C5+1</f>
        <v>1997</v>
      </c>
      <c r="E5" s="424">
        <f t="shared" si="0"/>
        <v>1998</v>
      </c>
      <c r="F5" s="424">
        <f t="shared" si="0"/>
        <v>1999</v>
      </c>
      <c r="G5" s="424">
        <f t="shared" si="0"/>
        <v>2000</v>
      </c>
      <c r="H5" s="424">
        <f t="shared" si="0"/>
        <v>2001</v>
      </c>
      <c r="I5" s="424">
        <f t="shared" si="0"/>
        <v>2002</v>
      </c>
      <c r="J5" s="424">
        <f>I5+1</f>
        <v>2003</v>
      </c>
      <c r="K5" s="425">
        <f>J5+1</f>
        <v>2004</v>
      </c>
      <c r="L5" s="426">
        <v>2005</v>
      </c>
      <c r="M5" s="1029">
        <v>2006</v>
      </c>
      <c r="N5" s="997">
        <v>2007</v>
      </c>
      <c r="O5" s="1037">
        <v>2008</v>
      </c>
      <c r="P5" s="997">
        <v>2009</v>
      </c>
      <c r="Q5" s="426">
        <v>2010</v>
      </c>
      <c r="R5" s="493">
        <v>2011</v>
      </c>
      <c r="S5" s="482">
        <v>2012</v>
      </c>
      <c r="T5" s="482">
        <v>2013</v>
      </c>
    </row>
    <row r="6" spans="1:20">
      <c r="A6" s="1273" t="s">
        <v>80</v>
      </c>
      <c r="B6" s="428" t="s">
        <v>170</v>
      </c>
      <c r="C6" s="429">
        <v>19214</v>
      </c>
      <c r="D6" s="430">
        <v>19430</v>
      </c>
      <c r="E6" s="430">
        <v>18376</v>
      </c>
      <c r="F6" s="430">
        <v>17877</v>
      </c>
      <c r="G6" s="430">
        <v>13536</v>
      </c>
      <c r="H6" s="430">
        <v>18330</v>
      </c>
      <c r="I6" s="431">
        <v>25495</v>
      </c>
      <c r="J6" s="431">
        <v>32091</v>
      </c>
      <c r="K6" s="432">
        <v>31449</v>
      </c>
      <c r="L6" s="433">
        <v>28028</v>
      </c>
      <c r="M6" s="1046">
        <v>32487</v>
      </c>
      <c r="N6" s="998">
        <v>28408</v>
      </c>
      <c r="O6" s="1053">
        <v>32249</v>
      </c>
      <c r="P6" s="998">
        <v>27843</v>
      </c>
      <c r="Q6" s="433">
        <v>30702</v>
      </c>
      <c r="R6" s="433">
        <v>32582</v>
      </c>
      <c r="S6" s="434">
        <v>32634</v>
      </c>
      <c r="T6" s="434">
        <v>33608</v>
      </c>
    </row>
    <row r="7" spans="1:20">
      <c r="A7" s="1274"/>
      <c r="B7" s="435" t="s">
        <v>180</v>
      </c>
      <c r="C7" s="436">
        <v>9601</v>
      </c>
      <c r="D7" s="437">
        <v>8980</v>
      </c>
      <c r="E7" s="437">
        <v>7702</v>
      </c>
      <c r="F7" s="437">
        <v>7141</v>
      </c>
      <c r="G7" s="437">
        <v>5498</v>
      </c>
      <c r="H7" s="437">
        <v>6580</v>
      </c>
      <c r="I7" s="438">
        <v>8250</v>
      </c>
      <c r="J7" s="438">
        <v>10293</v>
      </c>
      <c r="K7" s="439">
        <v>10440</v>
      </c>
      <c r="L7" s="440">
        <v>9548</v>
      </c>
      <c r="M7" s="1047">
        <v>12044</v>
      </c>
      <c r="N7" s="624">
        <v>10650</v>
      </c>
      <c r="O7" s="1054">
        <v>10917</v>
      </c>
      <c r="P7" s="624">
        <v>9540</v>
      </c>
      <c r="Q7" s="440">
        <v>10580</v>
      </c>
      <c r="R7" s="440">
        <v>11649</v>
      </c>
      <c r="S7" s="441">
        <v>12852</v>
      </c>
      <c r="T7" s="441">
        <v>12135</v>
      </c>
    </row>
    <row r="8" spans="1:20">
      <c r="A8" s="1274"/>
      <c r="B8" s="435" t="s">
        <v>197</v>
      </c>
      <c r="C8" s="436">
        <v>10131</v>
      </c>
      <c r="D8" s="437">
        <v>9981</v>
      </c>
      <c r="E8" s="437">
        <v>9380</v>
      </c>
      <c r="F8" s="437">
        <v>9156</v>
      </c>
      <c r="G8" s="437">
        <v>7428</v>
      </c>
      <c r="H8" s="437">
        <v>8583</v>
      </c>
      <c r="I8" s="438">
        <v>11842</v>
      </c>
      <c r="J8" s="438">
        <v>15090</v>
      </c>
      <c r="K8" s="439">
        <v>14205</v>
      </c>
      <c r="L8" s="495">
        <v>13007</v>
      </c>
      <c r="M8" s="1047">
        <v>14835</v>
      </c>
      <c r="N8" s="624">
        <v>12506</v>
      </c>
      <c r="O8" s="1054">
        <v>12733</v>
      </c>
      <c r="P8" s="624">
        <v>11439</v>
      </c>
      <c r="Q8" s="440">
        <v>12506</v>
      </c>
      <c r="R8" s="440">
        <v>13382</v>
      </c>
      <c r="S8" s="441">
        <v>14699</v>
      </c>
      <c r="T8" s="441">
        <v>14880</v>
      </c>
    </row>
    <row r="9" spans="1:20">
      <c r="A9" s="1274"/>
      <c r="B9" s="435" t="s">
        <v>187</v>
      </c>
      <c r="C9" s="436"/>
      <c r="D9" s="437"/>
      <c r="E9" s="437"/>
      <c r="F9" s="437"/>
      <c r="G9" s="437"/>
      <c r="H9" s="437"/>
      <c r="I9" s="438"/>
      <c r="J9" s="438"/>
      <c r="K9" s="439"/>
      <c r="L9" s="495"/>
      <c r="M9" s="1047"/>
      <c r="N9" s="624">
        <v>858</v>
      </c>
      <c r="O9" s="1054">
        <v>1201</v>
      </c>
      <c r="P9" s="624">
        <v>1120</v>
      </c>
      <c r="Q9" s="440">
        <v>1392</v>
      </c>
      <c r="R9" s="440">
        <v>1427</v>
      </c>
      <c r="S9" s="441">
        <v>1788</v>
      </c>
      <c r="T9" s="441">
        <v>1989</v>
      </c>
    </row>
    <row r="10" spans="1:20">
      <c r="A10" s="1274"/>
      <c r="B10" s="442" t="s">
        <v>188</v>
      </c>
      <c r="C10" s="443"/>
      <c r="D10" s="444"/>
      <c r="E10" s="444"/>
      <c r="F10" s="444"/>
      <c r="G10" s="444"/>
      <c r="H10" s="444"/>
      <c r="I10" s="445"/>
      <c r="J10" s="445"/>
      <c r="K10" s="446"/>
      <c r="L10" s="496"/>
      <c r="M10" s="1048"/>
      <c r="N10" s="999"/>
      <c r="O10" s="1055"/>
      <c r="P10" s="999"/>
      <c r="Q10" s="447">
        <v>433</v>
      </c>
      <c r="R10" s="447">
        <v>515</v>
      </c>
      <c r="S10" s="448">
        <v>793</v>
      </c>
      <c r="T10" s="448">
        <v>941</v>
      </c>
    </row>
    <row r="11" spans="1:20">
      <c r="A11" s="1274"/>
      <c r="B11" s="449" t="s">
        <v>58</v>
      </c>
      <c r="C11" s="450">
        <v>1123</v>
      </c>
      <c r="D11" s="451">
        <v>1255</v>
      </c>
      <c r="E11" s="451">
        <v>1260</v>
      </c>
      <c r="F11" s="451">
        <v>1183</v>
      </c>
      <c r="G11" s="451">
        <v>1061</v>
      </c>
      <c r="H11" s="451">
        <v>1209</v>
      </c>
      <c r="I11" s="452">
        <v>1794</v>
      </c>
      <c r="J11" s="452">
        <v>2515</v>
      </c>
      <c r="K11" s="453">
        <v>2633</v>
      </c>
      <c r="L11" s="454">
        <v>2672</v>
      </c>
      <c r="M11" s="1049">
        <v>3411</v>
      </c>
      <c r="N11" s="1000">
        <v>2278</v>
      </c>
      <c r="O11" s="1056">
        <v>2719</v>
      </c>
      <c r="P11" s="1000">
        <v>2504</v>
      </c>
      <c r="Q11" s="454">
        <v>2495</v>
      </c>
      <c r="R11" s="454">
        <v>2557</v>
      </c>
      <c r="S11" s="455">
        <v>2921</v>
      </c>
      <c r="T11" s="455">
        <v>3159</v>
      </c>
    </row>
    <row r="12" spans="1:20">
      <c r="A12" s="1276"/>
      <c r="B12" s="456" t="s">
        <v>137</v>
      </c>
      <c r="C12" s="457">
        <f t="shared" ref="C12:I12" si="1">SUM(C6:C11)</f>
        <v>40069</v>
      </c>
      <c r="D12" s="458">
        <f t="shared" si="1"/>
        <v>39646</v>
      </c>
      <c r="E12" s="458">
        <f t="shared" si="1"/>
        <v>36718</v>
      </c>
      <c r="F12" s="458">
        <f t="shared" si="1"/>
        <v>35357</v>
      </c>
      <c r="G12" s="458">
        <f t="shared" si="1"/>
        <v>27523</v>
      </c>
      <c r="H12" s="458">
        <f>SUM(H6:H11)</f>
        <v>34702</v>
      </c>
      <c r="I12" s="459">
        <f t="shared" si="1"/>
        <v>47381</v>
      </c>
      <c r="J12" s="459">
        <f>SUM(J6:J11)</f>
        <v>59989</v>
      </c>
      <c r="K12" s="460">
        <f>SUM(K6:K11)</f>
        <v>58727</v>
      </c>
      <c r="L12" s="461">
        <v>53255</v>
      </c>
      <c r="M12" s="1050">
        <f t="shared" ref="M12:R12" si="2">SUM(M6:M11)</f>
        <v>62777</v>
      </c>
      <c r="N12" s="627">
        <f t="shared" si="2"/>
        <v>54700</v>
      </c>
      <c r="O12" s="1057">
        <f t="shared" si="2"/>
        <v>59819</v>
      </c>
      <c r="P12" s="627">
        <f t="shared" si="2"/>
        <v>52446</v>
      </c>
      <c r="Q12" s="461">
        <f t="shared" si="2"/>
        <v>58108</v>
      </c>
      <c r="R12" s="461">
        <f t="shared" si="2"/>
        <v>62112</v>
      </c>
      <c r="S12" s="463">
        <f>SUM(S6:S11)</f>
        <v>65687</v>
      </c>
      <c r="T12" s="463">
        <f>SUM(T6:T11)</f>
        <v>66712</v>
      </c>
    </row>
    <row r="13" spans="1:20">
      <c r="A13" s="1273" t="s">
        <v>83</v>
      </c>
      <c r="B13" s="464" t="s">
        <v>170</v>
      </c>
      <c r="C13" s="465">
        <v>11396</v>
      </c>
      <c r="D13" s="466">
        <v>7422</v>
      </c>
      <c r="E13" s="466">
        <v>6843</v>
      </c>
      <c r="F13" s="466">
        <v>6843</v>
      </c>
      <c r="G13" s="466">
        <v>5229</v>
      </c>
      <c r="H13" s="466">
        <v>5067</v>
      </c>
      <c r="I13" s="467">
        <v>4732</v>
      </c>
      <c r="J13" s="467">
        <v>4729</v>
      </c>
      <c r="K13" s="468">
        <v>4679</v>
      </c>
      <c r="L13" s="469">
        <v>4554</v>
      </c>
      <c r="M13" s="1051">
        <v>5741</v>
      </c>
      <c r="N13" s="1002">
        <v>8189</v>
      </c>
      <c r="O13" s="1058">
        <v>11244</v>
      </c>
      <c r="P13" s="1002">
        <v>13177</v>
      </c>
      <c r="Q13" s="469">
        <v>15626</v>
      </c>
      <c r="R13" s="469">
        <v>17292</v>
      </c>
      <c r="S13" s="470">
        <v>20329</v>
      </c>
      <c r="T13" s="470">
        <v>20679</v>
      </c>
    </row>
    <row r="14" spans="1:20">
      <c r="A14" s="1274"/>
      <c r="B14" s="464" t="s">
        <v>180</v>
      </c>
      <c r="C14" s="465">
        <v>187681</v>
      </c>
      <c r="D14" s="466">
        <v>129937</v>
      </c>
      <c r="E14" s="466">
        <v>125704</v>
      </c>
      <c r="F14" s="466">
        <v>125704</v>
      </c>
      <c r="G14" s="466">
        <v>112269</v>
      </c>
      <c r="H14" s="466">
        <v>109375</v>
      </c>
      <c r="I14" s="467">
        <v>108515</v>
      </c>
      <c r="J14" s="467">
        <v>110835</v>
      </c>
      <c r="K14" s="468">
        <v>112527</v>
      </c>
      <c r="L14" s="469">
        <v>111088</v>
      </c>
      <c r="M14" s="1051">
        <v>126804</v>
      </c>
      <c r="N14" s="1002">
        <v>145040</v>
      </c>
      <c r="O14" s="1058">
        <v>151765</v>
      </c>
      <c r="P14" s="1002">
        <v>164459</v>
      </c>
      <c r="Q14" s="469">
        <v>187237</v>
      </c>
      <c r="R14" s="469">
        <v>197594</v>
      </c>
      <c r="S14" s="470">
        <v>224917</v>
      </c>
      <c r="T14" s="470">
        <v>225571</v>
      </c>
    </row>
    <row r="15" spans="1:20">
      <c r="A15" s="1274"/>
      <c r="B15" s="464" t="s">
        <v>197</v>
      </c>
      <c r="C15" s="465">
        <v>14103</v>
      </c>
      <c r="D15" s="466">
        <v>8646</v>
      </c>
      <c r="E15" s="466">
        <v>7046</v>
      </c>
      <c r="F15" s="466">
        <v>7046</v>
      </c>
      <c r="G15" s="466">
        <v>6007</v>
      </c>
      <c r="H15" s="466">
        <v>6020</v>
      </c>
      <c r="I15" s="467">
        <v>5588</v>
      </c>
      <c r="J15" s="467">
        <v>5476</v>
      </c>
      <c r="K15" s="468">
        <v>5256</v>
      </c>
      <c r="L15" s="469">
        <v>5168</v>
      </c>
      <c r="M15" s="1051">
        <v>5993</v>
      </c>
      <c r="N15" s="1002">
        <v>8023</v>
      </c>
      <c r="O15" s="1058">
        <v>9873</v>
      </c>
      <c r="P15" s="1002">
        <v>11033</v>
      </c>
      <c r="Q15" s="469">
        <v>13824</v>
      </c>
      <c r="R15" s="469">
        <v>16262</v>
      </c>
      <c r="S15" s="470">
        <v>20103</v>
      </c>
      <c r="T15" s="470">
        <v>21131</v>
      </c>
    </row>
    <row r="16" spans="1:20">
      <c r="A16" s="1274"/>
      <c r="B16" s="435" t="s">
        <v>187</v>
      </c>
      <c r="C16" s="436"/>
      <c r="D16" s="437"/>
      <c r="E16" s="437"/>
      <c r="F16" s="437"/>
      <c r="G16" s="437"/>
      <c r="H16" s="437"/>
      <c r="I16" s="438"/>
      <c r="J16" s="438"/>
      <c r="K16" s="439"/>
      <c r="L16" s="495"/>
      <c r="M16" s="1047"/>
      <c r="N16" s="624">
        <v>2538</v>
      </c>
      <c r="O16" s="1054">
        <v>2596</v>
      </c>
      <c r="P16" s="624">
        <v>2777</v>
      </c>
      <c r="Q16" s="440">
        <v>3505</v>
      </c>
      <c r="R16" s="440">
        <v>4048</v>
      </c>
      <c r="S16" s="441">
        <v>5165</v>
      </c>
      <c r="T16" s="441">
        <v>4984</v>
      </c>
    </row>
    <row r="17" spans="1:20">
      <c r="A17" s="1274"/>
      <c r="B17" s="442" t="s">
        <v>188</v>
      </c>
      <c r="C17" s="443"/>
      <c r="D17" s="444"/>
      <c r="E17" s="444"/>
      <c r="F17" s="444"/>
      <c r="G17" s="444"/>
      <c r="H17" s="444"/>
      <c r="I17" s="445"/>
      <c r="J17" s="445"/>
      <c r="K17" s="446"/>
      <c r="L17" s="496"/>
      <c r="M17" s="1048"/>
      <c r="N17" s="999"/>
      <c r="O17" s="1055"/>
      <c r="P17" s="999"/>
      <c r="Q17" s="447">
        <v>255</v>
      </c>
      <c r="R17" s="447">
        <v>416</v>
      </c>
      <c r="S17" s="448">
        <v>822</v>
      </c>
      <c r="T17" s="448">
        <v>1243</v>
      </c>
    </row>
    <row r="18" spans="1:20">
      <c r="A18" s="1274"/>
      <c r="B18" s="449" t="s">
        <v>58</v>
      </c>
      <c r="C18" s="450">
        <v>1920</v>
      </c>
      <c r="D18" s="451">
        <v>1681</v>
      </c>
      <c r="E18" s="451">
        <v>1855</v>
      </c>
      <c r="F18" s="451">
        <v>1855</v>
      </c>
      <c r="G18" s="451">
        <v>2375</v>
      </c>
      <c r="H18" s="451">
        <v>1280</v>
      </c>
      <c r="I18" s="452">
        <v>1183</v>
      </c>
      <c r="J18" s="452">
        <v>1471</v>
      </c>
      <c r="K18" s="453">
        <v>1730</v>
      </c>
      <c r="L18" s="454">
        <v>2134</v>
      </c>
      <c r="M18" s="1049">
        <v>2861</v>
      </c>
      <c r="N18" s="1000">
        <v>1164</v>
      </c>
      <c r="O18" s="1056">
        <v>1472</v>
      </c>
      <c r="P18" s="1000">
        <v>1903</v>
      </c>
      <c r="Q18" s="454">
        <v>2246</v>
      </c>
      <c r="R18" s="454">
        <v>2711</v>
      </c>
      <c r="S18" s="455">
        <v>3455</v>
      </c>
      <c r="T18" s="455">
        <v>3471</v>
      </c>
    </row>
    <row r="19" spans="1:20">
      <c r="A19" s="1276"/>
      <c r="B19" s="456" t="s">
        <v>137</v>
      </c>
      <c r="C19" s="457">
        <f t="shared" ref="C19:K19" si="3">SUM(C13:C18)</f>
        <v>215100</v>
      </c>
      <c r="D19" s="458">
        <f t="shared" si="3"/>
        <v>147686</v>
      </c>
      <c r="E19" s="458">
        <f t="shared" si="3"/>
        <v>141448</v>
      </c>
      <c r="F19" s="458">
        <f t="shared" si="3"/>
        <v>141448</v>
      </c>
      <c r="G19" s="458">
        <f t="shared" si="3"/>
        <v>125880</v>
      </c>
      <c r="H19" s="458">
        <f t="shared" si="3"/>
        <v>121742</v>
      </c>
      <c r="I19" s="459">
        <f t="shared" si="3"/>
        <v>120018</v>
      </c>
      <c r="J19" s="459">
        <f t="shared" si="3"/>
        <v>122511</v>
      </c>
      <c r="K19" s="460">
        <f t="shared" si="3"/>
        <v>124192</v>
      </c>
      <c r="L19" s="461">
        <v>122944</v>
      </c>
      <c r="M19" s="1050">
        <f t="shared" ref="M19:S19" si="4">SUM(M13:M18)</f>
        <v>141399</v>
      </c>
      <c r="N19" s="627">
        <f t="shared" si="4"/>
        <v>164954</v>
      </c>
      <c r="O19" s="1059">
        <f t="shared" si="4"/>
        <v>176950</v>
      </c>
      <c r="P19" s="627">
        <f t="shared" si="4"/>
        <v>193349</v>
      </c>
      <c r="Q19" s="472">
        <f t="shared" si="4"/>
        <v>222693</v>
      </c>
      <c r="R19" s="461">
        <f t="shared" si="4"/>
        <v>238323</v>
      </c>
      <c r="S19" s="463">
        <f t="shared" si="4"/>
        <v>274791</v>
      </c>
      <c r="T19" s="463">
        <f t="shared" ref="T19" si="5">SUM(T13:T18)</f>
        <v>277079</v>
      </c>
    </row>
    <row r="20" spans="1:20" s="330" customFormat="1">
      <c r="A20" s="1273" t="s">
        <v>46</v>
      </c>
      <c r="B20" s="464" t="s">
        <v>170</v>
      </c>
      <c r="C20" s="465"/>
      <c r="D20" s="466"/>
      <c r="E20" s="466"/>
      <c r="F20" s="466"/>
      <c r="G20" s="466"/>
      <c r="H20" s="466"/>
      <c r="I20" s="467"/>
      <c r="J20" s="467"/>
      <c r="K20" s="468"/>
      <c r="L20" s="469"/>
      <c r="M20" s="1051"/>
      <c r="N20" s="1002">
        <v>6746</v>
      </c>
      <c r="O20" s="1058">
        <v>4920</v>
      </c>
      <c r="P20" s="1002">
        <v>3113</v>
      </c>
      <c r="Q20" s="469">
        <v>3533</v>
      </c>
      <c r="R20" s="469">
        <v>4344</v>
      </c>
      <c r="S20" s="470">
        <v>6272</v>
      </c>
      <c r="T20" s="470">
        <v>7314</v>
      </c>
    </row>
    <row r="21" spans="1:20" s="330" customFormat="1">
      <c r="A21" s="1277"/>
      <c r="B21" s="464" t="s">
        <v>180</v>
      </c>
      <c r="C21" s="465"/>
      <c r="D21" s="466"/>
      <c r="E21" s="466"/>
      <c r="F21" s="466"/>
      <c r="G21" s="466"/>
      <c r="H21" s="466"/>
      <c r="I21" s="467"/>
      <c r="J21" s="467"/>
      <c r="K21" s="468"/>
      <c r="L21" s="469"/>
      <c r="M21" s="1051"/>
      <c r="N21" s="1002">
        <v>17275</v>
      </c>
      <c r="O21" s="1058">
        <v>11312</v>
      </c>
      <c r="P21" s="1002">
        <v>7141</v>
      </c>
      <c r="Q21" s="469">
        <v>8332</v>
      </c>
      <c r="R21" s="469">
        <v>11083</v>
      </c>
      <c r="S21" s="470">
        <v>12980</v>
      </c>
      <c r="T21" s="470">
        <v>13514</v>
      </c>
    </row>
    <row r="22" spans="1:20" s="330" customFormat="1">
      <c r="A22" s="1277"/>
      <c r="B22" s="464" t="s">
        <v>197</v>
      </c>
      <c r="C22" s="465"/>
      <c r="D22" s="466"/>
      <c r="E22" s="466"/>
      <c r="F22" s="466"/>
      <c r="G22" s="466"/>
      <c r="H22" s="466"/>
      <c r="I22" s="467"/>
      <c r="J22" s="467"/>
      <c r="K22" s="468"/>
      <c r="L22" s="469"/>
      <c r="M22" s="1051"/>
      <c r="N22" s="1002">
        <v>6683</v>
      </c>
      <c r="O22" s="1058">
        <v>5135</v>
      </c>
      <c r="P22" s="1002">
        <v>3674</v>
      </c>
      <c r="Q22" s="469">
        <v>4711</v>
      </c>
      <c r="R22" s="469">
        <v>5874</v>
      </c>
      <c r="S22" s="470">
        <v>8404</v>
      </c>
      <c r="T22" s="470">
        <v>8835</v>
      </c>
    </row>
    <row r="23" spans="1:20">
      <c r="A23" s="1277"/>
      <c r="B23" s="435" t="s">
        <v>187</v>
      </c>
      <c r="C23" s="436"/>
      <c r="D23" s="437"/>
      <c r="E23" s="437"/>
      <c r="F23" s="437"/>
      <c r="G23" s="437"/>
      <c r="H23" s="437"/>
      <c r="I23" s="438"/>
      <c r="J23" s="438"/>
      <c r="K23" s="439"/>
      <c r="L23" s="495"/>
      <c r="M23" s="1047"/>
      <c r="N23" s="624">
        <v>91562</v>
      </c>
      <c r="O23" s="1054">
        <v>61109</v>
      </c>
      <c r="P23" s="624">
        <v>42129</v>
      </c>
      <c r="Q23" s="440">
        <v>51404</v>
      </c>
      <c r="R23" s="440">
        <v>72258</v>
      </c>
      <c r="S23" s="441">
        <v>84061</v>
      </c>
      <c r="T23" s="441">
        <v>95667</v>
      </c>
    </row>
    <row r="24" spans="1:20">
      <c r="A24" s="1277"/>
      <c r="B24" s="442" t="s">
        <v>188</v>
      </c>
      <c r="C24" s="443"/>
      <c r="D24" s="444"/>
      <c r="E24" s="444"/>
      <c r="F24" s="444"/>
      <c r="G24" s="444"/>
      <c r="H24" s="444"/>
      <c r="I24" s="445"/>
      <c r="J24" s="445"/>
      <c r="K24" s="446"/>
      <c r="L24" s="496"/>
      <c r="M24" s="1048"/>
      <c r="N24" s="999"/>
      <c r="O24" s="1055"/>
      <c r="P24" s="999"/>
      <c r="Q24" s="447">
        <v>203</v>
      </c>
      <c r="R24" s="447">
        <v>326</v>
      </c>
      <c r="S24" s="448">
        <v>437</v>
      </c>
      <c r="T24" s="448">
        <v>565</v>
      </c>
    </row>
    <row r="25" spans="1:20" s="330" customFormat="1">
      <c r="A25" s="1277"/>
      <c r="B25" s="449" t="s">
        <v>58</v>
      </c>
      <c r="C25" s="450"/>
      <c r="D25" s="451"/>
      <c r="E25" s="451"/>
      <c r="F25" s="451"/>
      <c r="G25" s="451"/>
      <c r="H25" s="451"/>
      <c r="I25" s="452"/>
      <c r="J25" s="452"/>
      <c r="K25" s="453"/>
      <c r="L25" s="454"/>
      <c r="M25" s="1049"/>
      <c r="N25" s="1000">
        <v>1439</v>
      </c>
      <c r="O25" s="1056">
        <v>1047</v>
      </c>
      <c r="P25" s="1000">
        <v>675</v>
      </c>
      <c r="Q25" s="454">
        <v>660</v>
      </c>
      <c r="R25" s="454">
        <v>835</v>
      </c>
      <c r="S25" s="455">
        <v>1313</v>
      </c>
      <c r="T25" s="455">
        <v>1435</v>
      </c>
    </row>
    <row r="26" spans="1:20" s="330" customFormat="1">
      <c r="A26" s="1278"/>
      <c r="B26" s="456" t="s">
        <v>137</v>
      </c>
      <c r="C26" s="457"/>
      <c r="D26" s="458"/>
      <c r="E26" s="458"/>
      <c r="F26" s="458"/>
      <c r="G26" s="458"/>
      <c r="H26" s="458"/>
      <c r="I26" s="459"/>
      <c r="J26" s="459"/>
      <c r="K26" s="460"/>
      <c r="L26" s="461"/>
      <c r="M26" s="1050"/>
      <c r="N26" s="627">
        <f t="shared" ref="N26:S26" si="6">SUM(N20:N25)</f>
        <v>123705</v>
      </c>
      <c r="O26" s="1057">
        <f t="shared" si="6"/>
        <v>83523</v>
      </c>
      <c r="P26" s="627">
        <f t="shared" si="6"/>
        <v>56732</v>
      </c>
      <c r="Q26" s="459">
        <f t="shared" si="6"/>
        <v>68843</v>
      </c>
      <c r="R26" s="461">
        <f t="shared" si="6"/>
        <v>94720</v>
      </c>
      <c r="S26" s="463">
        <f t="shared" si="6"/>
        <v>113467</v>
      </c>
      <c r="T26" s="463">
        <f t="shared" ref="T26" si="7">SUM(T20:T25)</f>
        <v>127330</v>
      </c>
    </row>
    <row r="27" spans="1:20">
      <c r="A27" s="1273" t="s">
        <v>53</v>
      </c>
      <c r="B27" s="464" t="s">
        <v>170</v>
      </c>
      <c r="C27" s="465"/>
      <c r="D27" s="466"/>
      <c r="E27" s="466"/>
      <c r="F27" s="466"/>
      <c r="G27" s="466"/>
      <c r="H27" s="466"/>
      <c r="I27" s="467"/>
      <c r="J27" s="467"/>
      <c r="K27" s="468"/>
      <c r="L27" s="469"/>
      <c r="M27" s="1051"/>
      <c r="N27" s="1002"/>
      <c r="O27" s="1058"/>
      <c r="P27" s="1002"/>
      <c r="Q27" s="469">
        <v>13628</v>
      </c>
      <c r="R27" s="469">
        <v>15414</v>
      </c>
      <c r="S27" s="470">
        <v>19958</v>
      </c>
      <c r="T27" s="470">
        <v>18319</v>
      </c>
    </row>
    <row r="28" spans="1:20">
      <c r="A28" s="1274"/>
      <c r="B28" s="464" t="s">
        <v>180</v>
      </c>
      <c r="C28" s="465"/>
      <c r="D28" s="466"/>
      <c r="E28" s="466"/>
      <c r="F28" s="466"/>
      <c r="G28" s="466"/>
      <c r="H28" s="466"/>
      <c r="I28" s="467"/>
      <c r="J28" s="467"/>
      <c r="K28" s="468"/>
      <c r="L28" s="469"/>
      <c r="M28" s="1051"/>
      <c r="N28" s="1002"/>
      <c r="O28" s="1058"/>
      <c r="P28" s="1002"/>
      <c r="Q28" s="469">
        <v>23890</v>
      </c>
      <c r="R28" s="469">
        <v>25387</v>
      </c>
      <c r="S28" s="470">
        <v>28847</v>
      </c>
      <c r="T28" s="470">
        <v>22609</v>
      </c>
    </row>
    <row r="29" spans="1:20">
      <c r="A29" s="1274"/>
      <c r="B29" s="464" t="s">
        <v>197</v>
      </c>
      <c r="C29" s="465"/>
      <c r="D29" s="466"/>
      <c r="E29" s="466"/>
      <c r="F29" s="466"/>
      <c r="G29" s="466"/>
      <c r="H29" s="466"/>
      <c r="I29" s="467"/>
      <c r="J29" s="467"/>
      <c r="K29" s="468"/>
      <c r="L29" s="469"/>
      <c r="M29" s="1051"/>
      <c r="N29" s="1002"/>
      <c r="O29" s="1058"/>
      <c r="P29" s="1002"/>
      <c r="Q29" s="469">
        <v>10985</v>
      </c>
      <c r="R29" s="469">
        <v>12334</v>
      </c>
      <c r="S29" s="470">
        <v>16776</v>
      </c>
      <c r="T29" s="470">
        <v>16674</v>
      </c>
    </row>
    <row r="30" spans="1:20">
      <c r="A30" s="1274"/>
      <c r="B30" s="435" t="s">
        <v>187</v>
      </c>
      <c r="C30" s="436"/>
      <c r="D30" s="437"/>
      <c r="E30" s="437"/>
      <c r="F30" s="437"/>
      <c r="G30" s="437"/>
      <c r="H30" s="437"/>
      <c r="I30" s="438"/>
      <c r="J30" s="438"/>
      <c r="K30" s="439"/>
      <c r="L30" s="495"/>
      <c r="M30" s="1047"/>
      <c r="N30" s="624"/>
      <c r="O30" s="1054"/>
      <c r="P30" s="624"/>
      <c r="Q30" s="440">
        <v>5168</v>
      </c>
      <c r="R30" s="440">
        <v>4882</v>
      </c>
      <c r="S30" s="441">
        <v>5320</v>
      </c>
      <c r="T30" s="441">
        <v>4271</v>
      </c>
    </row>
    <row r="31" spans="1:20">
      <c r="A31" s="1274"/>
      <c r="B31" s="442" t="s">
        <v>188</v>
      </c>
      <c r="C31" s="443"/>
      <c r="D31" s="444"/>
      <c r="E31" s="444"/>
      <c r="F31" s="444"/>
      <c r="G31" s="444"/>
      <c r="H31" s="444"/>
      <c r="I31" s="445"/>
      <c r="J31" s="445"/>
      <c r="K31" s="446"/>
      <c r="L31" s="496"/>
      <c r="M31" s="1048"/>
      <c r="N31" s="999"/>
      <c r="O31" s="1055"/>
      <c r="P31" s="999"/>
      <c r="Q31" s="447">
        <v>79767</v>
      </c>
      <c r="R31" s="447">
        <v>112347</v>
      </c>
      <c r="S31" s="448">
        <v>143847</v>
      </c>
      <c r="T31" s="448">
        <v>143535</v>
      </c>
    </row>
    <row r="32" spans="1:20">
      <c r="A32" s="1274"/>
      <c r="B32" s="449" t="s">
        <v>58</v>
      </c>
      <c r="C32" s="450"/>
      <c r="D32" s="451"/>
      <c r="E32" s="451"/>
      <c r="F32" s="451"/>
      <c r="G32" s="451"/>
      <c r="H32" s="451"/>
      <c r="I32" s="452"/>
      <c r="J32" s="452"/>
      <c r="K32" s="453"/>
      <c r="L32" s="454"/>
      <c r="M32" s="1049"/>
      <c r="N32" s="1000"/>
      <c r="O32" s="1056"/>
      <c r="P32" s="1000"/>
      <c r="Q32" s="454">
        <v>1672</v>
      </c>
      <c r="R32" s="454">
        <v>1749</v>
      </c>
      <c r="S32" s="455">
        <v>2357</v>
      </c>
      <c r="T32" s="455">
        <v>2280</v>
      </c>
    </row>
    <row r="33" spans="1:20">
      <c r="A33" s="1276"/>
      <c r="B33" s="456" t="s">
        <v>137</v>
      </c>
      <c r="C33" s="457"/>
      <c r="D33" s="458"/>
      <c r="E33" s="458"/>
      <c r="F33" s="458"/>
      <c r="G33" s="458"/>
      <c r="H33" s="458"/>
      <c r="I33" s="459"/>
      <c r="J33" s="459"/>
      <c r="K33" s="460"/>
      <c r="L33" s="461"/>
      <c r="M33" s="1050"/>
      <c r="N33" s="627"/>
      <c r="O33" s="1057"/>
      <c r="P33" s="627"/>
      <c r="Q33" s="461">
        <f>SUM(Q27:Q32)</f>
        <v>135110</v>
      </c>
      <c r="R33" s="461">
        <f>SUM(R27:R32)</f>
        <v>172113</v>
      </c>
      <c r="S33" s="463">
        <f>SUM(S27:S32)</f>
        <v>217105</v>
      </c>
      <c r="T33" s="463">
        <f>SUM(T27:T32)</f>
        <v>207688</v>
      </c>
    </row>
    <row r="34" spans="1:20">
      <c r="A34" s="1273" t="s">
        <v>96</v>
      </c>
      <c r="B34" s="464" t="s">
        <v>170</v>
      </c>
      <c r="C34" s="465">
        <v>17844</v>
      </c>
      <c r="D34" s="466">
        <v>18635</v>
      </c>
      <c r="E34" s="466">
        <v>25693</v>
      </c>
      <c r="F34" s="466">
        <v>25693</v>
      </c>
      <c r="G34" s="466">
        <v>26324</v>
      </c>
      <c r="H34" s="466">
        <v>28459</v>
      </c>
      <c r="I34" s="467">
        <v>28428</v>
      </c>
      <c r="J34" s="467">
        <v>28209</v>
      </c>
      <c r="K34" s="468">
        <v>26246</v>
      </c>
      <c r="L34" s="469">
        <v>22182</v>
      </c>
      <c r="M34" s="1051">
        <v>25636</v>
      </c>
      <c r="N34" s="1002">
        <v>23884</v>
      </c>
      <c r="O34" s="1058">
        <v>24007</v>
      </c>
      <c r="P34" s="1002">
        <v>23677</v>
      </c>
      <c r="Q34" s="469">
        <v>32473</v>
      </c>
      <c r="R34" s="469">
        <v>32774</v>
      </c>
      <c r="S34" s="470">
        <v>38198</v>
      </c>
      <c r="T34" s="470">
        <v>43450</v>
      </c>
    </row>
    <row r="35" spans="1:20">
      <c r="A35" s="1274"/>
      <c r="B35" s="464" t="s">
        <v>180</v>
      </c>
      <c r="C35" s="465">
        <v>23052</v>
      </c>
      <c r="D35" s="466">
        <v>23179</v>
      </c>
      <c r="E35" s="466">
        <v>30841</v>
      </c>
      <c r="F35" s="466">
        <v>30841</v>
      </c>
      <c r="G35" s="466">
        <v>31296</v>
      </c>
      <c r="H35" s="466">
        <v>33224</v>
      </c>
      <c r="I35" s="467">
        <v>34859</v>
      </c>
      <c r="J35" s="467">
        <v>35516</v>
      </c>
      <c r="K35" s="468">
        <v>35350</v>
      </c>
      <c r="L35" s="469">
        <v>30341</v>
      </c>
      <c r="M35" s="1051">
        <v>36807</v>
      </c>
      <c r="N35" s="1002">
        <v>33525</v>
      </c>
      <c r="O35" s="1058">
        <v>33912</v>
      </c>
      <c r="P35" s="1002">
        <v>35501</v>
      </c>
      <c r="Q35" s="469">
        <v>44814</v>
      </c>
      <c r="R35" s="469">
        <v>46139</v>
      </c>
      <c r="S35" s="470">
        <v>50677</v>
      </c>
      <c r="T35" s="470">
        <v>51919</v>
      </c>
    </row>
    <row r="36" spans="1:20">
      <c r="A36" s="1274"/>
      <c r="B36" s="464" t="s">
        <v>197</v>
      </c>
      <c r="C36" s="465">
        <v>61107</v>
      </c>
      <c r="D36" s="466">
        <v>61707</v>
      </c>
      <c r="E36" s="466">
        <v>80292</v>
      </c>
      <c r="F36" s="466">
        <v>80292</v>
      </c>
      <c r="G36" s="466">
        <v>85072</v>
      </c>
      <c r="H36" s="466">
        <v>87610</v>
      </c>
      <c r="I36" s="467">
        <v>86980</v>
      </c>
      <c r="J36" s="467">
        <v>87901</v>
      </c>
      <c r="K36" s="468">
        <v>84271</v>
      </c>
      <c r="L36" s="469">
        <v>74637</v>
      </c>
      <c r="M36" s="1051">
        <v>89823</v>
      </c>
      <c r="N36" s="1002">
        <v>80171</v>
      </c>
      <c r="O36" s="1058">
        <v>78267</v>
      </c>
      <c r="P36" s="1002">
        <v>82382</v>
      </c>
      <c r="Q36" s="469">
        <v>107792</v>
      </c>
      <c r="R36" s="469">
        <v>108626</v>
      </c>
      <c r="S36" s="470">
        <v>121026</v>
      </c>
      <c r="T36" s="470">
        <v>133593</v>
      </c>
    </row>
    <row r="37" spans="1:20">
      <c r="A37" s="1274"/>
      <c r="B37" s="435" t="s">
        <v>187</v>
      </c>
      <c r="C37" s="436"/>
      <c r="D37" s="437"/>
      <c r="E37" s="437"/>
      <c r="F37" s="437"/>
      <c r="G37" s="437"/>
      <c r="H37" s="437"/>
      <c r="I37" s="438"/>
      <c r="J37" s="438"/>
      <c r="K37" s="439"/>
      <c r="L37" s="495"/>
      <c r="M37" s="1047"/>
      <c r="N37" s="624">
        <v>6307</v>
      </c>
      <c r="O37" s="1054">
        <v>7572</v>
      </c>
      <c r="P37" s="624">
        <v>8762</v>
      </c>
      <c r="Q37" s="440">
        <v>11671</v>
      </c>
      <c r="R37" s="440">
        <v>12262</v>
      </c>
      <c r="S37" s="441">
        <v>13233</v>
      </c>
      <c r="T37" s="441">
        <v>14548</v>
      </c>
    </row>
    <row r="38" spans="1:20">
      <c r="A38" s="1274"/>
      <c r="B38" s="442" t="s">
        <v>188</v>
      </c>
      <c r="C38" s="443"/>
      <c r="D38" s="444"/>
      <c r="E38" s="444"/>
      <c r="F38" s="444"/>
      <c r="G38" s="444"/>
      <c r="H38" s="444"/>
      <c r="I38" s="445"/>
      <c r="J38" s="445"/>
      <c r="K38" s="446"/>
      <c r="L38" s="496"/>
      <c r="M38" s="1048"/>
      <c r="N38" s="999"/>
      <c r="O38" s="1055"/>
      <c r="P38" s="999"/>
      <c r="Q38" s="447">
        <v>2657</v>
      </c>
      <c r="R38" s="447">
        <v>3174</v>
      </c>
      <c r="S38" s="448">
        <v>4637</v>
      </c>
      <c r="T38" s="448">
        <v>5928</v>
      </c>
    </row>
    <row r="39" spans="1:20">
      <c r="A39" s="1274"/>
      <c r="B39" s="449" t="s">
        <v>58</v>
      </c>
      <c r="C39" s="450">
        <v>7643</v>
      </c>
      <c r="D39" s="451">
        <v>8463</v>
      </c>
      <c r="E39" s="451">
        <v>10694</v>
      </c>
      <c r="F39" s="451">
        <v>10694</v>
      </c>
      <c r="G39" s="451">
        <v>14805</v>
      </c>
      <c r="H39" s="451">
        <v>16752</v>
      </c>
      <c r="I39" s="452">
        <v>17067</v>
      </c>
      <c r="J39" s="452">
        <v>17400</v>
      </c>
      <c r="K39" s="453">
        <v>18426</v>
      </c>
      <c r="L39" s="454">
        <v>16646</v>
      </c>
      <c r="M39" s="1049">
        <v>21506</v>
      </c>
      <c r="N39" s="1000">
        <v>14951</v>
      </c>
      <c r="O39" s="1056">
        <v>15901</v>
      </c>
      <c r="P39" s="1000">
        <v>17027</v>
      </c>
      <c r="Q39" s="454">
        <v>20207</v>
      </c>
      <c r="R39" s="454">
        <v>21530</v>
      </c>
      <c r="S39" s="455">
        <v>25384</v>
      </c>
      <c r="T39" s="455">
        <v>28397</v>
      </c>
    </row>
    <row r="40" spans="1:20" ht="14.4" thickBot="1">
      <c r="A40" s="1275"/>
      <c r="B40" s="473" t="s">
        <v>137</v>
      </c>
      <c r="C40" s="474">
        <f t="shared" ref="C40:J40" si="8">SUM(C34:C39)</f>
        <v>109646</v>
      </c>
      <c r="D40" s="475">
        <f t="shared" si="8"/>
        <v>111984</v>
      </c>
      <c r="E40" s="475">
        <f t="shared" si="8"/>
        <v>147520</v>
      </c>
      <c r="F40" s="475">
        <f t="shared" si="8"/>
        <v>147520</v>
      </c>
      <c r="G40" s="475">
        <f t="shared" si="8"/>
        <v>157497</v>
      </c>
      <c r="H40" s="475">
        <f t="shared" si="8"/>
        <v>166045</v>
      </c>
      <c r="I40" s="476">
        <f t="shared" si="8"/>
        <v>167334</v>
      </c>
      <c r="J40" s="476">
        <f t="shared" si="8"/>
        <v>169026</v>
      </c>
      <c r="K40" s="477">
        <f>SUM(K34:K39)</f>
        <v>164293</v>
      </c>
      <c r="L40" s="478">
        <v>143806</v>
      </c>
      <c r="M40" s="1052">
        <f>SUM(M34:M39)</f>
        <v>173772</v>
      </c>
      <c r="N40" s="1045">
        <f>SUM(N34:N39)</f>
        <v>158838</v>
      </c>
      <c r="O40" s="1060">
        <v>159659</v>
      </c>
      <c r="P40" s="1045">
        <v>167349</v>
      </c>
      <c r="Q40" s="497">
        <f>SUM(Q34:Q39)</f>
        <v>219614</v>
      </c>
      <c r="R40" s="875">
        <f>SUM(R34:R39)</f>
        <v>224505</v>
      </c>
      <c r="S40" s="498">
        <f>SUM(S34:S39)</f>
        <v>253155</v>
      </c>
      <c r="T40" s="498">
        <f>SUM(T34:T39)</f>
        <v>277835</v>
      </c>
    </row>
    <row r="41" spans="1:20">
      <c r="C41" s="479"/>
      <c r="D41" s="479"/>
      <c r="E41" s="479"/>
      <c r="F41" s="479"/>
      <c r="G41" s="479"/>
      <c r="H41" s="479"/>
    </row>
    <row r="42" spans="1:20">
      <c r="A42" s="338"/>
    </row>
    <row r="43" spans="1:20">
      <c r="D43"/>
    </row>
    <row r="44" spans="1:20">
      <c r="D44" s="481"/>
    </row>
    <row r="47" spans="1:20">
      <c r="Q47" s="329"/>
      <c r="R47" s="329"/>
    </row>
    <row r="49" spans="14:18">
      <c r="N49" s="480"/>
      <c r="O49" s="480"/>
      <c r="P49" s="480"/>
      <c r="Q49" s="480"/>
      <c r="R49" s="480"/>
    </row>
    <row r="50" spans="14:18">
      <c r="N50" s="480"/>
      <c r="O50" s="480"/>
      <c r="P50" s="480"/>
      <c r="Q50" s="480"/>
      <c r="R50" s="480"/>
    </row>
    <row r="51" spans="14:18">
      <c r="N51" s="480"/>
      <c r="O51" s="480"/>
      <c r="P51" s="480"/>
      <c r="Q51" s="480"/>
      <c r="R51" s="480"/>
    </row>
    <row r="52" spans="14:18">
      <c r="N52" s="480"/>
      <c r="O52" s="480"/>
      <c r="P52" s="480"/>
      <c r="Q52" s="480"/>
      <c r="R52" s="480"/>
    </row>
    <row r="53" spans="14:18">
      <c r="N53" s="480"/>
      <c r="O53" s="480"/>
      <c r="P53" s="480"/>
      <c r="Q53" s="480"/>
      <c r="R53" s="480"/>
    </row>
    <row r="54" spans="14:18">
      <c r="N54" s="480"/>
      <c r="O54" s="480"/>
      <c r="P54" s="480"/>
      <c r="Q54" s="480"/>
      <c r="R54" s="480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5" right="0.5" top="0.75" bottom="0.5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90" zoomScaleNormal="100" workbookViewId="0">
      <selection activeCell="J31" sqref="J31"/>
    </sheetView>
  </sheetViews>
  <sheetFormatPr defaultColWidth="8.88671875" defaultRowHeight="13.8"/>
  <cols>
    <col min="1" max="3" width="11.109375" style="421" customWidth="1"/>
    <col min="4" max="5" width="11.109375" style="471" customWidth="1"/>
    <col min="6" max="6" width="11.109375" style="421" customWidth="1"/>
    <col min="7" max="16384" width="8.88671875" style="421"/>
  </cols>
  <sheetData>
    <row r="1" spans="1:8" ht="15.6">
      <c r="A1" s="328" t="s">
        <v>0</v>
      </c>
    </row>
    <row r="2" spans="1:8">
      <c r="A2" s="421" t="s">
        <v>233</v>
      </c>
    </row>
    <row r="3" spans="1:8">
      <c r="A3" s="499" t="s">
        <v>278</v>
      </c>
    </row>
    <row r="4" spans="1:8">
      <c r="A4" s="421" t="s">
        <v>319</v>
      </c>
    </row>
    <row r="7" spans="1:8" ht="14.4" thickBot="1"/>
    <row r="8" spans="1:8" ht="14.4" thickBot="1">
      <c r="A8" s="500" t="s">
        <v>245</v>
      </c>
      <c r="B8" s="501" t="s">
        <v>80</v>
      </c>
      <c r="C8" s="501" t="s">
        <v>83</v>
      </c>
      <c r="D8" s="501" t="s">
        <v>46</v>
      </c>
      <c r="E8" s="502" t="s">
        <v>53</v>
      </c>
      <c r="F8" s="503" t="s">
        <v>96</v>
      </c>
    </row>
    <row r="9" spans="1:8">
      <c r="A9" s="642">
        <v>1</v>
      </c>
      <c r="B9" s="646">
        <v>1</v>
      </c>
      <c r="C9" s="644">
        <v>1</v>
      </c>
      <c r="D9" s="504">
        <v>0.99992737308446511</v>
      </c>
      <c r="E9" s="896">
        <v>1</v>
      </c>
      <c r="F9" s="505">
        <v>1</v>
      </c>
      <c r="H9" s="506"/>
    </row>
    <row r="10" spans="1:8">
      <c r="A10" s="642">
        <f>A9+1</f>
        <v>2</v>
      </c>
      <c r="B10" s="647">
        <v>1</v>
      </c>
      <c r="C10" s="644">
        <v>0.99976465050600138</v>
      </c>
      <c r="D10" s="507">
        <v>0.99958946922343472</v>
      </c>
      <c r="E10" s="896">
        <v>1</v>
      </c>
      <c r="F10" s="505">
        <v>1</v>
      </c>
      <c r="H10" s="506"/>
    </row>
    <row r="11" spans="1:8">
      <c r="A11" s="642">
        <f t="shared" ref="A11:A28" si="0">A10+1</f>
        <v>3</v>
      </c>
      <c r="B11" s="647">
        <v>1</v>
      </c>
      <c r="C11" s="644">
        <v>1</v>
      </c>
      <c r="D11" s="507">
        <v>0.99810196657352246</v>
      </c>
      <c r="E11" s="896">
        <v>0.99995490213763871</v>
      </c>
      <c r="F11" s="505">
        <v>1</v>
      </c>
      <c r="H11" s="506"/>
    </row>
    <row r="12" spans="1:8">
      <c r="A12" s="642">
        <f t="shared" si="0"/>
        <v>4</v>
      </c>
      <c r="B12" s="647">
        <v>0.98389067871547053</v>
      </c>
      <c r="C12" s="644">
        <v>0.99981466961294463</v>
      </c>
      <c r="D12" s="507">
        <v>0.97946932404850517</v>
      </c>
      <c r="E12" s="896">
        <v>0.97996433531660976</v>
      </c>
      <c r="F12" s="505">
        <v>1</v>
      </c>
      <c r="H12" s="506"/>
    </row>
    <row r="13" spans="1:8">
      <c r="A13" s="642">
        <f t="shared" si="0"/>
        <v>5</v>
      </c>
      <c r="B13" s="647">
        <v>0.90988059032929636</v>
      </c>
      <c r="C13" s="644">
        <v>0.99816016722905532</v>
      </c>
      <c r="D13" s="507">
        <v>0.94536574425935382</v>
      </c>
      <c r="E13" s="896">
        <v>0.95932914353600318</v>
      </c>
      <c r="F13" s="505">
        <v>1</v>
      </c>
      <c r="H13" s="506"/>
    </row>
    <row r="14" spans="1:8">
      <c r="A14" s="642">
        <f t="shared" si="0"/>
        <v>6</v>
      </c>
      <c r="B14" s="647">
        <v>0.84771206646019104</v>
      </c>
      <c r="C14" s="644">
        <v>0.99602641452038121</v>
      </c>
      <c r="D14" s="507">
        <v>0.84392727432327153</v>
      </c>
      <c r="E14" s="896">
        <v>0.93964604767348325</v>
      </c>
      <c r="F14" s="505">
        <v>0.98</v>
      </c>
      <c r="H14" s="506"/>
    </row>
    <row r="15" spans="1:8">
      <c r="A15" s="642">
        <f t="shared" si="0"/>
        <v>7</v>
      </c>
      <c r="B15" s="647">
        <v>0.78614042820342345</v>
      </c>
      <c r="C15" s="644">
        <v>0.99162371535589866</v>
      </c>
      <c r="D15" s="507">
        <v>0.78163186466868628</v>
      </c>
      <c r="E15" s="896">
        <v>0.90102309899236732</v>
      </c>
      <c r="F15" s="505">
        <v>0.95</v>
      </c>
      <c r="H15" s="506"/>
    </row>
    <row r="16" spans="1:8">
      <c r="A16" s="642">
        <f t="shared" si="0"/>
        <v>8</v>
      </c>
      <c r="B16" s="647">
        <v>0.72178967468489363</v>
      </c>
      <c r="C16" s="644">
        <v>0.98316325282039985</v>
      </c>
      <c r="D16" s="507">
        <v>0.72843737161884581</v>
      </c>
      <c r="E16" s="896">
        <v>0.84779244424214839</v>
      </c>
      <c r="F16" s="505">
        <v>0.92</v>
      </c>
      <c r="H16" s="506"/>
    </row>
    <row r="17" spans="1:8">
      <c r="A17" s="642">
        <f t="shared" si="0"/>
        <v>9</v>
      </c>
      <c r="B17" s="647">
        <v>0.66687051498705041</v>
      </c>
      <c r="C17" s="644">
        <v>0.95874542704057952</v>
      </c>
      <c r="D17" s="507">
        <v>0.68173577477920799</v>
      </c>
      <c r="E17" s="896">
        <v>0.79084529327451092</v>
      </c>
      <c r="F17" s="505">
        <v>0.89</v>
      </c>
      <c r="H17" s="506"/>
    </row>
    <row r="18" spans="1:8">
      <c r="A18" s="642">
        <f t="shared" si="0"/>
        <v>10</v>
      </c>
      <c r="B18" s="647">
        <v>0.62050218252162403</v>
      </c>
      <c r="C18" s="644">
        <v>0.90351497117351687</v>
      </c>
      <c r="D18" s="507">
        <v>0.62715464918669583</v>
      </c>
      <c r="E18" s="896">
        <v>0.73668513471247932</v>
      </c>
      <c r="F18" s="505">
        <v>0.86</v>
      </c>
      <c r="H18" s="506"/>
    </row>
    <row r="19" spans="1:8">
      <c r="A19" s="642">
        <f t="shared" si="0"/>
        <v>11</v>
      </c>
      <c r="B19" s="647">
        <v>0.57594133107210699</v>
      </c>
      <c r="C19" s="644">
        <v>0.83927589074393916</v>
      </c>
      <c r="D19" s="507">
        <v>0.58008215331819679</v>
      </c>
      <c r="E19" s="896">
        <v>0.67142743686133322</v>
      </c>
      <c r="F19" s="505">
        <v>0.79</v>
      </c>
      <c r="H19" s="506"/>
    </row>
    <row r="20" spans="1:8">
      <c r="A20" s="642">
        <f t="shared" si="0"/>
        <v>12</v>
      </c>
      <c r="B20" s="647">
        <v>0.53321989491956212</v>
      </c>
      <c r="C20" s="644">
        <v>0.77532079995359604</v>
      </c>
      <c r="D20" s="507">
        <v>0.51781389308154024</v>
      </c>
      <c r="E20" s="896">
        <v>0.61735714159307697</v>
      </c>
      <c r="F20" s="505">
        <v>0.73</v>
      </c>
      <c r="H20" s="506"/>
    </row>
    <row r="21" spans="1:8">
      <c r="A21" s="642">
        <f t="shared" si="0"/>
        <v>13</v>
      </c>
      <c r="B21" s="647">
        <v>0.49437633080930043</v>
      </c>
      <c r="C21" s="644">
        <v>0.80084313543665431</v>
      </c>
      <c r="D21" s="507">
        <v>0.43713650854989855</v>
      </c>
      <c r="E21" s="896">
        <v>0.56861427714457113</v>
      </c>
      <c r="F21" s="505">
        <v>0.71</v>
      </c>
      <c r="H21" s="506"/>
    </row>
    <row r="22" spans="1:8">
      <c r="A22" s="642">
        <f t="shared" si="0"/>
        <v>14</v>
      </c>
      <c r="B22" s="647">
        <v>0.44516479134969561</v>
      </c>
      <c r="C22" s="644">
        <v>0.76426162976976941</v>
      </c>
      <c r="D22" s="507">
        <v>0.3810715854194115</v>
      </c>
      <c r="E22" s="896">
        <v>0.5134592825831944</v>
      </c>
      <c r="F22" s="505">
        <v>0.65</v>
      </c>
      <c r="H22" s="506"/>
    </row>
    <row r="23" spans="1:8">
      <c r="A23" s="642">
        <f t="shared" si="0"/>
        <v>15</v>
      </c>
      <c r="B23" s="647">
        <v>0.39179894987907782</v>
      </c>
      <c r="C23" s="644">
        <v>0.68446461857631979</v>
      </c>
      <c r="D23" s="507">
        <v>0.34996129281981808</v>
      </c>
      <c r="E23" s="896">
        <v>0.4830757341576507</v>
      </c>
      <c r="F23" s="505">
        <v>0.56999999999999995</v>
      </c>
      <c r="H23" s="506"/>
    </row>
    <row r="24" spans="1:8">
      <c r="A24" s="642">
        <f t="shared" si="0"/>
        <v>16</v>
      </c>
      <c r="B24" s="647">
        <v>0.34484060763739455</v>
      </c>
      <c r="C24" s="644">
        <v>0.61052163513140545</v>
      </c>
      <c r="D24" s="507">
        <v>0.25494568441725823</v>
      </c>
      <c r="E24" s="896">
        <v>0.44323905462998836</v>
      </c>
      <c r="F24" s="505">
        <v>0.53</v>
      </c>
      <c r="H24" s="506"/>
    </row>
    <row r="25" spans="1:8">
      <c r="A25" s="642">
        <f t="shared" si="0"/>
        <v>17</v>
      </c>
      <c r="B25" s="647">
        <v>0.2966101480897832</v>
      </c>
      <c r="C25" s="644">
        <v>0.53873658173054051</v>
      </c>
      <c r="D25" s="507">
        <v>0.20087732566933897</v>
      </c>
      <c r="E25" s="896">
        <v>0.40590994825168059</v>
      </c>
      <c r="F25" s="508">
        <v>0.5</v>
      </c>
      <c r="H25" s="506"/>
    </row>
    <row r="26" spans="1:8">
      <c r="A26" s="642">
        <f t="shared" si="0"/>
        <v>18</v>
      </c>
      <c r="B26" s="647">
        <v>0.26987115380730148</v>
      </c>
      <c r="C26" s="644">
        <v>0.47030638026476096</v>
      </c>
      <c r="D26" s="507">
        <v>0.17098458795057955</v>
      </c>
      <c r="E26" s="896">
        <v>0.3595872742906277</v>
      </c>
      <c r="F26" s="509">
        <v>0.48</v>
      </c>
      <c r="H26" s="506"/>
    </row>
    <row r="27" spans="1:8">
      <c r="A27" s="642">
        <f t="shared" si="0"/>
        <v>19</v>
      </c>
      <c r="B27" s="647">
        <v>0.23191438028970962</v>
      </c>
      <c r="C27" s="644">
        <v>0.40450365768932117</v>
      </c>
      <c r="D27" s="507">
        <v>0.15118838849296667</v>
      </c>
      <c r="E27" s="896">
        <v>0.32460435739124266</v>
      </c>
      <c r="F27" s="509">
        <v>0.5</v>
      </c>
      <c r="H27" s="506"/>
    </row>
    <row r="28" spans="1:8" ht="14.4" thickBot="1">
      <c r="A28" s="643">
        <f t="shared" si="0"/>
        <v>20</v>
      </c>
      <c r="B28" s="510">
        <v>0.20263277419555201</v>
      </c>
      <c r="C28" s="645">
        <v>0.32714745139967244</v>
      </c>
      <c r="D28" s="510">
        <v>2.5319396051103369E-2</v>
      </c>
      <c r="E28" s="897">
        <v>0.26851607221488333</v>
      </c>
      <c r="F28" s="511">
        <v>0.48</v>
      </c>
      <c r="H28" s="506"/>
    </row>
    <row r="30" spans="1:8">
      <c r="B30" s="512"/>
    </row>
  </sheetData>
  <phoneticPr fontId="0" type="noConversion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zoomScale="90" workbookViewId="0">
      <pane xSplit="2" ySplit="5" topLeftCell="F45" activePane="bottomRight" state="frozenSplit"/>
      <selection activeCell="Q37" sqref="Q37"/>
      <selection pane="topRight" activeCell="Q37" sqref="Q37"/>
      <selection pane="bottomLeft" activeCell="Q37" sqref="Q37"/>
      <selection pane="bottomRight" activeCell="Y11" sqref="Y11"/>
    </sheetView>
  </sheetViews>
  <sheetFormatPr defaultColWidth="8.88671875" defaultRowHeight="13.8"/>
  <cols>
    <col min="1" max="1" width="18.109375" style="329" customWidth="1"/>
    <col min="2" max="2" width="12" style="329" customWidth="1"/>
    <col min="3" max="16" width="10.88671875" style="329" customWidth="1"/>
    <col min="17" max="18" width="10.77734375" style="330" customWidth="1"/>
    <col min="19" max="19" width="19.21875" style="330" customWidth="1"/>
    <col min="20" max="21" width="10.77734375" style="330" customWidth="1"/>
    <col min="22" max="23" width="10.44140625" style="329" customWidth="1"/>
    <col min="24" max="16384" width="8.88671875" style="329"/>
  </cols>
  <sheetData>
    <row r="1" spans="1:32" ht="15.6">
      <c r="A1" s="328" t="s">
        <v>0</v>
      </c>
      <c r="B1" s="421"/>
    </row>
    <row r="2" spans="1:32">
      <c r="A2" s="329" t="s">
        <v>233</v>
      </c>
    </row>
    <row r="3" spans="1:32">
      <c r="A3" s="331" t="s">
        <v>246</v>
      </c>
      <c r="H3" s="513"/>
    </row>
    <row r="4" spans="1:32" ht="14.4" thickBot="1"/>
    <row r="5" spans="1:32" s="427" customFormat="1">
      <c r="A5" s="422" t="s">
        <v>247</v>
      </c>
      <c r="B5" s="422" t="s">
        <v>78</v>
      </c>
      <c r="C5" s="423">
        <v>1996</v>
      </c>
      <c r="D5" s="424">
        <f t="shared" ref="D5:I5" si="0">C5+1</f>
        <v>1997</v>
      </c>
      <c r="E5" s="424">
        <f t="shared" si="0"/>
        <v>1998</v>
      </c>
      <c r="F5" s="424">
        <f t="shared" si="0"/>
        <v>1999</v>
      </c>
      <c r="G5" s="424">
        <f t="shared" si="0"/>
        <v>2000</v>
      </c>
      <c r="H5" s="424">
        <f t="shared" si="0"/>
        <v>2001</v>
      </c>
      <c r="I5" s="424">
        <f t="shared" si="0"/>
        <v>2002</v>
      </c>
      <c r="J5" s="424">
        <f>I5+1</f>
        <v>2003</v>
      </c>
      <c r="K5" s="492">
        <f>J5+1</f>
        <v>2004</v>
      </c>
      <c r="L5" s="493">
        <v>2005</v>
      </c>
      <c r="M5" s="493">
        <v>2006</v>
      </c>
      <c r="N5" s="514">
        <v>2007</v>
      </c>
      <c r="O5" s="491">
        <v>2008</v>
      </c>
      <c r="P5" s="491">
        <v>2009</v>
      </c>
      <c r="Q5" s="493">
        <v>2010</v>
      </c>
      <c r="R5" s="493">
        <v>2011</v>
      </c>
      <c r="S5" s="422" t="s">
        <v>247</v>
      </c>
      <c r="T5" s="423" t="s">
        <v>78</v>
      </c>
      <c r="U5" s="1103">
        <v>2011</v>
      </c>
      <c r="V5" s="1099">
        <v>2012</v>
      </c>
      <c r="W5" s="1079">
        <v>2013</v>
      </c>
    </row>
    <row r="6" spans="1:32" s="421" customFormat="1" ht="15.6">
      <c r="A6" s="11" t="s">
        <v>324</v>
      </c>
      <c r="B6" s="59" t="s">
        <v>80</v>
      </c>
      <c r="C6" s="515">
        <v>91</v>
      </c>
      <c r="D6" s="516">
        <v>91</v>
      </c>
      <c r="E6" s="516">
        <v>91</v>
      </c>
      <c r="F6" s="516">
        <v>91</v>
      </c>
      <c r="G6" s="516">
        <v>91</v>
      </c>
      <c r="H6" s="516">
        <v>90</v>
      </c>
      <c r="I6" s="516">
        <v>89</v>
      </c>
      <c r="J6" s="516">
        <v>87</v>
      </c>
      <c r="K6" s="517">
        <v>88</v>
      </c>
      <c r="L6" s="518">
        <v>94.6</v>
      </c>
      <c r="M6" s="518">
        <v>94.2</v>
      </c>
      <c r="N6" s="519">
        <v>94.471802035168992</v>
      </c>
      <c r="O6" s="520">
        <v>93.5</v>
      </c>
      <c r="P6" s="520">
        <v>92.1</v>
      </c>
      <c r="Q6" s="518">
        <v>92.6</v>
      </c>
      <c r="R6" s="518">
        <v>92.9</v>
      </c>
      <c r="S6" s="11" t="s">
        <v>248</v>
      </c>
      <c r="T6" s="63" t="s">
        <v>80</v>
      </c>
      <c r="U6" s="1104">
        <v>92.9</v>
      </c>
      <c r="V6" s="1100">
        <v>92.8</v>
      </c>
      <c r="W6" s="1080">
        <v>92.8</v>
      </c>
    </row>
    <row r="7" spans="1:32" s="421" customFormat="1">
      <c r="A7" s="11"/>
      <c r="B7" s="24" t="s">
        <v>83</v>
      </c>
      <c r="C7" s="521">
        <v>45</v>
      </c>
      <c r="D7" s="487">
        <v>47</v>
      </c>
      <c r="E7" s="487">
        <v>48</v>
      </c>
      <c r="F7" s="487">
        <v>48</v>
      </c>
      <c r="G7" s="487">
        <v>53.3</v>
      </c>
      <c r="H7" s="487">
        <v>54.1</v>
      </c>
      <c r="I7" s="487">
        <v>54</v>
      </c>
      <c r="J7" s="487">
        <v>53.8</v>
      </c>
      <c r="K7" s="484">
        <v>55.4</v>
      </c>
      <c r="L7" s="522">
        <v>66.599999999999994</v>
      </c>
      <c r="M7" s="522">
        <v>67.400000000000006</v>
      </c>
      <c r="N7" s="523">
        <v>66.2</v>
      </c>
      <c r="O7" s="524">
        <v>65.599999999999994</v>
      </c>
      <c r="P7" s="524">
        <v>63.2</v>
      </c>
      <c r="Q7" s="522">
        <v>63.7</v>
      </c>
      <c r="R7" s="522">
        <v>65.8</v>
      </c>
      <c r="S7" s="11"/>
      <c r="T7" s="29" t="s">
        <v>83</v>
      </c>
      <c r="U7" s="1105">
        <v>65.8</v>
      </c>
      <c r="V7" s="1069">
        <v>67.099999999999994</v>
      </c>
      <c r="W7" s="1081">
        <v>67.8</v>
      </c>
      <c r="Y7" s="329"/>
      <c r="Z7" s="329"/>
      <c r="AA7" s="329"/>
      <c r="AB7" s="329"/>
      <c r="AC7" s="329"/>
      <c r="AD7" s="329"/>
      <c r="AE7" s="329"/>
      <c r="AF7" s="329"/>
    </row>
    <row r="8" spans="1:32" s="471" customFormat="1">
      <c r="A8" s="11"/>
      <c r="B8" s="24" t="s">
        <v>46</v>
      </c>
      <c r="C8" s="521"/>
      <c r="D8" s="487"/>
      <c r="E8" s="487"/>
      <c r="F8" s="487"/>
      <c r="G8" s="487"/>
      <c r="H8" s="487"/>
      <c r="I8" s="487"/>
      <c r="J8" s="487"/>
      <c r="K8" s="484"/>
      <c r="L8" s="522"/>
      <c r="M8" s="522"/>
      <c r="N8" s="523">
        <v>83.9</v>
      </c>
      <c r="O8" s="524">
        <v>83.4</v>
      </c>
      <c r="P8" s="524">
        <v>79.400000000000006</v>
      </c>
      <c r="Q8" s="522">
        <v>79.2</v>
      </c>
      <c r="R8" s="522">
        <v>72.400000000000006</v>
      </c>
      <c r="S8" s="11"/>
      <c r="T8" s="29" t="s">
        <v>46</v>
      </c>
      <c r="U8" s="1105">
        <v>72.400000000000006</v>
      </c>
      <c r="V8" s="1069">
        <v>84.2</v>
      </c>
      <c r="W8" s="1081">
        <v>80.599999999999994</v>
      </c>
      <c r="Y8" s="329"/>
      <c r="Z8" s="329"/>
      <c r="AA8" s="329"/>
      <c r="AB8" s="329"/>
      <c r="AC8" s="329"/>
      <c r="AD8" s="329"/>
      <c r="AE8" s="329"/>
      <c r="AF8" s="329"/>
    </row>
    <row r="9" spans="1:32" s="471" customFormat="1" ht="33" customHeight="1">
      <c r="A9" s="11"/>
      <c r="B9" s="95" t="s">
        <v>53</v>
      </c>
      <c r="C9" s="525"/>
      <c r="D9" s="526"/>
      <c r="E9" s="526"/>
      <c r="F9" s="526"/>
      <c r="G9" s="526"/>
      <c r="H9" s="526"/>
      <c r="I9" s="526"/>
      <c r="J9" s="526"/>
      <c r="K9" s="527"/>
      <c r="L9" s="528"/>
      <c r="M9" s="528"/>
      <c r="N9" s="529"/>
      <c r="O9" s="530"/>
      <c r="P9" s="530"/>
      <c r="Q9" s="876">
        <v>284967</v>
      </c>
      <c r="R9" s="876">
        <v>327188</v>
      </c>
      <c r="S9" s="11"/>
      <c r="T9" s="1062" t="s">
        <v>53</v>
      </c>
      <c r="U9" s="1106">
        <v>327188</v>
      </c>
      <c r="V9" s="1070">
        <v>445608</v>
      </c>
      <c r="W9" s="1082">
        <v>569081</v>
      </c>
    </row>
    <row r="10" spans="1:32" s="421" customFormat="1" ht="17.25" customHeight="1">
      <c r="A10" s="40"/>
      <c r="B10" s="65" t="s">
        <v>96</v>
      </c>
      <c r="C10" s="531">
        <v>100</v>
      </c>
      <c r="D10" s="490">
        <v>100</v>
      </c>
      <c r="E10" s="490">
        <v>100</v>
      </c>
      <c r="F10" s="490">
        <v>100</v>
      </c>
      <c r="G10" s="490">
        <v>100</v>
      </c>
      <c r="H10" s="490">
        <v>100</v>
      </c>
      <c r="I10" s="490">
        <v>100</v>
      </c>
      <c r="J10" s="490">
        <v>100</v>
      </c>
      <c r="K10" s="488">
        <v>100</v>
      </c>
      <c r="L10" s="532">
        <v>100</v>
      </c>
      <c r="M10" s="532">
        <v>100</v>
      </c>
      <c r="N10" s="533">
        <v>100</v>
      </c>
      <c r="O10" s="534">
        <v>100</v>
      </c>
      <c r="P10" s="534">
        <v>100</v>
      </c>
      <c r="Q10" s="532">
        <v>100</v>
      </c>
      <c r="R10" s="532">
        <v>100</v>
      </c>
      <c r="S10" s="40"/>
      <c r="T10" s="69" t="s">
        <v>96</v>
      </c>
      <c r="U10" s="1107">
        <v>100</v>
      </c>
      <c r="V10" s="1071">
        <v>100</v>
      </c>
      <c r="W10" s="1083">
        <v>100</v>
      </c>
      <c r="Y10" s="471"/>
      <c r="Z10" s="471"/>
      <c r="AA10" s="471"/>
      <c r="AB10" s="471"/>
      <c r="AC10" s="471"/>
      <c r="AD10" s="471"/>
      <c r="AE10" s="471"/>
      <c r="AF10" s="471"/>
    </row>
    <row r="11" spans="1:32" ht="15.75" customHeight="1">
      <c r="A11" s="535" t="s">
        <v>325</v>
      </c>
      <c r="B11" s="535" t="s">
        <v>80</v>
      </c>
      <c r="C11" s="536">
        <v>67</v>
      </c>
      <c r="D11" s="537">
        <v>68</v>
      </c>
      <c r="E11" s="538">
        <v>67</v>
      </c>
      <c r="F11" s="538">
        <v>64</v>
      </c>
      <c r="G11" s="538">
        <v>57</v>
      </c>
      <c r="H11" s="538">
        <v>60</v>
      </c>
      <c r="I11" s="537">
        <v>58</v>
      </c>
      <c r="J11" s="537">
        <v>59</v>
      </c>
      <c r="K11" s="539">
        <v>55</v>
      </c>
      <c r="L11" s="540">
        <v>53.3</v>
      </c>
      <c r="M11" s="540">
        <v>55.9</v>
      </c>
      <c r="N11" s="541">
        <v>50.4</v>
      </c>
      <c r="O11" s="542">
        <v>49.5</v>
      </c>
      <c r="P11" s="542">
        <v>42.1</v>
      </c>
      <c r="Q11" s="540">
        <v>42.5</v>
      </c>
      <c r="R11" s="540">
        <v>47.4</v>
      </c>
      <c r="S11" s="535" t="s">
        <v>249</v>
      </c>
      <c r="T11" s="1063" t="s">
        <v>80</v>
      </c>
      <c r="U11" s="1108">
        <v>47.4</v>
      </c>
      <c r="V11" s="1072">
        <v>49.8</v>
      </c>
      <c r="W11" s="1084">
        <v>49</v>
      </c>
    </row>
    <row r="12" spans="1:32">
      <c r="A12" s="535"/>
      <c r="B12" s="543" t="s">
        <v>83</v>
      </c>
      <c r="C12" s="544" t="s">
        <v>160</v>
      </c>
      <c r="D12" s="483">
        <v>66</v>
      </c>
      <c r="E12" s="483">
        <v>65</v>
      </c>
      <c r="F12" s="483">
        <v>64</v>
      </c>
      <c r="G12" s="483">
        <v>60</v>
      </c>
      <c r="H12" s="483">
        <v>56</v>
      </c>
      <c r="I12" s="545">
        <v>52</v>
      </c>
      <c r="J12" s="545">
        <v>51</v>
      </c>
      <c r="K12" s="546">
        <v>49.5</v>
      </c>
      <c r="L12" s="522">
        <v>49.1</v>
      </c>
      <c r="M12" s="522">
        <v>48.5</v>
      </c>
      <c r="N12" s="523">
        <v>48.9</v>
      </c>
      <c r="O12" s="524">
        <v>50.2</v>
      </c>
      <c r="P12" s="524">
        <v>50.2</v>
      </c>
      <c r="Q12" s="522">
        <v>54.9</v>
      </c>
      <c r="R12" s="522">
        <v>60.5</v>
      </c>
      <c r="S12" s="535"/>
      <c r="T12" s="401" t="s">
        <v>83</v>
      </c>
      <c r="U12" s="1105">
        <v>60.5</v>
      </c>
      <c r="V12" s="1069">
        <v>66.8</v>
      </c>
      <c r="W12" s="1081">
        <v>69.8</v>
      </c>
    </row>
    <row r="13" spans="1:32" s="471" customFormat="1">
      <c r="A13" s="11"/>
      <c r="B13" s="24" t="s">
        <v>46</v>
      </c>
      <c r="C13" s="521"/>
      <c r="D13" s="487"/>
      <c r="E13" s="487"/>
      <c r="F13" s="487"/>
      <c r="G13" s="487"/>
      <c r="H13" s="487"/>
      <c r="I13" s="487"/>
      <c r="J13" s="487"/>
      <c r="K13" s="484"/>
      <c r="L13" s="522"/>
      <c r="M13" s="522"/>
      <c r="N13" s="523">
        <v>73.599999999999994</v>
      </c>
      <c r="O13" s="524">
        <v>67.599999999999994</v>
      </c>
      <c r="P13" s="524">
        <v>60.4</v>
      </c>
      <c r="Q13" s="522">
        <v>62.7</v>
      </c>
      <c r="R13" s="522">
        <v>64.5</v>
      </c>
      <c r="S13" s="11"/>
      <c r="T13" s="29" t="s">
        <v>46</v>
      </c>
      <c r="U13" s="1105">
        <v>64.5</v>
      </c>
      <c r="V13" s="1069">
        <v>65.599999999999994</v>
      </c>
      <c r="W13" s="1081">
        <v>68.8</v>
      </c>
    </row>
    <row r="14" spans="1:32" s="471" customFormat="1">
      <c r="A14" s="11"/>
      <c r="B14" s="11" t="s">
        <v>53</v>
      </c>
      <c r="C14" s="547"/>
      <c r="D14" s="487"/>
      <c r="E14" s="487"/>
      <c r="F14" s="487"/>
      <c r="G14" s="487"/>
      <c r="H14" s="487"/>
      <c r="I14" s="487"/>
      <c r="J14" s="487"/>
      <c r="K14" s="484"/>
      <c r="L14" s="522"/>
      <c r="M14" s="522"/>
      <c r="N14" s="523"/>
      <c r="O14" s="524"/>
      <c r="P14" s="524"/>
      <c r="Q14" s="709">
        <v>135110</v>
      </c>
      <c r="R14" s="709">
        <v>172113</v>
      </c>
      <c r="S14" s="11"/>
      <c r="T14" s="37" t="s">
        <v>53</v>
      </c>
      <c r="U14" s="1105">
        <v>172113</v>
      </c>
      <c r="V14" s="1073">
        <v>217105</v>
      </c>
      <c r="W14" s="1085">
        <v>207688</v>
      </c>
    </row>
    <row r="15" spans="1:32">
      <c r="A15" s="548"/>
      <c r="B15" s="548" t="s">
        <v>96</v>
      </c>
      <c r="C15" s="549">
        <v>67</v>
      </c>
      <c r="D15" s="550">
        <v>69</v>
      </c>
      <c r="E15" s="550">
        <v>70</v>
      </c>
      <c r="F15" s="550">
        <v>70</v>
      </c>
      <c r="G15" s="550">
        <v>71</v>
      </c>
      <c r="H15" s="550">
        <v>70</v>
      </c>
      <c r="I15" s="551">
        <v>65</v>
      </c>
      <c r="J15" s="551">
        <v>64</v>
      </c>
      <c r="K15" s="552">
        <v>64.5</v>
      </c>
      <c r="L15" s="553">
        <v>58.9</v>
      </c>
      <c r="M15" s="553">
        <v>53.1</v>
      </c>
      <c r="N15" s="554">
        <v>48.7</v>
      </c>
      <c r="O15" s="555">
        <v>44</v>
      </c>
      <c r="P15" s="555">
        <v>42</v>
      </c>
      <c r="Q15" s="553">
        <v>61.2</v>
      </c>
      <c r="R15" s="553">
        <v>63.3</v>
      </c>
      <c r="S15" s="548"/>
      <c r="T15" s="1064" t="s">
        <v>96</v>
      </c>
      <c r="U15" s="1109">
        <v>63.3</v>
      </c>
      <c r="V15" s="1074">
        <v>68.900000000000006</v>
      </c>
      <c r="W15" s="1086">
        <v>70.7</v>
      </c>
    </row>
    <row r="16" spans="1:32">
      <c r="A16" s="535" t="s">
        <v>250</v>
      </c>
      <c r="B16" s="535" t="s">
        <v>80</v>
      </c>
      <c r="C16" s="536">
        <v>6.2</v>
      </c>
      <c r="D16" s="537">
        <v>6.3</v>
      </c>
      <c r="E16" s="538">
        <v>6.3</v>
      </c>
      <c r="F16" s="538">
        <v>6.1</v>
      </c>
      <c r="G16" s="538">
        <v>5.7</v>
      </c>
      <c r="H16" s="556">
        <v>5.7</v>
      </c>
      <c r="I16" s="557">
        <v>5.4</v>
      </c>
      <c r="J16" s="557">
        <v>5.2</v>
      </c>
      <c r="K16" s="558">
        <v>5.3</v>
      </c>
      <c r="L16" s="540">
        <v>5.5</v>
      </c>
      <c r="M16" s="540">
        <v>5.4</v>
      </c>
      <c r="N16" s="541">
        <v>5.22</v>
      </c>
      <c r="O16" s="542">
        <v>5.2</v>
      </c>
      <c r="P16" s="542">
        <v>4.7</v>
      </c>
      <c r="Q16" s="540">
        <v>5.2</v>
      </c>
      <c r="R16" s="540">
        <v>5</v>
      </c>
      <c r="S16" s="535" t="s">
        <v>250</v>
      </c>
      <c r="T16" s="1063" t="s">
        <v>80</v>
      </c>
      <c r="U16" s="1108">
        <v>5</v>
      </c>
      <c r="V16" s="1072">
        <v>4.7</v>
      </c>
      <c r="W16" s="1084">
        <v>4.5</v>
      </c>
    </row>
    <row r="17" spans="1:23" ht="15" customHeight="1">
      <c r="A17" s="535"/>
      <c r="B17" s="543" t="s">
        <v>83</v>
      </c>
      <c r="C17" s="544" t="s">
        <v>160</v>
      </c>
      <c r="D17" s="483">
        <v>4.3</v>
      </c>
      <c r="E17" s="483">
        <v>4.7</v>
      </c>
      <c r="F17" s="483">
        <v>4.7</v>
      </c>
      <c r="G17" s="483">
        <v>3.9</v>
      </c>
      <c r="H17" s="559">
        <v>3.3</v>
      </c>
      <c r="I17" s="560">
        <v>3.3</v>
      </c>
      <c r="J17" s="560">
        <v>3.5</v>
      </c>
      <c r="K17" s="561" t="s">
        <v>127</v>
      </c>
      <c r="L17" s="522" t="s">
        <v>127</v>
      </c>
      <c r="M17" s="522" t="s">
        <v>127</v>
      </c>
      <c r="N17" s="523" t="s">
        <v>244</v>
      </c>
      <c r="O17" s="524" t="s">
        <v>127</v>
      </c>
      <c r="P17" s="524" t="s">
        <v>127</v>
      </c>
      <c r="Q17" s="522" t="s">
        <v>244</v>
      </c>
      <c r="R17" s="522" t="s">
        <v>127</v>
      </c>
      <c r="S17" s="535"/>
      <c r="T17" s="401" t="s">
        <v>83</v>
      </c>
      <c r="U17" s="1105" t="s">
        <v>344</v>
      </c>
      <c r="V17" s="1069" t="s">
        <v>127</v>
      </c>
      <c r="W17" s="1081" t="s">
        <v>127</v>
      </c>
    </row>
    <row r="18" spans="1:23" s="471" customFormat="1">
      <c r="A18" s="11"/>
      <c r="B18" s="24" t="s">
        <v>46</v>
      </c>
      <c r="C18" s="521"/>
      <c r="D18" s="487" t="s">
        <v>127</v>
      </c>
      <c r="E18" s="487"/>
      <c r="F18" s="487"/>
      <c r="G18" s="487"/>
      <c r="H18" s="487"/>
      <c r="I18" s="487"/>
      <c r="J18" s="487"/>
      <c r="K18" s="484"/>
      <c r="L18" s="522"/>
      <c r="M18" s="522"/>
      <c r="N18" s="562" t="s">
        <v>244</v>
      </c>
      <c r="O18" s="563" t="s">
        <v>127</v>
      </c>
      <c r="P18" s="563" t="s">
        <v>127</v>
      </c>
      <c r="Q18" s="564" t="s">
        <v>244</v>
      </c>
      <c r="R18" s="564" t="s">
        <v>127</v>
      </c>
      <c r="S18" s="11"/>
      <c r="T18" s="29" t="s">
        <v>46</v>
      </c>
      <c r="U18" s="1105" t="s">
        <v>344</v>
      </c>
      <c r="V18" s="1075" t="s">
        <v>127</v>
      </c>
      <c r="W18" s="1087" t="s">
        <v>127</v>
      </c>
    </row>
    <row r="19" spans="1:23" s="471" customFormat="1" ht="18" customHeight="1">
      <c r="A19" s="11"/>
      <c r="B19" s="11" t="s">
        <v>53</v>
      </c>
      <c r="C19" s="521"/>
      <c r="D19" s="487"/>
      <c r="E19" s="487"/>
      <c r="F19" s="487"/>
      <c r="G19" s="487"/>
      <c r="H19" s="487"/>
      <c r="I19" s="487"/>
      <c r="J19" s="487"/>
      <c r="K19" s="484"/>
      <c r="L19" s="522"/>
      <c r="M19" s="522"/>
      <c r="N19" s="562"/>
      <c r="O19" s="563"/>
      <c r="P19" s="563"/>
      <c r="Q19" s="564" t="s">
        <v>244</v>
      </c>
      <c r="R19" s="564" t="s">
        <v>127</v>
      </c>
      <c r="S19" s="11"/>
      <c r="T19" s="37" t="s">
        <v>53</v>
      </c>
      <c r="U19" s="1105" t="s">
        <v>344</v>
      </c>
      <c r="V19" s="1075" t="s">
        <v>127</v>
      </c>
      <c r="W19" s="1087" t="s">
        <v>127</v>
      </c>
    </row>
    <row r="20" spans="1:23" ht="15.75" customHeight="1">
      <c r="A20" s="548"/>
      <c r="B20" s="548" t="s">
        <v>96</v>
      </c>
      <c r="C20" s="549" t="s">
        <v>160</v>
      </c>
      <c r="D20" s="550" t="s">
        <v>160</v>
      </c>
      <c r="E20" s="550" t="s">
        <v>160</v>
      </c>
      <c r="F20" s="550" t="s">
        <v>251</v>
      </c>
      <c r="G20" s="550" t="s">
        <v>251</v>
      </c>
      <c r="H20" s="550" t="s">
        <v>251</v>
      </c>
      <c r="I20" s="565" t="s">
        <v>251</v>
      </c>
      <c r="J20" s="565" t="s">
        <v>251</v>
      </c>
      <c r="K20" s="566" t="s">
        <v>127</v>
      </c>
      <c r="L20" s="553" t="s">
        <v>127</v>
      </c>
      <c r="M20" s="553" t="s">
        <v>127</v>
      </c>
      <c r="N20" s="554" t="s">
        <v>127</v>
      </c>
      <c r="O20" s="555" t="s">
        <v>127</v>
      </c>
      <c r="P20" s="555" t="s">
        <v>127</v>
      </c>
      <c r="Q20" s="553" t="s">
        <v>244</v>
      </c>
      <c r="R20" s="553" t="s">
        <v>127</v>
      </c>
      <c r="S20" s="548"/>
      <c r="T20" s="1064" t="s">
        <v>96</v>
      </c>
      <c r="U20" s="1109" t="s">
        <v>345</v>
      </c>
      <c r="V20" s="1074" t="s">
        <v>127</v>
      </c>
      <c r="W20" s="1086" t="s">
        <v>127</v>
      </c>
    </row>
    <row r="21" spans="1:23">
      <c r="A21" s="535" t="s">
        <v>313</v>
      </c>
      <c r="B21" s="535" t="s">
        <v>80</v>
      </c>
      <c r="C21" s="536">
        <v>48</v>
      </c>
      <c r="D21" s="537">
        <v>51</v>
      </c>
      <c r="E21" s="538">
        <v>51</v>
      </c>
      <c r="F21" s="538">
        <v>51</v>
      </c>
      <c r="G21" s="538">
        <v>46</v>
      </c>
      <c r="H21" s="538">
        <v>48</v>
      </c>
      <c r="I21" s="537">
        <v>45</v>
      </c>
      <c r="J21" s="537">
        <v>43</v>
      </c>
      <c r="K21" s="539">
        <v>40.4</v>
      </c>
      <c r="L21" s="540">
        <v>36.5</v>
      </c>
      <c r="M21" s="540">
        <v>32.700000000000003</v>
      </c>
      <c r="N21" s="541">
        <v>32.9</v>
      </c>
      <c r="O21" s="542">
        <v>29.7</v>
      </c>
      <c r="P21" s="542">
        <v>25.5</v>
      </c>
      <c r="Q21" s="540">
        <v>26.7</v>
      </c>
      <c r="R21" s="540">
        <v>28</v>
      </c>
      <c r="S21" s="535" t="s">
        <v>313</v>
      </c>
      <c r="T21" s="1063" t="s">
        <v>80</v>
      </c>
      <c r="U21" s="1108">
        <v>28</v>
      </c>
      <c r="V21" s="1072">
        <v>26.7</v>
      </c>
      <c r="W21" s="1084">
        <v>24.3</v>
      </c>
    </row>
    <row r="22" spans="1:23" ht="15" customHeight="1">
      <c r="A22" s="535" t="s">
        <v>323</v>
      </c>
      <c r="B22" s="543" t="s">
        <v>83</v>
      </c>
      <c r="C22" s="521">
        <v>13667</v>
      </c>
      <c r="D22" s="487">
        <v>13742</v>
      </c>
      <c r="E22" s="487">
        <v>14157</v>
      </c>
      <c r="F22" s="487">
        <v>14157</v>
      </c>
      <c r="G22" s="487">
        <v>16948</v>
      </c>
      <c r="H22" s="487">
        <v>19962</v>
      </c>
      <c r="I22" s="487">
        <v>21847</v>
      </c>
      <c r="J22" s="487">
        <v>22217</v>
      </c>
      <c r="K22" s="484">
        <v>24008</v>
      </c>
      <c r="L22" s="485">
        <v>23054</v>
      </c>
      <c r="M22" s="485">
        <v>26373</v>
      </c>
      <c r="N22" s="486">
        <v>33077</v>
      </c>
      <c r="O22" s="487">
        <v>31483</v>
      </c>
      <c r="P22" s="487">
        <v>24589</v>
      </c>
      <c r="Q22" s="683">
        <v>28300</v>
      </c>
      <c r="R22" s="683">
        <v>27112</v>
      </c>
      <c r="S22" s="535" t="s">
        <v>314</v>
      </c>
      <c r="T22" s="401" t="s">
        <v>83</v>
      </c>
      <c r="U22" s="1110">
        <v>27112</v>
      </c>
      <c r="V22" s="1076">
        <v>25388</v>
      </c>
      <c r="W22" s="1088">
        <v>25158</v>
      </c>
    </row>
    <row r="23" spans="1:23" s="471" customFormat="1">
      <c r="A23" s="11"/>
      <c r="B23" s="24" t="s">
        <v>46</v>
      </c>
      <c r="C23" s="521"/>
      <c r="D23" s="487"/>
      <c r="E23" s="487"/>
      <c r="F23" s="487"/>
      <c r="G23" s="487"/>
      <c r="H23" s="487"/>
      <c r="I23" s="487"/>
      <c r="J23" s="487"/>
      <c r="K23" s="484"/>
      <c r="L23" s="522"/>
      <c r="M23" s="522"/>
      <c r="N23" s="523">
        <v>20.6</v>
      </c>
      <c r="O23" s="524">
        <v>26</v>
      </c>
      <c r="P23" s="524">
        <v>28</v>
      </c>
      <c r="Q23" s="567">
        <v>21.2</v>
      </c>
      <c r="R23" s="567">
        <v>17.100000000000001</v>
      </c>
      <c r="S23" s="11"/>
      <c r="T23" s="29" t="s">
        <v>46</v>
      </c>
      <c r="U23" s="1110">
        <v>17.100000000000001</v>
      </c>
      <c r="V23" s="1077">
        <v>17.100000000000001</v>
      </c>
      <c r="W23" s="1089">
        <v>13</v>
      </c>
    </row>
    <row r="24" spans="1:23" s="471" customFormat="1" ht="27" customHeight="1">
      <c r="A24" s="11"/>
      <c r="B24" s="11" t="s">
        <v>53</v>
      </c>
      <c r="C24" s="521"/>
      <c r="D24" s="487"/>
      <c r="E24" s="487"/>
      <c r="F24" s="487"/>
      <c r="G24" s="487"/>
      <c r="H24" s="487"/>
      <c r="I24" s="487"/>
      <c r="J24" s="487"/>
      <c r="K24" s="484"/>
      <c r="L24" s="522"/>
      <c r="M24" s="522"/>
      <c r="N24" s="523"/>
      <c r="O24" s="524"/>
      <c r="P24" s="524"/>
      <c r="Q24" s="567" t="s">
        <v>244</v>
      </c>
      <c r="R24" s="567" t="s">
        <v>127</v>
      </c>
      <c r="S24" s="11"/>
      <c r="T24" s="37" t="s">
        <v>53</v>
      </c>
      <c r="U24" s="1110" t="s">
        <v>127</v>
      </c>
      <c r="V24" s="1077" t="s">
        <v>127</v>
      </c>
      <c r="W24" s="1089" t="s">
        <v>127</v>
      </c>
    </row>
    <row r="25" spans="1:23">
      <c r="A25" s="548"/>
      <c r="B25" s="548" t="s">
        <v>96</v>
      </c>
      <c r="C25" s="549">
        <v>5.4</v>
      </c>
      <c r="D25" s="550">
        <v>6.7</v>
      </c>
      <c r="E25" s="550">
        <v>6</v>
      </c>
      <c r="F25" s="550">
        <v>6</v>
      </c>
      <c r="G25" s="550" t="s">
        <v>251</v>
      </c>
      <c r="H25" s="550">
        <v>5</v>
      </c>
      <c r="I25" s="551">
        <v>4</v>
      </c>
      <c r="J25" s="551">
        <v>3</v>
      </c>
      <c r="K25" s="552">
        <v>2.5</v>
      </c>
      <c r="L25" s="534">
        <v>2.2999999999999998</v>
      </c>
      <c r="M25" s="553">
        <v>2.2000000000000002</v>
      </c>
      <c r="N25" s="554">
        <v>2.2000000000000002</v>
      </c>
      <c r="O25" s="555">
        <v>3.8</v>
      </c>
      <c r="P25" s="555">
        <v>6.1</v>
      </c>
      <c r="Q25" s="553">
        <v>5.9</v>
      </c>
      <c r="R25" s="553">
        <v>5.7</v>
      </c>
      <c r="S25" s="548"/>
      <c r="T25" s="1064" t="s">
        <v>96</v>
      </c>
      <c r="U25" s="1109">
        <v>5.7</v>
      </c>
      <c r="V25" s="1074">
        <v>4.5999999999999996</v>
      </c>
      <c r="W25" s="1086">
        <v>3.8</v>
      </c>
    </row>
    <row r="26" spans="1:23" ht="15" customHeight="1">
      <c r="A26" s="535" t="s">
        <v>255</v>
      </c>
      <c r="B26" s="535" t="s">
        <v>80</v>
      </c>
      <c r="C26" s="536">
        <v>59600</v>
      </c>
      <c r="D26" s="538">
        <v>57900</v>
      </c>
      <c r="E26" s="538">
        <v>67700</v>
      </c>
      <c r="F26" s="538">
        <v>77600</v>
      </c>
      <c r="G26" s="538">
        <v>90100</v>
      </c>
      <c r="H26" s="538">
        <v>109800</v>
      </c>
      <c r="I26" s="537">
        <v>118300</v>
      </c>
      <c r="J26" s="537">
        <v>102700</v>
      </c>
      <c r="K26" s="539">
        <v>104413</v>
      </c>
      <c r="L26" s="568">
        <v>112415</v>
      </c>
      <c r="M26" s="568">
        <v>111557</v>
      </c>
      <c r="N26" s="572">
        <v>124000</v>
      </c>
      <c r="O26" s="537">
        <v>136021</v>
      </c>
      <c r="P26" s="537">
        <v>134849</v>
      </c>
      <c r="Q26" s="568">
        <v>140946</v>
      </c>
      <c r="R26" s="568">
        <v>123326</v>
      </c>
      <c r="S26" s="888"/>
      <c r="T26" s="547"/>
      <c r="U26" s="1111"/>
      <c r="V26" s="539"/>
      <c r="W26" s="1090"/>
    </row>
    <row r="27" spans="1:23">
      <c r="A27" s="535" t="s">
        <v>256</v>
      </c>
      <c r="B27" s="543" t="s">
        <v>83</v>
      </c>
      <c r="C27" s="544" t="s">
        <v>160</v>
      </c>
      <c r="D27" s="483" t="s">
        <v>160</v>
      </c>
      <c r="E27" s="483" t="s">
        <v>160</v>
      </c>
      <c r="F27" s="483" t="s">
        <v>251</v>
      </c>
      <c r="G27" s="483" t="s">
        <v>251</v>
      </c>
      <c r="H27" s="483" t="s">
        <v>251</v>
      </c>
      <c r="I27" s="487" t="s">
        <v>251</v>
      </c>
      <c r="J27" s="487" t="s">
        <v>251</v>
      </c>
      <c r="K27" s="484" t="s">
        <v>254</v>
      </c>
      <c r="L27" s="485" t="s">
        <v>251</v>
      </c>
      <c r="M27" s="573" t="s">
        <v>127</v>
      </c>
      <c r="N27" s="574" t="s">
        <v>127</v>
      </c>
      <c r="O27" s="575" t="s">
        <v>127</v>
      </c>
      <c r="P27" s="575" t="s">
        <v>127</v>
      </c>
      <c r="Q27" s="485" t="s">
        <v>244</v>
      </c>
      <c r="R27" s="485" t="s">
        <v>127</v>
      </c>
      <c r="S27" s="889"/>
      <c r="T27" s="521"/>
      <c r="U27" s="1112"/>
      <c r="V27" s="484"/>
      <c r="W27" s="1091"/>
    </row>
    <row r="28" spans="1:23" s="471" customFormat="1" ht="15" customHeight="1">
      <c r="A28" s="11"/>
      <c r="B28" s="24" t="s">
        <v>46</v>
      </c>
      <c r="C28" s="521"/>
      <c r="D28" s="487"/>
      <c r="E28" s="487"/>
      <c r="F28" s="487"/>
      <c r="G28" s="487"/>
      <c r="H28" s="487"/>
      <c r="I28" s="487"/>
      <c r="J28" s="487"/>
      <c r="K28" s="484"/>
      <c r="L28" s="522"/>
      <c r="M28" s="522"/>
      <c r="N28" s="523" t="s">
        <v>244</v>
      </c>
      <c r="O28" s="524" t="s">
        <v>127</v>
      </c>
      <c r="P28" s="524" t="s">
        <v>127</v>
      </c>
      <c r="Q28" s="522" t="s">
        <v>244</v>
      </c>
      <c r="R28" s="522" t="s">
        <v>127</v>
      </c>
      <c r="S28" s="887"/>
      <c r="T28" s="1065"/>
      <c r="U28" s="1112"/>
      <c r="V28" s="1069"/>
      <c r="W28" s="1081"/>
    </row>
    <row r="29" spans="1:23" s="471" customFormat="1">
      <c r="A29" s="11"/>
      <c r="B29" s="11" t="s">
        <v>53</v>
      </c>
      <c r="C29" s="521"/>
      <c r="D29" s="487"/>
      <c r="E29" s="487"/>
      <c r="F29" s="487"/>
      <c r="G29" s="487"/>
      <c r="H29" s="487"/>
      <c r="I29" s="487"/>
      <c r="J29" s="487"/>
      <c r="K29" s="484"/>
      <c r="L29" s="522"/>
      <c r="M29" s="522"/>
      <c r="N29" s="523"/>
      <c r="O29" s="524"/>
      <c r="P29" s="524"/>
      <c r="Q29" s="522" t="s">
        <v>244</v>
      </c>
      <c r="R29" s="522" t="s">
        <v>127</v>
      </c>
      <c r="S29" s="887"/>
      <c r="T29" s="1065"/>
      <c r="U29" s="1112"/>
      <c r="V29" s="1069"/>
      <c r="W29" s="1081"/>
    </row>
    <row r="30" spans="1:23">
      <c r="A30" s="548"/>
      <c r="B30" s="548" t="s">
        <v>96</v>
      </c>
      <c r="C30" s="549" t="s">
        <v>160</v>
      </c>
      <c r="D30" s="550" t="s">
        <v>160</v>
      </c>
      <c r="E30" s="550" t="s">
        <v>160</v>
      </c>
      <c r="F30" s="550" t="s">
        <v>251</v>
      </c>
      <c r="G30" s="550" t="s">
        <v>251</v>
      </c>
      <c r="H30" s="550" t="s">
        <v>251</v>
      </c>
      <c r="I30" s="551" t="s">
        <v>251</v>
      </c>
      <c r="J30" s="551" t="s">
        <v>251</v>
      </c>
      <c r="K30" s="552" t="s">
        <v>251</v>
      </c>
      <c r="L30" s="576" t="s">
        <v>251</v>
      </c>
      <c r="M30" s="569" t="s">
        <v>127</v>
      </c>
      <c r="N30" s="570" t="s">
        <v>127</v>
      </c>
      <c r="O30" s="571" t="s">
        <v>127</v>
      </c>
      <c r="P30" s="571" t="s">
        <v>127</v>
      </c>
      <c r="Q30" s="568" t="s">
        <v>244</v>
      </c>
      <c r="R30" s="568" t="s">
        <v>127</v>
      </c>
      <c r="S30" s="888"/>
      <c r="T30" s="547"/>
      <c r="U30" s="1111"/>
      <c r="V30" s="539"/>
      <c r="W30" s="1090"/>
    </row>
    <row r="31" spans="1:23">
      <c r="A31" s="535" t="s">
        <v>257</v>
      </c>
      <c r="B31" s="535" t="s">
        <v>80</v>
      </c>
      <c r="C31" s="536">
        <v>18.600000000000001</v>
      </c>
      <c r="D31" s="538">
        <v>17.2</v>
      </c>
      <c r="E31" s="538">
        <v>17.2</v>
      </c>
      <c r="F31" s="538">
        <v>18.899999999999999</v>
      </c>
      <c r="G31" s="538">
        <v>20.6</v>
      </c>
      <c r="H31" s="556">
        <v>27.3</v>
      </c>
      <c r="I31" s="557">
        <v>26</v>
      </c>
      <c r="J31" s="557">
        <v>18.5</v>
      </c>
      <c r="K31" s="558">
        <v>17.399999999999999</v>
      </c>
      <c r="L31" s="577">
        <v>19.600000000000001</v>
      </c>
      <c r="M31" s="578">
        <v>17.7</v>
      </c>
      <c r="N31" s="579">
        <v>17.600000000000001</v>
      </c>
      <c r="O31" s="580">
        <v>18.899999999999999</v>
      </c>
      <c r="P31" s="580">
        <v>16.5</v>
      </c>
      <c r="Q31" s="578">
        <v>7.5</v>
      </c>
      <c r="R31" s="578">
        <v>7.7</v>
      </c>
      <c r="S31" s="890"/>
      <c r="T31" s="1066"/>
      <c r="U31" s="1113"/>
      <c r="V31" s="1078"/>
      <c r="W31" s="1092"/>
    </row>
    <row r="32" spans="1:23" ht="15.6">
      <c r="A32" s="535" t="s">
        <v>326</v>
      </c>
      <c r="B32" s="543" t="s">
        <v>83</v>
      </c>
      <c r="C32" s="544" t="s">
        <v>160</v>
      </c>
      <c r="D32" s="483" t="s">
        <v>160</v>
      </c>
      <c r="E32" s="483" t="s">
        <v>160</v>
      </c>
      <c r="F32" s="483" t="s">
        <v>251</v>
      </c>
      <c r="G32" s="483" t="s">
        <v>251</v>
      </c>
      <c r="H32" s="483" t="s">
        <v>251</v>
      </c>
      <c r="I32" s="487" t="s">
        <v>251</v>
      </c>
      <c r="J32" s="487" t="s">
        <v>251</v>
      </c>
      <c r="K32" s="484" t="s">
        <v>254</v>
      </c>
      <c r="L32" s="485" t="s">
        <v>251</v>
      </c>
      <c r="M32" s="573" t="s">
        <v>127</v>
      </c>
      <c r="N32" s="574" t="s">
        <v>127</v>
      </c>
      <c r="O32" s="575" t="s">
        <v>127</v>
      </c>
      <c r="P32" s="575" t="s">
        <v>127</v>
      </c>
      <c r="Q32" s="485" t="s">
        <v>244</v>
      </c>
      <c r="R32" s="485" t="s">
        <v>127</v>
      </c>
      <c r="S32" s="889"/>
      <c r="T32" s="521"/>
      <c r="U32" s="1112"/>
      <c r="V32" s="484"/>
      <c r="W32" s="1091"/>
    </row>
    <row r="33" spans="1:23" s="471" customFormat="1">
      <c r="A33" s="11"/>
      <c r="B33" s="24" t="s">
        <v>46</v>
      </c>
      <c r="C33" s="521"/>
      <c r="D33" s="487"/>
      <c r="E33" s="487"/>
      <c r="F33" s="487"/>
      <c r="G33" s="487"/>
      <c r="H33" s="487"/>
      <c r="I33" s="487"/>
      <c r="J33" s="487"/>
      <c r="K33" s="484"/>
      <c r="L33" s="522"/>
      <c r="M33" s="522"/>
      <c r="N33" s="523" t="s">
        <v>244</v>
      </c>
      <c r="O33" s="524" t="s">
        <v>127</v>
      </c>
      <c r="P33" s="524" t="s">
        <v>127</v>
      </c>
      <c r="Q33" s="522" t="s">
        <v>244</v>
      </c>
      <c r="R33" s="522" t="s">
        <v>127</v>
      </c>
      <c r="S33" s="887"/>
      <c r="T33" s="1065"/>
      <c r="U33" s="1112"/>
      <c r="V33" s="1069"/>
      <c r="W33" s="1081"/>
    </row>
    <row r="34" spans="1:23" s="471" customFormat="1">
      <c r="A34" s="11"/>
      <c r="B34" s="11" t="s">
        <v>53</v>
      </c>
      <c r="C34" s="521"/>
      <c r="D34" s="487"/>
      <c r="E34" s="537"/>
      <c r="F34" s="537"/>
      <c r="G34" s="537"/>
      <c r="H34" s="537"/>
      <c r="I34" s="537"/>
      <c r="J34" s="537"/>
      <c r="K34" s="539"/>
      <c r="L34" s="540"/>
      <c r="M34" s="528"/>
      <c r="N34" s="529"/>
      <c r="O34" s="530"/>
      <c r="P34" s="530"/>
      <c r="Q34" s="522" t="s">
        <v>244</v>
      </c>
      <c r="R34" s="522" t="s">
        <v>127</v>
      </c>
      <c r="S34" s="887"/>
      <c r="T34" s="1065"/>
      <c r="U34" s="1112"/>
      <c r="V34" s="1069"/>
      <c r="W34" s="1081"/>
    </row>
    <row r="35" spans="1:23">
      <c r="A35" s="548"/>
      <c r="B35" s="548" t="s">
        <v>96</v>
      </c>
      <c r="C35" s="549" t="s">
        <v>160</v>
      </c>
      <c r="D35" s="550" t="s">
        <v>160</v>
      </c>
      <c r="E35" s="550" t="s">
        <v>160</v>
      </c>
      <c r="F35" s="550" t="s">
        <v>251</v>
      </c>
      <c r="G35" s="550" t="s">
        <v>251</v>
      </c>
      <c r="H35" s="550" t="s">
        <v>251</v>
      </c>
      <c r="I35" s="551" t="s">
        <v>251</v>
      </c>
      <c r="J35" s="551" t="s">
        <v>251</v>
      </c>
      <c r="K35" s="552" t="s">
        <v>251</v>
      </c>
      <c r="L35" s="576" t="s">
        <v>251</v>
      </c>
      <c r="M35" s="581" t="s">
        <v>127</v>
      </c>
      <c r="N35" s="582" t="s">
        <v>127</v>
      </c>
      <c r="O35" s="583" t="s">
        <v>127</v>
      </c>
      <c r="P35" s="583" t="s">
        <v>127</v>
      </c>
      <c r="Q35" s="489" t="s">
        <v>244</v>
      </c>
      <c r="R35" s="489" t="s">
        <v>127</v>
      </c>
      <c r="S35" s="891"/>
      <c r="T35" s="531"/>
      <c r="U35" s="1114"/>
      <c r="V35" s="488"/>
      <c r="W35" s="1093"/>
    </row>
    <row r="36" spans="1:23">
      <c r="A36" s="535" t="s">
        <v>258</v>
      </c>
      <c r="B36" s="535" t="s">
        <v>80</v>
      </c>
      <c r="C36" s="536">
        <v>11200</v>
      </c>
      <c r="D36" s="538">
        <v>11100</v>
      </c>
      <c r="E36" s="538">
        <v>14500</v>
      </c>
      <c r="F36" s="538">
        <v>16200</v>
      </c>
      <c r="G36" s="538">
        <v>15790</v>
      </c>
      <c r="H36" s="538">
        <v>15760</v>
      </c>
      <c r="I36" s="537">
        <v>16410</v>
      </c>
      <c r="J36" s="537">
        <v>21270</v>
      </c>
      <c r="K36" s="539">
        <v>20171</v>
      </c>
      <c r="L36" s="568">
        <v>18561</v>
      </c>
      <c r="M36" s="568">
        <v>19290</v>
      </c>
      <c r="N36" s="572">
        <v>19517</v>
      </c>
      <c r="O36" s="537">
        <v>18051</v>
      </c>
      <c r="P36" s="537">
        <v>20328</v>
      </c>
      <c r="Q36" s="568">
        <v>20474</v>
      </c>
      <c r="R36" s="568">
        <v>22205</v>
      </c>
      <c r="S36" s="535" t="s">
        <v>258</v>
      </c>
      <c r="T36" s="1063" t="s">
        <v>80</v>
      </c>
      <c r="U36" s="1111">
        <v>145531</v>
      </c>
      <c r="V36" s="539">
        <v>143267</v>
      </c>
      <c r="W36" s="1090">
        <v>143968</v>
      </c>
    </row>
    <row r="37" spans="1:23">
      <c r="A37" s="535" t="s">
        <v>259</v>
      </c>
      <c r="B37" s="543" t="s">
        <v>83</v>
      </c>
      <c r="C37" s="544">
        <v>2148126</v>
      </c>
      <c r="D37" s="483">
        <v>2143765</v>
      </c>
      <c r="E37" s="483">
        <v>2155566</v>
      </c>
      <c r="F37" s="483">
        <v>2155566</v>
      </c>
      <c r="G37" s="483">
        <v>2152416</v>
      </c>
      <c r="H37" s="483">
        <v>2175739</v>
      </c>
      <c r="I37" s="487">
        <v>2189727</v>
      </c>
      <c r="J37" s="487">
        <v>2181211</v>
      </c>
      <c r="K37" s="484">
        <v>2105255</v>
      </c>
      <c r="L37" s="485">
        <v>1954334</v>
      </c>
      <c r="M37" s="485">
        <v>1805194</v>
      </c>
      <c r="N37" s="486">
        <v>1639081</v>
      </c>
      <c r="O37" s="487">
        <v>1500879</v>
      </c>
      <c r="P37" s="487">
        <v>870424</v>
      </c>
      <c r="Q37" s="485">
        <v>816024</v>
      </c>
      <c r="R37" s="485">
        <v>770994</v>
      </c>
      <c r="S37" s="535" t="s">
        <v>259</v>
      </c>
      <c r="T37" s="401" t="s">
        <v>83</v>
      </c>
      <c r="U37" s="1112">
        <v>770994</v>
      </c>
      <c r="V37" s="484">
        <v>754091</v>
      </c>
      <c r="W37" s="1091">
        <v>731521</v>
      </c>
    </row>
    <row r="38" spans="1:23" s="471" customFormat="1">
      <c r="A38" s="11" t="s">
        <v>320</v>
      </c>
      <c r="B38" s="24" t="s">
        <v>46</v>
      </c>
      <c r="C38" s="521"/>
      <c r="D38" s="487"/>
      <c r="E38" s="487"/>
      <c r="F38" s="487"/>
      <c r="G38" s="487"/>
      <c r="H38" s="487"/>
      <c r="I38" s="487"/>
      <c r="J38" s="487"/>
      <c r="K38" s="484"/>
      <c r="L38" s="522"/>
      <c r="M38" s="522"/>
      <c r="N38" s="486">
        <v>244332</v>
      </c>
      <c r="O38" s="487">
        <v>289835</v>
      </c>
      <c r="P38" s="487">
        <v>309586</v>
      </c>
      <c r="Q38" s="485">
        <v>235019</v>
      </c>
      <c r="R38" s="485">
        <v>241855</v>
      </c>
      <c r="S38" s="11" t="s">
        <v>315</v>
      </c>
      <c r="T38" s="29" t="s">
        <v>46</v>
      </c>
      <c r="U38" s="1112">
        <v>241855</v>
      </c>
      <c r="V38" s="484">
        <v>236316</v>
      </c>
      <c r="W38" s="1091">
        <v>251315</v>
      </c>
    </row>
    <row r="39" spans="1:23" s="471" customFormat="1">
      <c r="A39" s="11"/>
      <c r="B39" s="11" t="s">
        <v>53</v>
      </c>
      <c r="C39" s="521"/>
      <c r="D39" s="487"/>
      <c r="E39" s="487"/>
      <c r="F39" s="487"/>
      <c r="G39" s="487"/>
      <c r="H39" s="487"/>
      <c r="I39" s="487"/>
      <c r="J39" s="487"/>
      <c r="K39" s="484"/>
      <c r="L39" s="522"/>
      <c r="M39" s="522"/>
      <c r="N39" s="486"/>
      <c r="O39" s="487"/>
      <c r="P39" s="487"/>
      <c r="Q39" s="522" t="s">
        <v>252</v>
      </c>
      <c r="R39" s="522" t="s">
        <v>252</v>
      </c>
      <c r="S39" s="11"/>
      <c r="T39" s="37" t="s">
        <v>53</v>
      </c>
      <c r="U39" s="1112" t="s">
        <v>360</v>
      </c>
      <c r="V39" s="1069" t="s">
        <v>360</v>
      </c>
      <c r="W39" s="1081" t="s">
        <v>359</v>
      </c>
    </row>
    <row r="40" spans="1:23">
      <c r="A40" s="548"/>
      <c r="B40" s="548" t="s">
        <v>96</v>
      </c>
      <c r="C40" s="549" t="s">
        <v>160</v>
      </c>
      <c r="D40" s="550" t="s">
        <v>160</v>
      </c>
      <c r="E40" s="550" t="s">
        <v>160</v>
      </c>
      <c r="F40" s="550" t="s">
        <v>251</v>
      </c>
      <c r="G40" s="550" t="s">
        <v>251</v>
      </c>
      <c r="H40" s="550" t="s">
        <v>251</v>
      </c>
      <c r="I40" s="551" t="s">
        <v>251</v>
      </c>
      <c r="J40" s="551" t="s">
        <v>251</v>
      </c>
      <c r="K40" s="552" t="s">
        <v>251</v>
      </c>
      <c r="L40" s="576" t="s">
        <v>251</v>
      </c>
      <c r="M40" s="584" t="s">
        <v>127</v>
      </c>
      <c r="N40" s="585" t="s">
        <v>127</v>
      </c>
      <c r="O40" s="586" t="s">
        <v>127</v>
      </c>
      <c r="P40" s="586" t="s">
        <v>127</v>
      </c>
      <c r="Q40" s="576" t="s">
        <v>244</v>
      </c>
      <c r="R40" s="576" t="s">
        <v>127</v>
      </c>
      <c r="S40" s="548"/>
      <c r="T40" s="1064" t="s">
        <v>96</v>
      </c>
      <c r="U40" s="1115" t="s">
        <v>345</v>
      </c>
      <c r="V40" s="552" t="s">
        <v>127</v>
      </c>
      <c r="W40" s="1094" t="s">
        <v>127</v>
      </c>
    </row>
    <row r="41" spans="1:23">
      <c r="A41" s="535" t="s">
        <v>255</v>
      </c>
      <c r="B41" s="535" t="s">
        <v>80</v>
      </c>
      <c r="C41" s="536">
        <v>120200</v>
      </c>
      <c r="D41" s="538">
        <v>127000</v>
      </c>
      <c r="E41" s="538">
        <v>139500</v>
      </c>
      <c r="F41" s="538">
        <v>157700</v>
      </c>
      <c r="G41" s="538">
        <v>191600</v>
      </c>
      <c r="H41" s="538">
        <v>212200</v>
      </c>
      <c r="I41" s="537">
        <v>223700</v>
      </c>
      <c r="J41" s="537">
        <v>232100</v>
      </c>
      <c r="K41" s="539">
        <v>263475</v>
      </c>
      <c r="L41" s="568">
        <v>284414</v>
      </c>
      <c r="M41" s="568">
        <v>304116</v>
      </c>
      <c r="N41" s="572">
        <v>318298</v>
      </c>
      <c r="O41" s="537">
        <v>339043</v>
      </c>
      <c r="P41" s="537">
        <v>347861</v>
      </c>
      <c r="Q41" s="568">
        <v>346449</v>
      </c>
      <c r="R41" s="568">
        <v>355803</v>
      </c>
      <c r="S41" s="535" t="s">
        <v>255</v>
      </c>
      <c r="T41" s="1063" t="s">
        <v>80</v>
      </c>
      <c r="U41" s="1111">
        <v>355803</v>
      </c>
      <c r="V41" s="539">
        <v>363521</v>
      </c>
      <c r="W41" s="1090">
        <v>377994</v>
      </c>
    </row>
    <row r="42" spans="1:23">
      <c r="A42" s="535" t="s">
        <v>260</v>
      </c>
      <c r="B42" s="543" t="s">
        <v>83</v>
      </c>
      <c r="C42" s="544" t="s">
        <v>160</v>
      </c>
      <c r="D42" s="483" t="s">
        <v>160</v>
      </c>
      <c r="E42" s="483" t="s">
        <v>160</v>
      </c>
      <c r="F42" s="483" t="s">
        <v>160</v>
      </c>
      <c r="G42" s="483">
        <v>433020</v>
      </c>
      <c r="H42" s="483">
        <v>478363</v>
      </c>
      <c r="I42" s="487">
        <v>500420</v>
      </c>
      <c r="J42" s="487">
        <v>521435</v>
      </c>
      <c r="K42" s="484">
        <v>605949</v>
      </c>
      <c r="L42" s="485">
        <v>755138</v>
      </c>
      <c r="M42" s="485">
        <v>837887</v>
      </c>
      <c r="N42" s="486">
        <v>888198</v>
      </c>
      <c r="O42" s="487">
        <v>868025</v>
      </c>
      <c r="P42" s="487">
        <v>716812</v>
      </c>
      <c r="Q42" s="485">
        <v>573279</v>
      </c>
      <c r="R42" s="485">
        <v>448123</v>
      </c>
      <c r="S42" s="535" t="s">
        <v>260</v>
      </c>
      <c r="T42" s="401" t="s">
        <v>83</v>
      </c>
      <c r="U42" s="1112">
        <v>448123</v>
      </c>
      <c r="V42" s="484">
        <v>319247</v>
      </c>
      <c r="W42" s="1091">
        <v>196732</v>
      </c>
    </row>
    <row r="43" spans="1:23" s="471" customFormat="1">
      <c r="A43" s="11"/>
      <c r="B43" s="24" t="s">
        <v>46</v>
      </c>
      <c r="C43" s="521"/>
      <c r="D43" s="487"/>
      <c r="E43" s="487"/>
      <c r="F43" s="487"/>
      <c r="G43" s="487"/>
      <c r="H43" s="487"/>
      <c r="I43" s="487"/>
      <c r="J43" s="487"/>
      <c r="K43" s="484"/>
      <c r="L43" s="522"/>
      <c r="M43" s="522"/>
      <c r="N43" s="486">
        <v>446295</v>
      </c>
      <c r="O43" s="487">
        <v>470245</v>
      </c>
      <c r="P43" s="487">
        <v>470245</v>
      </c>
      <c r="Q43" s="485">
        <v>520864</v>
      </c>
      <c r="R43" s="485">
        <v>528756</v>
      </c>
      <c r="S43" s="11"/>
      <c r="T43" s="29" t="s">
        <v>46</v>
      </c>
      <c r="U43" s="1112">
        <v>528756</v>
      </c>
      <c r="V43" s="484">
        <v>523040</v>
      </c>
      <c r="W43" s="1091">
        <v>184295</v>
      </c>
    </row>
    <row r="44" spans="1:23" s="471" customFormat="1">
      <c r="A44" s="11"/>
      <c r="B44" s="11" t="s">
        <v>53</v>
      </c>
      <c r="C44" s="521"/>
      <c r="D44" s="487"/>
      <c r="E44" s="487"/>
      <c r="F44" s="487"/>
      <c r="G44" s="487"/>
      <c r="H44" s="487"/>
      <c r="I44" s="487"/>
      <c r="J44" s="487"/>
      <c r="K44" s="484"/>
      <c r="L44" s="522"/>
      <c r="M44" s="522"/>
      <c r="N44" s="486"/>
      <c r="O44" s="487"/>
      <c r="P44" s="487"/>
      <c r="Q44" s="522" t="s">
        <v>252</v>
      </c>
      <c r="R44" s="522" t="s">
        <v>252</v>
      </c>
      <c r="S44" s="11"/>
      <c r="T44" s="37" t="s">
        <v>53</v>
      </c>
      <c r="U44" s="1112" t="s">
        <v>360</v>
      </c>
      <c r="V44" s="1069" t="s">
        <v>360</v>
      </c>
      <c r="W44" s="1081" t="s">
        <v>252</v>
      </c>
    </row>
    <row r="45" spans="1:23">
      <c r="A45" s="548"/>
      <c r="B45" s="548" t="s">
        <v>96</v>
      </c>
      <c r="C45" s="549">
        <v>290500</v>
      </c>
      <c r="D45" s="550">
        <v>267662</v>
      </c>
      <c r="E45" s="550">
        <v>362797</v>
      </c>
      <c r="F45" s="550">
        <v>362797</v>
      </c>
      <c r="G45" s="550">
        <v>547626</v>
      </c>
      <c r="H45" s="550" t="s">
        <v>252</v>
      </c>
      <c r="I45" s="551" t="s">
        <v>252</v>
      </c>
      <c r="J45" s="551" t="s">
        <v>252</v>
      </c>
      <c r="K45" s="552">
        <v>526606</v>
      </c>
      <c r="L45" s="576">
        <v>603773</v>
      </c>
      <c r="M45" s="576">
        <v>701301</v>
      </c>
      <c r="N45" s="587">
        <v>763493</v>
      </c>
      <c r="O45" s="551">
        <v>809070</v>
      </c>
      <c r="P45" s="551">
        <v>731399</v>
      </c>
      <c r="Q45" s="576">
        <v>721801</v>
      </c>
      <c r="R45" s="576">
        <v>662457</v>
      </c>
      <c r="S45" s="548"/>
      <c r="T45" s="1064" t="s">
        <v>96</v>
      </c>
      <c r="U45" s="1115">
        <v>662457</v>
      </c>
      <c r="V45" s="552">
        <v>603898</v>
      </c>
      <c r="W45" s="1094">
        <v>595361</v>
      </c>
    </row>
    <row r="46" spans="1:23">
      <c r="A46" s="535" t="s">
        <v>275</v>
      </c>
      <c r="B46" s="535" t="s">
        <v>80</v>
      </c>
      <c r="C46" s="536" t="s">
        <v>160</v>
      </c>
      <c r="D46" s="537">
        <v>15.8</v>
      </c>
      <c r="E46" s="538">
        <v>18.3</v>
      </c>
      <c r="F46" s="538">
        <v>18.3</v>
      </c>
      <c r="G46" s="538">
        <v>20.7</v>
      </c>
      <c r="H46" s="556">
        <v>20.7</v>
      </c>
      <c r="I46" s="557">
        <v>23</v>
      </c>
      <c r="J46" s="557">
        <v>20.8</v>
      </c>
      <c r="K46" s="558" t="s">
        <v>244</v>
      </c>
      <c r="L46" s="577">
        <v>26.1</v>
      </c>
      <c r="M46" s="577">
        <v>23.8</v>
      </c>
      <c r="N46" s="588">
        <v>22.837139019476158</v>
      </c>
      <c r="O46" s="557">
        <v>19</v>
      </c>
      <c r="P46" s="557">
        <v>20.2</v>
      </c>
      <c r="Q46" s="577">
        <v>21.8</v>
      </c>
      <c r="R46" s="577">
        <v>25.1</v>
      </c>
      <c r="S46" s="535" t="s">
        <v>275</v>
      </c>
      <c r="T46" s="1063" t="s">
        <v>80</v>
      </c>
      <c r="U46" s="1116">
        <v>7.7</v>
      </c>
      <c r="V46" s="558">
        <v>9.1</v>
      </c>
      <c r="W46" s="1095">
        <v>9.1999999999999993</v>
      </c>
    </row>
    <row r="47" spans="1:23" ht="15.6">
      <c r="A47" s="535" t="s">
        <v>327</v>
      </c>
      <c r="B47" s="543" t="s">
        <v>83</v>
      </c>
      <c r="C47" s="544">
        <v>22</v>
      </c>
      <c r="D47" s="483">
        <v>21</v>
      </c>
      <c r="E47" s="483">
        <v>19</v>
      </c>
      <c r="F47" s="483">
        <v>19</v>
      </c>
      <c r="G47" s="483">
        <v>21.1</v>
      </c>
      <c r="H47" s="559">
        <v>22</v>
      </c>
      <c r="I47" s="560">
        <v>24</v>
      </c>
      <c r="J47" s="560">
        <v>25</v>
      </c>
      <c r="K47" s="561">
        <v>26</v>
      </c>
      <c r="L47" s="589">
        <v>25.8</v>
      </c>
      <c r="M47" s="589">
        <v>25.6</v>
      </c>
      <c r="N47" s="590">
        <v>26.7</v>
      </c>
      <c r="O47" s="560">
        <v>28.5</v>
      </c>
      <c r="P47" s="560">
        <v>29.1</v>
      </c>
      <c r="Q47" s="589">
        <v>28.7</v>
      </c>
      <c r="R47" s="589">
        <v>25.9</v>
      </c>
      <c r="S47" s="535" t="s">
        <v>321</v>
      </c>
      <c r="T47" s="401" t="s">
        <v>83</v>
      </c>
      <c r="U47" s="1117">
        <v>25.9</v>
      </c>
      <c r="V47" s="561">
        <v>20.100000000000001</v>
      </c>
      <c r="W47" s="1096">
        <v>14.1</v>
      </c>
    </row>
    <row r="48" spans="1:23" s="471" customFormat="1">
      <c r="A48" s="11"/>
      <c r="B48" s="24" t="s">
        <v>46</v>
      </c>
      <c r="C48" s="521"/>
      <c r="D48" s="487"/>
      <c r="E48" s="487"/>
      <c r="F48" s="487"/>
      <c r="G48" s="487"/>
      <c r="H48" s="487"/>
      <c r="I48" s="487"/>
      <c r="J48" s="487"/>
      <c r="K48" s="484"/>
      <c r="L48" s="522"/>
      <c r="M48" s="522"/>
      <c r="N48" s="523">
        <v>9.9</v>
      </c>
      <c r="O48" s="524">
        <v>12.1</v>
      </c>
      <c r="P48" s="524">
        <v>15.4</v>
      </c>
      <c r="Q48" s="522">
        <v>18.5</v>
      </c>
      <c r="R48" s="522">
        <v>16.8</v>
      </c>
      <c r="S48" s="11"/>
      <c r="T48" s="29" t="s">
        <v>46</v>
      </c>
      <c r="U48" s="1105">
        <v>16.8</v>
      </c>
      <c r="V48" s="1069">
        <v>14.8</v>
      </c>
      <c r="W48" s="1081">
        <v>13.2</v>
      </c>
    </row>
    <row r="49" spans="1:23" s="471" customFormat="1">
      <c r="A49" s="11"/>
      <c r="B49" s="11" t="s">
        <v>53</v>
      </c>
      <c r="C49" s="521"/>
      <c r="D49" s="487"/>
      <c r="E49" s="487"/>
      <c r="F49" s="487"/>
      <c r="G49" s="487"/>
      <c r="H49" s="487"/>
      <c r="I49" s="487"/>
      <c r="J49" s="487"/>
      <c r="K49" s="484"/>
      <c r="L49" s="522"/>
      <c r="M49" s="522"/>
      <c r="N49" s="523"/>
      <c r="O49" s="524"/>
      <c r="P49" s="524"/>
      <c r="Q49" s="522">
        <v>11.6</v>
      </c>
      <c r="R49" s="522">
        <v>11.4</v>
      </c>
      <c r="S49" s="11"/>
      <c r="T49" s="1061" t="s">
        <v>53</v>
      </c>
      <c r="U49" s="1105">
        <v>11.4</v>
      </c>
      <c r="V49" s="1069">
        <v>11.5</v>
      </c>
      <c r="W49" s="1081">
        <v>10.9</v>
      </c>
    </row>
    <row r="50" spans="1:23">
      <c r="A50" s="548"/>
      <c r="B50" s="548" t="s">
        <v>96</v>
      </c>
      <c r="C50" s="549" t="s">
        <v>160</v>
      </c>
      <c r="D50" s="550">
        <v>10.4</v>
      </c>
      <c r="E50" s="550">
        <v>12.6</v>
      </c>
      <c r="F50" s="550">
        <v>12.6</v>
      </c>
      <c r="G50" s="550">
        <v>13</v>
      </c>
      <c r="H50" s="591">
        <v>14.4</v>
      </c>
      <c r="I50" s="565">
        <v>16.600000000000001</v>
      </c>
      <c r="J50" s="565">
        <v>18.3</v>
      </c>
      <c r="K50" s="566">
        <v>20.7</v>
      </c>
      <c r="L50" s="592">
        <v>21.8</v>
      </c>
      <c r="M50" s="592">
        <v>23.4</v>
      </c>
      <c r="N50" s="593">
        <v>24.9</v>
      </c>
      <c r="O50" s="565">
        <v>25.7</v>
      </c>
      <c r="P50" s="565">
        <v>25.9</v>
      </c>
      <c r="Q50" s="592">
        <v>24.4</v>
      </c>
      <c r="R50" s="592">
        <v>23.6</v>
      </c>
      <c r="S50" s="548"/>
      <c r="T50" s="1064" t="s">
        <v>96</v>
      </c>
      <c r="U50" s="1118">
        <v>23.6</v>
      </c>
      <c r="V50" s="566">
        <v>19.600000000000001</v>
      </c>
      <c r="W50" s="1097">
        <v>17.399999999999999</v>
      </c>
    </row>
    <row r="51" spans="1:23">
      <c r="A51" s="535" t="s">
        <v>261</v>
      </c>
      <c r="B51" s="535" t="s">
        <v>80</v>
      </c>
      <c r="C51" s="536">
        <v>24.4</v>
      </c>
      <c r="D51" s="537">
        <v>29.3</v>
      </c>
      <c r="E51" s="538">
        <v>32.799999999999997</v>
      </c>
      <c r="F51" s="538">
        <v>39</v>
      </c>
      <c r="G51" s="538">
        <v>50.1</v>
      </c>
      <c r="H51" s="556">
        <v>46.1</v>
      </c>
      <c r="I51" s="557">
        <v>27.7</v>
      </c>
      <c r="J51" s="557">
        <v>37.700000000000003</v>
      </c>
      <c r="K51" s="558">
        <v>41.4</v>
      </c>
      <c r="L51" s="577">
        <v>40.6</v>
      </c>
      <c r="M51" s="577">
        <v>43.9</v>
      </c>
      <c r="N51" s="588">
        <v>42.8</v>
      </c>
      <c r="O51" s="557">
        <v>46.9</v>
      </c>
      <c r="P51" s="557">
        <v>41.7</v>
      </c>
      <c r="Q51" s="577">
        <v>39.1</v>
      </c>
      <c r="R51" s="577">
        <v>40.5</v>
      </c>
      <c r="S51" s="535" t="s">
        <v>261</v>
      </c>
      <c r="T51" s="1063" t="s">
        <v>80</v>
      </c>
      <c r="U51" s="1116">
        <v>36.729999999999997</v>
      </c>
      <c r="V51" s="558">
        <v>36.200000000000003</v>
      </c>
      <c r="W51" s="1095">
        <v>36.1</v>
      </c>
    </row>
    <row r="52" spans="1:23">
      <c r="A52" s="535" t="s">
        <v>262</v>
      </c>
      <c r="B52" s="543" t="s">
        <v>83</v>
      </c>
      <c r="C52" s="544" t="s">
        <v>160</v>
      </c>
      <c r="D52" s="483" t="s">
        <v>160</v>
      </c>
      <c r="E52" s="483" t="s">
        <v>160</v>
      </c>
      <c r="F52" s="483" t="s">
        <v>160</v>
      </c>
      <c r="G52" s="483">
        <v>26.9</v>
      </c>
      <c r="H52" s="559">
        <v>27.7</v>
      </c>
      <c r="I52" s="560">
        <v>28.7</v>
      </c>
      <c r="J52" s="560">
        <v>31.1</v>
      </c>
      <c r="K52" s="561">
        <v>31.6</v>
      </c>
      <c r="L52" s="589">
        <v>31.8</v>
      </c>
      <c r="M52" s="589">
        <v>31.8</v>
      </c>
      <c r="N52" s="590">
        <v>32.4</v>
      </c>
      <c r="O52" s="560">
        <v>33.9</v>
      </c>
      <c r="P52" s="560">
        <v>35.299999999999997</v>
      </c>
      <c r="Q52" s="589">
        <v>35.299999999999997</v>
      </c>
      <c r="R52" s="589">
        <v>34</v>
      </c>
      <c r="S52" s="535" t="s">
        <v>262</v>
      </c>
      <c r="T52" s="401" t="s">
        <v>83</v>
      </c>
      <c r="U52" s="1117">
        <v>34</v>
      </c>
      <c r="V52" s="561">
        <v>29.6</v>
      </c>
      <c r="W52" s="1096">
        <v>23.4</v>
      </c>
    </row>
    <row r="53" spans="1:23" s="471" customFormat="1" ht="15.6">
      <c r="A53" s="11" t="s">
        <v>328</v>
      </c>
      <c r="B53" s="24" t="s">
        <v>46</v>
      </c>
      <c r="C53" s="521"/>
      <c r="D53" s="487"/>
      <c r="E53" s="487"/>
      <c r="F53" s="487"/>
      <c r="G53" s="487"/>
      <c r="H53" s="487"/>
      <c r="I53" s="487"/>
      <c r="J53" s="487"/>
      <c r="K53" s="484"/>
      <c r="L53" s="522"/>
      <c r="M53" s="522"/>
      <c r="N53" s="523">
        <v>15.8</v>
      </c>
      <c r="O53" s="524">
        <v>17.399999999999999</v>
      </c>
      <c r="P53" s="524">
        <v>22.2</v>
      </c>
      <c r="Q53" s="522">
        <v>24.6</v>
      </c>
      <c r="R53" s="522">
        <v>22.8</v>
      </c>
      <c r="S53" s="11" t="s">
        <v>263</v>
      </c>
      <c r="T53" s="29" t="s">
        <v>46</v>
      </c>
      <c r="U53" s="1117">
        <v>22.8</v>
      </c>
      <c r="V53" s="561">
        <v>21.6</v>
      </c>
      <c r="W53" s="1081">
        <v>19.100000000000001</v>
      </c>
    </row>
    <row r="54" spans="1:23" s="471" customFormat="1">
      <c r="A54" s="11"/>
      <c r="B54" s="11" t="s">
        <v>53</v>
      </c>
      <c r="C54" s="521"/>
      <c r="D54" s="487"/>
      <c r="E54" s="487"/>
      <c r="F54" s="487"/>
      <c r="G54" s="487"/>
      <c r="H54" s="487"/>
      <c r="I54" s="487"/>
      <c r="J54" s="487"/>
      <c r="K54" s="484"/>
      <c r="L54" s="522"/>
      <c r="M54" s="522"/>
      <c r="N54" s="523"/>
      <c r="O54" s="524"/>
      <c r="P54" s="524"/>
      <c r="Q54" s="522">
        <v>24.2</v>
      </c>
      <c r="R54" s="522">
        <v>22.9</v>
      </c>
      <c r="S54" s="11"/>
      <c r="T54" s="37" t="s">
        <v>53</v>
      </c>
      <c r="U54" s="1117">
        <v>22.9</v>
      </c>
      <c r="V54" s="561">
        <v>22.6</v>
      </c>
      <c r="W54" s="1081">
        <v>22.2</v>
      </c>
    </row>
    <row r="55" spans="1:23">
      <c r="A55" s="548"/>
      <c r="B55" s="548" t="s">
        <v>96</v>
      </c>
      <c r="C55" s="549">
        <v>21.5</v>
      </c>
      <c r="D55" s="550">
        <v>22.9</v>
      </c>
      <c r="E55" s="550">
        <v>24.4</v>
      </c>
      <c r="F55" s="550">
        <v>24.4</v>
      </c>
      <c r="G55" s="550">
        <v>24.7</v>
      </c>
      <c r="H55" s="591">
        <v>24.7</v>
      </c>
      <c r="I55" s="565">
        <v>24.8</v>
      </c>
      <c r="J55" s="565">
        <v>26.7</v>
      </c>
      <c r="K55" s="566">
        <v>26.8</v>
      </c>
      <c r="L55" s="592">
        <v>30.6</v>
      </c>
      <c r="M55" s="592">
        <v>31.3</v>
      </c>
      <c r="N55" s="593">
        <v>32</v>
      </c>
      <c r="O55" s="565">
        <v>33.5</v>
      </c>
      <c r="P55" s="565">
        <v>34.799999999999997</v>
      </c>
      <c r="Q55" s="592">
        <v>34.9</v>
      </c>
      <c r="R55" s="592">
        <v>33.799999999999997</v>
      </c>
      <c r="S55" s="548"/>
      <c r="T55" s="1064" t="s">
        <v>96</v>
      </c>
      <c r="U55" s="1118">
        <v>33.799999999999997</v>
      </c>
      <c r="V55" s="566">
        <v>31.7</v>
      </c>
      <c r="W55" s="1097">
        <v>28.6</v>
      </c>
    </row>
    <row r="56" spans="1:23">
      <c r="A56" s="535" t="s">
        <v>255</v>
      </c>
      <c r="B56" s="535" t="s">
        <v>80</v>
      </c>
      <c r="C56" s="536">
        <v>3720</v>
      </c>
      <c r="D56" s="537">
        <v>3730</v>
      </c>
      <c r="E56" s="538">
        <v>3270</v>
      </c>
      <c r="F56" s="538">
        <v>3030</v>
      </c>
      <c r="G56" s="538">
        <v>2470</v>
      </c>
      <c r="H56" s="538">
        <v>1360</v>
      </c>
      <c r="I56" s="537">
        <v>1250</v>
      </c>
      <c r="J56" s="537">
        <v>1630</v>
      </c>
      <c r="K56" s="539">
        <v>2403</v>
      </c>
      <c r="L56" s="568">
        <v>2403</v>
      </c>
      <c r="M56" s="568">
        <v>5294</v>
      </c>
      <c r="N56" s="572">
        <v>5822</v>
      </c>
      <c r="O56" s="537">
        <v>5885</v>
      </c>
      <c r="P56" s="537">
        <v>5659</v>
      </c>
      <c r="Q56" s="568">
        <v>5398</v>
      </c>
      <c r="R56" s="568">
        <v>5204</v>
      </c>
      <c r="S56" s="888"/>
      <c r="T56" s="547"/>
      <c r="U56" s="1111"/>
      <c r="V56" s="539" t="s">
        <v>361</v>
      </c>
      <c r="W56" s="1090" t="s">
        <v>361</v>
      </c>
    </row>
    <row r="57" spans="1:23" ht="15.6">
      <c r="A57" s="535" t="s">
        <v>329</v>
      </c>
      <c r="B57" s="543" t="s">
        <v>83</v>
      </c>
      <c r="C57" s="544" t="s">
        <v>160</v>
      </c>
      <c r="D57" s="483" t="s">
        <v>160</v>
      </c>
      <c r="E57" s="483" t="s">
        <v>160</v>
      </c>
      <c r="F57" s="483" t="s">
        <v>252</v>
      </c>
      <c r="G57" s="483" t="s">
        <v>252</v>
      </c>
      <c r="H57" s="483" t="s">
        <v>252</v>
      </c>
      <c r="I57" s="487" t="s">
        <v>252</v>
      </c>
      <c r="J57" s="487" t="s">
        <v>252</v>
      </c>
      <c r="K57" s="484" t="s">
        <v>253</v>
      </c>
      <c r="L57" s="485" t="s">
        <v>252</v>
      </c>
      <c r="M57" s="485" t="s">
        <v>252</v>
      </c>
      <c r="N57" s="523" t="s">
        <v>244</v>
      </c>
      <c r="O57" s="524" t="s">
        <v>127</v>
      </c>
      <c r="P57" s="524" t="s">
        <v>127</v>
      </c>
      <c r="Q57" s="522" t="s">
        <v>244</v>
      </c>
      <c r="R57" s="522" t="s">
        <v>127</v>
      </c>
      <c r="S57" s="887"/>
      <c r="T57" s="1065"/>
      <c r="U57" s="1105"/>
      <c r="V57" s="1069" t="s">
        <v>344</v>
      </c>
      <c r="W57" s="1081" t="s">
        <v>127</v>
      </c>
    </row>
    <row r="58" spans="1:23" s="471" customFormat="1">
      <c r="A58" s="11"/>
      <c r="B58" s="24" t="s">
        <v>46</v>
      </c>
      <c r="C58" s="521"/>
      <c r="D58" s="487"/>
      <c r="E58" s="487"/>
      <c r="F58" s="487"/>
      <c r="G58" s="487"/>
      <c r="H58" s="487"/>
      <c r="I58" s="487"/>
      <c r="J58" s="487"/>
      <c r="K58" s="484"/>
      <c r="L58" s="522"/>
      <c r="M58" s="522"/>
      <c r="N58" s="523" t="s">
        <v>244</v>
      </c>
      <c r="O58" s="524" t="s">
        <v>127</v>
      </c>
      <c r="P58" s="524" t="s">
        <v>127</v>
      </c>
      <c r="Q58" s="522" t="s">
        <v>244</v>
      </c>
      <c r="R58" s="522" t="s">
        <v>127</v>
      </c>
      <c r="S58" s="887"/>
      <c r="T58" s="1065"/>
      <c r="U58" s="1105"/>
      <c r="V58" s="1069" t="s">
        <v>344</v>
      </c>
      <c r="W58" s="1081" t="s">
        <v>127</v>
      </c>
    </row>
    <row r="59" spans="1:23" s="471" customFormat="1">
      <c r="A59" s="11"/>
      <c r="B59" s="11" t="s">
        <v>53</v>
      </c>
      <c r="C59" s="521"/>
      <c r="D59" s="487"/>
      <c r="E59" s="487"/>
      <c r="F59" s="487"/>
      <c r="G59" s="487"/>
      <c r="H59" s="487"/>
      <c r="I59" s="487"/>
      <c r="J59" s="487"/>
      <c r="K59" s="484"/>
      <c r="L59" s="522"/>
      <c r="M59" s="522"/>
      <c r="N59" s="523"/>
      <c r="O59" s="524"/>
      <c r="P59" s="524"/>
      <c r="Q59" s="522" t="s">
        <v>244</v>
      </c>
      <c r="R59" s="522" t="s">
        <v>127</v>
      </c>
      <c r="S59" s="887"/>
      <c r="T59" s="1065"/>
      <c r="U59" s="1105"/>
      <c r="V59" s="1069" t="s">
        <v>344</v>
      </c>
      <c r="W59" s="1081" t="s">
        <v>127</v>
      </c>
    </row>
    <row r="60" spans="1:23">
      <c r="A60" s="548"/>
      <c r="B60" s="548" t="s">
        <v>96</v>
      </c>
      <c r="C60" s="549" t="s">
        <v>160</v>
      </c>
      <c r="D60" s="550" t="s">
        <v>160</v>
      </c>
      <c r="E60" s="550" t="s">
        <v>160</v>
      </c>
      <c r="F60" s="550" t="s">
        <v>251</v>
      </c>
      <c r="G60" s="550" t="s">
        <v>251</v>
      </c>
      <c r="H60" s="550" t="s">
        <v>251</v>
      </c>
      <c r="I60" s="551" t="s">
        <v>251</v>
      </c>
      <c r="J60" s="551" t="s">
        <v>251</v>
      </c>
      <c r="K60" s="552" t="s">
        <v>251</v>
      </c>
      <c r="L60" s="576" t="s">
        <v>251</v>
      </c>
      <c r="M60" s="576" t="s">
        <v>251</v>
      </c>
      <c r="N60" s="587" t="s">
        <v>251</v>
      </c>
      <c r="O60" s="551" t="s">
        <v>127</v>
      </c>
      <c r="P60" s="551" t="s">
        <v>127</v>
      </c>
      <c r="Q60" s="576" t="s">
        <v>244</v>
      </c>
      <c r="R60" s="576" t="s">
        <v>127</v>
      </c>
      <c r="S60" s="892"/>
      <c r="T60" s="1067"/>
      <c r="U60" s="1115"/>
      <c r="V60" s="552" t="s">
        <v>344</v>
      </c>
      <c r="W60" s="1094" t="s">
        <v>127</v>
      </c>
    </row>
    <row r="61" spans="1:23">
      <c r="A61" s="535" t="s">
        <v>264</v>
      </c>
      <c r="B61" s="535" t="s">
        <v>80</v>
      </c>
      <c r="C61" s="536">
        <v>16.899999999999999</v>
      </c>
      <c r="D61" s="538">
        <v>17.899999999999999</v>
      </c>
      <c r="E61" s="538">
        <v>14.2</v>
      </c>
      <c r="F61" s="538">
        <v>14.1</v>
      </c>
      <c r="G61" s="538">
        <v>11.6</v>
      </c>
      <c r="H61" s="556">
        <v>6.6</v>
      </c>
      <c r="I61" s="557">
        <v>6.6</v>
      </c>
      <c r="J61" s="557">
        <v>8.8000000000000007</v>
      </c>
      <c r="K61" s="558">
        <v>11.8</v>
      </c>
      <c r="L61" s="577">
        <v>4.8</v>
      </c>
      <c r="M61" s="577">
        <v>16.659574468085108</v>
      </c>
      <c r="N61" s="588">
        <v>26.4</v>
      </c>
      <c r="O61" s="557">
        <v>23.9</v>
      </c>
      <c r="P61" s="557">
        <v>22.6</v>
      </c>
      <c r="Q61" s="577">
        <v>21.4</v>
      </c>
      <c r="R61" s="577">
        <v>20.399999999999999</v>
      </c>
      <c r="S61" s="893"/>
      <c r="T61" s="1068"/>
      <c r="U61" s="1116"/>
      <c r="V61" s="558" t="s">
        <v>361</v>
      </c>
      <c r="W61" s="1095" t="s">
        <v>343</v>
      </c>
    </row>
    <row r="62" spans="1:23">
      <c r="A62" s="535" t="s">
        <v>265</v>
      </c>
      <c r="B62" s="543" t="s">
        <v>83</v>
      </c>
      <c r="C62" s="544" t="s">
        <v>160</v>
      </c>
      <c r="D62" s="483" t="s">
        <v>160</v>
      </c>
      <c r="E62" s="483" t="s">
        <v>160</v>
      </c>
      <c r="F62" s="483" t="s">
        <v>252</v>
      </c>
      <c r="G62" s="483" t="s">
        <v>252</v>
      </c>
      <c r="H62" s="483" t="s">
        <v>252</v>
      </c>
      <c r="I62" s="487" t="s">
        <v>252</v>
      </c>
      <c r="J62" s="487" t="s">
        <v>252</v>
      </c>
      <c r="K62" s="484" t="s">
        <v>252</v>
      </c>
      <c r="L62" s="485" t="s">
        <v>252</v>
      </c>
      <c r="M62" s="485" t="s">
        <v>252</v>
      </c>
      <c r="N62" s="523" t="s">
        <v>244</v>
      </c>
      <c r="O62" s="524" t="s">
        <v>127</v>
      </c>
      <c r="P62" s="524" t="s">
        <v>127</v>
      </c>
      <c r="Q62" s="522" t="s">
        <v>244</v>
      </c>
      <c r="R62" s="522" t="s">
        <v>127</v>
      </c>
      <c r="S62" s="887"/>
      <c r="T62" s="1065"/>
      <c r="U62" s="1105"/>
      <c r="V62" s="1069" t="s">
        <v>344</v>
      </c>
      <c r="W62" s="1081" t="s">
        <v>127</v>
      </c>
    </row>
    <row r="63" spans="1:23" s="471" customFormat="1">
      <c r="A63" s="11"/>
      <c r="B63" s="24" t="s">
        <v>46</v>
      </c>
      <c r="C63" s="521"/>
      <c r="D63" s="487"/>
      <c r="E63" s="487"/>
      <c r="F63" s="487"/>
      <c r="G63" s="487"/>
      <c r="H63" s="487"/>
      <c r="I63" s="487"/>
      <c r="J63" s="487"/>
      <c r="K63" s="484"/>
      <c r="L63" s="522"/>
      <c r="M63" s="522"/>
      <c r="N63" s="523" t="s">
        <v>244</v>
      </c>
      <c r="O63" s="524" t="s">
        <v>127</v>
      </c>
      <c r="P63" s="524" t="s">
        <v>127</v>
      </c>
      <c r="Q63" s="522" t="s">
        <v>244</v>
      </c>
      <c r="R63" s="522" t="s">
        <v>127</v>
      </c>
      <c r="S63" s="887"/>
      <c r="T63" s="1065"/>
      <c r="U63" s="1105"/>
      <c r="V63" s="1069" t="s">
        <v>344</v>
      </c>
      <c r="W63" s="1081" t="s">
        <v>127</v>
      </c>
    </row>
    <row r="64" spans="1:23" s="471" customFormat="1">
      <c r="A64" s="11"/>
      <c r="B64" s="11" t="s">
        <v>53</v>
      </c>
      <c r="C64" s="521"/>
      <c r="D64" s="487"/>
      <c r="E64" s="487"/>
      <c r="F64" s="487"/>
      <c r="G64" s="487"/>
      <c r="H64" s="487"/>
      <c r="I64" s="487"/>
      <c r="J64" s="487"/>
      <c r="K64" s="484"/>
      <c r="L64" s="522"/>
      <c r="M64" s="522"/>
      <c r="N64" s="523"/>
      <c r="O64" s="524"/>
      <c r="P64" s="524"/>
      <c r="Q64" s="522" t="s">
        <v>244</v>
      </c>
      <c r="R64" s="522" t="s">
        <v>127</v>
      </c>
      <c r="S64" s="887"/>
      <c r="T64" s="1065"/>
      <c r="U64" s="1105"/>
      <c r="V64" s="1069" t="s">
        <v>344</v>
      </c>
      <c r="W64" s="1081" t="s">
        <v>127</v>
      </c>
    </row>
    <row r="65" spans="1:23">
      <c r="A65" s="548"/>
      <c r="B65" s="548" t="s">
        <v>96</v>
      </c>
      <c r="C65" s="549" t="s">
        <v>160</v>
      </c>
      <c r="D65" s="550" t="s">
        <v>251</v>
      </c>
      <c r="E65" s="550" t="s">
        <v>251</v>
      </c>
      <c r="F65" s="550" t="s">
        <v>251</v>
      </c>
      <c r="G65" s="550" t="s">
        <v>251</v>
      </c>
      <c r="H65" s="550" t="s">
        <v>251</v>
      </c>
      <c r="I65" s="550" t="s">
        <v>251</v>
      </c>
      <c r="J65" s="550" t="s">
        <v>251</v>
      </c>
      <c r="K65" s="550" t="s">
        <v>251</v>
      </c>
      <c r="L65" s="550" t="s">
        <v>251</v>
      </c>
      <c r="M65" s="594" t="s">
        <v>251</v>
      </c>
      <c r="N65" s="595" t="s">
        <v>251</v>
      </c>
      <c r="O65" s="551" t="s">
        <v>127</v>
      </c>
      <c r="P65" s="551" t="s">
        <v>127</v>
      </c>
      <c r="Q65" s="576" t="s">
        <v>244</v>
      </c>
      <c r="R65" s="576" t="s">
        <v>127</v>
      </c>
      <c r="S65" s="892"/>
      <c r="T65" s="1067"/>
      <c r="U65" s="1115"/>
      <c r="V65" s="552" t="s">
        <v>344</v>
      </c>
      <c r="W65" s="1094" t="s">
        <v>127</v>
      </c>
    </row>
    <row r="66" spans="1:23">
      <c r="A66" s="535" t="s">
        <v>266</v>
      </c>
      <c r="B66" s="535" t="s">
        <v>80</v>
      </c>
      <c r="C66" s="596"/>
      <c r="D66" s="597"/>
      <c r="E66" s="597"/>
      <c r="F66" s="597"/>
      <c r="G66" s="597"/>
      <c r="H66" s="597"/>
      <c r="I66" s="597"/>
      <c r="J66" s="597"/>
      <c r="K66" s="597"/>
      <c r="L66" s="597"/>
      <c r="M66" s="598"/>
      <c r="N66" s="599"/>
      <c r="O66" s="597"/>
      <c r="P66" s="597"/>
      <c r="Q66" s="483" t="s">
        <v>160</v>
      </c>
      <c r="R66" s="577" t="s">
        <v>127</v>
      </c>
      <c r="S66" s="535" t="s">
        <v>266</v>
      </c>
      <c r="T66" s="1063" t="s">
        <v>80</v>
      </c>
      <c r="U66" s="1119"/>
      <c r="V66" s="1101" t="s">
        <v>127</v>
      </c>
      <c r="W66" s="1095" t="s">
        <v>127</v>
      </c>
    </row>
    <row r="67" spans="1:23">
      <c r="A67" s="535" t="s">
        <v>267</v>
      </c>
      <c r="B67" s="543" t="s">
        <v>83</v>
      </c>
      <c r="C67" s="600"/>
      <c r="D67" s="597"/>
      <c r="E67" s="597"/>
      <c r="F67" s="597"/>
      <c r="G67" s="597"/>
      <c r="H67" s="597"/>
      <c r="I67" s="597"/>
      <c r="J67" s="597"/>
      <c r="K67" s="597"/>
      <c r="L67" s="597"/>
      <c r="M67" s="598"/>
      <c r="N67" s="601"/>
      <c r="O67" s="602"/>
      <c r="P67" s="602"/>
      <c r="Q67" s="522" t="s">
        <v>244</v>
      </c>
      <c r="R67" s="522" t="s">
        <v>127</v>
      </c>
      <c r="S67" s="535" t="s">
        <v>267</v>
      </c>
      <c r="T67" s="401" t="s">
        <v>83</v>
      </c>
      <c r="U67" s="1105"/>
      <c r="V67" s="1069" t="s">
        <v>344</v>
      </c>
      <c r="W67" s="1081" t="s">
        <v>127</v>
      </c>
    </row>
    <row r="68" spans="1:23" s="471" customFormat="1">
      <c r="A68" s="11"/>
      <c r="B68" s="24" t="s">
        <v>46</v>
      </c>
      <c r="C68" s="600"/>
      <c r="D68" s="597"/>
      <c r="E68" s="597"/>
      <c r="F68" s="597"/>
      <c r="G68" s="597"/>
      <c r="H68" s="597"/>
      <c r="I68" s="597"/>
      <c r="J68" s="597"/>
      <c r="K68" s="597"/>
      <c r="L68" s="597"/>
      <c r="M68" s="598"/>
      <c r="N68" s="601"/>
      <c r="O68" s="602"/>
      <c r="P68" s="602"/>
      <c r="Q68" s="522" t="s">
        <v>244</v>
      </c>
      <c r="R68" s="522" t="s">
        <v>127</v>
      </c>
      <c r="S68" s="11"/>
      <c r="T68" s="29" t="s">
        <v>46</v>
      </c>
      <c r="U68" s="1105"/>
      <c r="V68" s="1069" t="s">
        <v>344</v>
      </c>
      <c r="W68" s="1081" t="s">
        <v>127</v>
      </c>
    </row>
    <row r="69" spans="1:23" s="471" customFormat="1">
      <c r="A69" s="11"/>
      <c r="B69" s="11" t="s">
        <v>53</v>
      </c>
      <c r="C69" s="600"/>
      <c r="D69" s="597"/>
      <c r="E69" s="597"/>
      <c r="F69" s="597"/>
      <c r="G69" s="597"/>
      <c r="H69" s="597"/>
      <c r="I69" s="597"/>
      <c r="J69" s="597"/>
      <c r="K69" s="597"/>
      <c r="L69" s="597"/>
      <c r="M69" s="598"/>
      <c r="N69" s="601"/>
      <c r="O69" s="602"/>
      <c r="P69" s="602"/>
      <c r="Q69" s="522">
        <v>7.6</v>
      </c>
      <c r="R69" s="522">
        <v>7.5</v>
      </c>
      <c r="S69" s="11"/>
      <c r="T69" s="37" t="s">
        <v>53</v>
      </c>
      <c r="U69" s="1105">
        <v>7.5</v>
      </c>
      <c r="V69" s="1069">
        <v>6.6</v>
      </c>
      <c r="W69" s="1081">
        <v>7</v>
      </c>
    </row>
    <row r="70" spans="1:23" ht="14.4" thickBot="1">
      <c r="A70" s="548"/>
      <c r="B70" s="548" t="s">
        <v>96</v>
      </c>
      <c r="C70" s="603"/>
      <c r="D70" s="604"/>
      <c r="E70" s="604"/>
      <c r="F70" s="604"/>
      <c r="G70" s="604"/>
      <c r="H70" s="604"/>
      <c r="I70" s="605"/>
      <c r="J70" s="605"/>
      <c r="K70" s="606"/>
      <c r="L70" s="607"/>
      <c r="M70" s="607"/>
      <c r="N70" s="608"/>
      <c r="O70" s="605"/>
      <c r="P70" s="605"/>
      <c r="Q70" s="576" t="s">
        <v>244</v>
      </c>
      <c r="R70" s="576" t="s">
        <v>127</v>
      </c>
      <c r="S70" s="548"/>
      <c r="T70" s="1064" t="s">
        <v>96</v>
      </c>
      <c r="U70" s="1120"/>
      <c r="V70" s="1102" t="s">
        <v>344</v>
      </c>
      <c r="W70" s="1098" t="s">
        <v>127</v>
      </c>
    </row>
    <row r="71" spans="1:23">
      <c r="A71" s="339"/>
      <c r="B71" s="339"/>
      <c r="C71" s="479"/>
      <c r="D71" s="479"/>
      <c r="E71" s="479"/>
      <c r="F71" s="479"/>
      <c r="G71" s="479"/>
      <c r="H71" s="479"/>
    </row>
    <row r="72" spans="1:23">
      <c r="A72" s="895" t="s">
        <v>322</v>
      </c>
      <c r="C72" s="479"/>
      <c r="D72" s="479"/>
      <c r="E72" s="479"/>
      <c r="F72" s="479"/>
      <c r="G72" s="479"/>
      <c r="H72" s="479"/>
    </row>
    <row r="73" spans="1:23">
      <c r="A73" s="894" t="s">
        <v>317</v>
      </c>
      <c r="C73" s="479"/>
      <c r="D73" s="479"/>
      <c r="E73" s="479"/>
      <c r="F73" s="479"/>
      <c r="G73" s="479"/>
      <c r="H73" s="479"/>
    </row>
    <row r="74" spans="1:23" ht="13.95" customHeight="1">
      <c r="A74" s="894" t="s">
        <v>318</v>
      </c>
      <c r="C74" s="479"/>
      <c r="D74" s="479"/>
      <c r="E74" s="479"/>
      <c r="F74" s="479"/>
      <c r="G74" s="479"/>
      <c r="H74" s="479"/>
    </row>
    <row r="75" spans="1:23" ht="13.95" customHeight="1">
      <c r="A75" s="894" t="s">
        <v>316</v>
      </c>
      <c r="C75" s="479"/>
      <c r="D75" s="479"/>
      <c r="E75" s="479"/>
      <c r="F75" s="479"/>
      <c r="G75" s="479"/>
      <c r="H75" s="479"/>
    </row>
    <row r="76" spans="1:23">
      <c r="C76" s="479"/>
      <c r="D76" s="479"/>
      <c r="E76" s="479"/>
      <c r="F76" s="479"/>
      <c r="G76" s="479"/>
      <c r="H76" s="479"/>
    </row>
    <row r="77" spans="1:23">
      <c r="C77" s="479"/>
      <c r="D77" s="479"/>
      <c r="E77" s="479"/>
      <c r="F77" s="479"/>
      <c r="G77" s="479"/>
      <c r="H77" s="479"/>
    </row>
    <row r="78" spans="1:23">
      <c r="C78" s="479"/>
      <c r="D78" s="479"/>
      <c r="E78" s="479"/>
      <c r="F78" s="479"/>
      <c r="G78" s="479"/>
      <c r="H78" s="479"/>
    </row>
    <row r="79" spans="1:23">
      <c r="C79" s="479"/>
      <c r="D79" s="479"/>
      <c r="E79" s="479"/>
      <c r="F79" s="479"/>
      <c r="G79" s="479"/>
      <c r="H79" s="479"/>
    </row>
    <row r="80" spans="1:23">
      <c r="C80" s="479"/>
      <c r="D80" s="479"/>
      <c r="E80" s="479"/>
      <c r="F80" s="479"/>
      <c r="G80" s="479"/>
      <c r="H80" s="479"/>
    </row>
    <row r="81" spans="3:8">
      <c r="C81" s="479"/>
      <c r="D81" s="479"/>
      <c r="E81" s="479"/>
      <c r="F81" s="479"/>
      <c r="G81" s="479"/>
      <c r="H81" s="479"/>
    </row>
    <row r="82" spans="3:8">
      <c r="C82" s="479"/>
      <c r="D82" s="479"/>
      <c r="E82" s="479"/>
      <c r="F82" s="479"/>
      <c r="G82" s="479"/>
      <c r="H82" s="479"/>
    </row>
    <row r="83" spans="3:8">
      <c r="C83" s="479"/>
      <c r="D83" s="479"/>
      <c r="E83" s="479"/>
      <c r="F83" s="479"/>
      <c r="G83" s="479"/>
      <c r="H83" s="479"/>
    </row>
    <row r="84" spans="3:8">
      <c r="C84" s="479"/>
      <c r="D84" s="479"/>
      <c r="E84" s="479"/>
      <c r="F84" s="479"/>
      <c r="G84" s="479"/>
      <c r="H84" s="479"/>
    </row>
    <row r="85" spans="3:8">
      <c r="C85" s="479"/>
      <c r="D85" s="479"/>
      <c r="E85" s="479"/>
      <c r="F85" s="479"/>
      <c r="G85" s="479"/>
      <c r="H85" s="479"/>
    </row>
    <row r="86" spans="3:8">
      <c r="C86" s="479"/>
      <c r="D86" s="479"/>
      <c r="E86" s="479"/>
      <c r="F86" s="479"/>
      <c r="G86" s="479"/>
      <c r="H86" s="479"/>
    </row>
    <row r="87" spans="3:8">
      <c r="C87" s="479"/>
      <c r="D87" s="479"/>
      <c r="E87" s="479"/>
      <c r="F87" s="479"/>
      <c r="G87" s="479"/>
      <c r="H87" s="479"/>
    </row>
    <row r="88" spans="3:8">
      <c r="C88" s="479"/>
      <c r="D88" s="479"/>
      <c r="E88" s="479"/>
      <c r="F88" s="479"/>
      <c r="G88" s="479"/>
      <c r="H88" s="479"/>
    </row>
    <row r="89" spans="3:8">
      <c r="C89" s="479"/>
      <c r="D89" s="479"/>
      <c r="E89" s="479"/>
      <c r="F89" s="479"/>
      <c r="G89" s="479"/>
      <c r="H89" s="479"/>
    </row>
    <row r="90" spans="3:8">
      <c r="C90" s="479"/>
      <c r="D90" s="479"/>
      <c r="E90" s="479"/>
      <c r="F90" s="479"/>
      <c r="G90" s="479"/>
      <c r="H90" s="479"/>
    </row>
    <row r="91" spans="3:8">
      <c r="C91" s="479"/>
      <c r="D91" s="479"/>
      <c r="E91" s="479"/>
      <c r="F91" s="479"/>
      <c r="G91" s="479"/>
      <c r="H91" s="479"/>
    </row>
    <row r="92" spans="3:8">
      <c r="C92" s="479"/>
      <c r="D92" s="479"/>
      <c r="E92" s="479"/>
      <c r="F92" s="479"/>
      <c r="G92" s="479"/>
      <c r="H92" s="479"/>
    </row>
    <row r="93" spans="3:8">
      <c r="C93" s="479"/>
      <c r="D93" s="479"/>
      <c r="E93" s="479"/>
      <c r="F93" s="479"/>
      <c r="G93" s="479"/>
      <c r="H93" s="479"/>
    </row>
    <row r="94" spans="3:8">
      <c r="C94" s="479"/>
      <c r="D94" s="479"/>
      <c r="E94" s="479"/>
      <c r="F94" s="479"/>
      <c r="G94" s="479"/>
      <c r="H94" s="479"/>
    </row>
  </sheetData>
  <phoneticPr fontId="0"/>
  <pageMargins left="0.5" right="0.54" top="0.5" bottom="0.5" header="0" footer="0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0" workbookViewId="0">
      <pane xSplit="2" topLeftCell="C1" activePane="topRight" state="frozenSplit"/>
      <selection activeCell="Q37" sqref="Q37"/>
      <selection pane="topRight" activeCell="P40" sqref="P40"/>
    </sheetView>
  </sheetViews>
  <sheetFormatPr defaultColWidth="8.88671875" defaultRowHeight="13.8"/>
  <cols>
    <col min="1" max="1" width="8.88671875" style="329"/>
    <col min="2" max="2" width="40.109375" style="329" customWidth="1"/>
    <col min="3" max="9" width="10.88671875" style="329" customWidth="1"/>
    <col min="10" max="10" width="10.21875" style="329" customWidth="1"/>
    <col min="11" max="16" width="10.77734375" style="329" customWidth="1"/>
    <col min="17" max="18" width="10.77734375" style="330" customWidth="1"/>
    <col min="19" max="20" width="10.77734375" style="329" customWidth="1"/>
    <col min="21" max="16384" width="8.88671875" style="329"/>
  </cols>
  <sheetData>
    <row r="1" spans="1:20" ht="15.6">
      <c r="A1" s="328" t="s">
        <v>0</v>
      </c>
      <c r="B1" s="421"/>
    </row>
    <row r="2" spans="1:20">
      <c r="A2" s="329" t="s">
        <v>233</v>
      </c>
    </row>
    <row r="3" spans="1:20">
      <c r="A3" s="331" t="s">
        <v>279</v>
      </c>
    </row>
    <row r="4" spans="1:20">
      <c r="K4" s="480"/>
      <c r="L4" s="480"/>
      <c r="M4" s="480"/>
      <c r="N4" s="480"/>
      <c r="O4" s="480"/>
      <c r="P4" s="480"/>
      <c r="Q4" s="480"/>
      <c r="R4" s="480"/>
    </row>
    <row r="6" spans="1:20" ht="14.4" thickBot="1"/>
    <row r="7" spans="1:20">
      <c r="A7" s="609" t="s">
        <v>78</v>
      </c>
      <c r="B7" s="609" t="s">
        <v>268</v>
      </c>
      <c r="C7" s="610">
        <v>1996</v>
      </c>
      <c r="D7" s="611">
        <v>1997</v>
      </c>
      <c r="E7" s="611">
        <v>1998</v>
      </c>
      <c r="F7" s="611">
        <v>1999</v>
      </c>
      <c r="G7" s="611">
        <v>2000</v>
      </c>
      <c r="H7" s="611">
        <v>2001</v>
      </c>
      <c r="I7" s="611">
        <v>2002</v>
      </c>
      <c r="J7" s="611">
        <v>2003</v>
      </c>
      <c r="K7" s="612">
        <v>2004</v>
      </c>
      <c r="L7" s="613">
        <v>2005</v>
      </c>
      <c r="M7" s="611">
        <v>2006</v>
      </c>
      <c r="N7" s="614">
        <v>2007</v>
      </c>
      <c r="O7" s="611">
        <v>2008</v>
      </c>
      <c r="P7" s="611">
        <v>2009</v>
      </c>
      <c r="Q7" s="613">
        <v>2010</v>
      </c>
      <c r="R7" s="613">
        <v>2011</v>
      </c>
      <c r="S7" s="613">
        <v>2012</v>
      </c>
      <c r="T7" s="1121">
        <v>2013</v>
      </c>
    </row>
    <row r="8" spans="1:20">
      <c r="A8" s="615" t="s">
        <v>80</v>
      </c>
      <c r="B8" s="616" t="s">
        <v>289</v>
      </c>
      <c r="C8" s="617">
        <v>5766</v>
      </c>
      <c r="D8" s="618">
        <v>6376</v>
      </c>
      <c r="E8" s="618">
        <v>8311</v>
      </c>
      <c r="F8" s="618">
        <v>10528</v>
      </c>
      <c r="G8" s="618">
        <v>13245</v>
      </c>
      <c r="H8" s="618">
        <v>15358</v>
      </c>
      <c r="I8" s="619">
        <v>14816</v>
      </c>
      <c r="J8" s="619">
        <v>15867</v>
      </c>
      <c r="K8" s="620">
        <v>18548</v>
      </c>
      <c r="L8" s="621">
        <v>21254</v>
      </c>
      <c r="M8" s="619">
        <v>23382</v>
      </c>
      <c r="N8" s="622">
        <v>26061</v>
      </c>
      <c r="O8" s="619">
        <v>29494</v>
      </c>
      <c r="P8" s="619">
        <v>27360</v>
      </c>
      <c r="Q8" s="621">
        <v>28900</v>
      </c>
      <c r="R8" s="621">
        <v>30893</v>
      </c>
      <c r="S8" s="621">
        <v>32422</v>
      </c>
      <c r="T8" s="1122">
        <v>32036</v>
      </c>
    </row>
    <row r="9" spans="1:20">
      <c r="A9" s="615"/>
      <c r="B9" s="623" t="s">
        <v>356</v>
      </c>
      <c r="C9" s="436">
        <v>28250</v>
      </c>
      <c r="D9" s="437">
        <v>33110</v>
      </c>
      <c r="E9" s="437">
        <v>41710</v>
      </c>
      <c r="F9" s="437">
        <v>47420</v>
      </c>
      <c r="G9" s="437">
        <v>57210</v>
      </c>
      <c r="H9" s="437">
        <v>65987</v>
      </c>
      <c r="I9" s="438">
        <v>60426</v>
      </c>
      <c r="J9" s="438">
        <v>60885</v>
      </c>
      <c r="K9" s="439">
        <v>63201</v>
      </c>
      <c r="L9" s="440">
        <v>67119</v>
      </c>
      <c r="M9" s="438">
        <v>71513</v>
      </c>
      <c r="N9" s="624">
        <v>75387</v>
      </c>
      <c r="O9" s="438">
        <v>77910</v>
      </c>
      <c r="P9" s="438">
        <v>69960</v>
      </c>
      <c r="Q9" s="440">
        <v>68930</v>
      </c>
      <c r="R9" s="440">
        <v>71588</v>
      </c>
      <c r="S9" s="440">
        <v>75066</v>
      </c>
      <c r="T9" s="991">
        <v>77330</v>
      </c>
    </row>
    <row r="10" spans="1:20">
      <c r="A10" s="625"/>
      <c r="B10" s="626" t="s">
        <v>290</v>
      </c>
      <c r="C10" s="457">
        <v>18110</v>
      </c>
      <c r="D10" s="458">
        <v>22010</v>
      </c>
      <c r="E10" s="458">
        <v>27600</v>
      </c>
      <c r="F10" s="458">
        <v>31770</v>
      </c>
      <c r="G10" s="458">
        <v>38863</v>
      </c>
      <c r="H10" s="458">
        <v>45938</v>
      </c>
      <c r="I10" s="459">
        <v>41054</v>
      </c>
      <c r="J10" s="459">
        <v>31472</v>
      </c>
      <c r="K10" s="460">
        <v>21642</v>
      </c>
      <c r="L10" s="461">
        <v>13878</v>
      </c>
      <c r="M10" s="459">
        <v>11603</v>
      </c>
      <c r="N10" s="627">
        <v>10586</v>
      </c>
      <c r="O10" s="459">
        <v>9862</v>
      </c>
      <c r="P10" s="459">
        <v>8592</v>
      </c>
      <c r="Q10" s="461">
        <v>7918</v>
      </c>
      <c r="R10" s="461">
        <v>7394</v>
      </c>
      <c r="S10" s="461">
        <v>7764</v>
      </c>
      <c r="T10" s="994">
        <v>7708</v>
      </c>
    </row>
    <row r="11" spans="1:20">
      <c r="A11" s="615" t="s">
        <v>83</v>
      </c>
      <c r="B11" s="616" t="s">
        <v>289</v>
      </c>
      <c r="C11" s="617">
        <v>3834</v>
      </c>
      <c r="D11" s="618">
        <v>4815</v>
      </c>
      <c r="E11" s="618">
        <v>6063</v>
      </c>
      <c r="F11" s="618">
        <v>7209</v>
      </c>
      <c r="G11" s="618">
        <v>9447</v>
      </c>
      <c r="H11" s="618">
        <v>11687</v>
      </c>
      <c r="I11" s="619">
        <v>13879</v>
      </c>
      <c r="J11" s="619">
        <v>17097</v>
      </c>
      <c r="K11" s="620">
        <v>20264</v>
      </c>
      <c r="L11" s="621">
        <v>24868</v>
      </c>
      <c r="M11" s="619">
        <v>27024</v>
      </c>
      <c r="N11" s="622">
        <v>26935</v>
      </c>
      <c r="O11" s="619">
        <v>28027</v>
      </c>
      <c r="P11" s="619">
        <v>29291</v>
      </c>
      <c r="Q11" s="621">
        <v>31523</v>
      </c>
      <c r="R11" s="621">
        <v>37972</v>
      </c>
      <c r="S11" s="621">
        <v>43523</v>
      </c>
      <c r="T11" s="1122">
        <v>43075</v>
      </c>
    </row>
    <row r="12" spans="1:20">
      <c r="A12" s="615"/>
      <c r="B12" s="623" t="s">
        <v>356</v>
      </c>
      <c r="C12" s="436">
        <v>3605</v>
      </c>
      <c r="D12" s="437">
        <v>4604</v>
      </c>
      <c r="E12" s="437">
        <v>5640</v>
      </c>
      <c r="F12" s="437">
        <v>7003</v>
      </c>
      <c r="G12" s="437">
        <v>8961</v>
      </c>
      <c r="H12" s="437">
        <v>11091</v>
      </c>
      <c r="I12" s="438">
        <v>13161</v>
      </c>
      <c r="J12" s="438">
        <v>16142</v>
      </c>
      <c r="K12" s="439">
        <v>18696</v>
      </c>
      <c r="L12" s="440">
        <v>23020</v>
      </c>
      <c r="M12" s="438">
        <v>25146</v>
      </c>
      <c r="N12" s="624">
        <v>25947</v>
      </c>
      <c r="O12" s="438">
        <v>27117</v>
      </c>
      <c r="P12" s="438">
        <v>28446</v>
      </c>
      <c r="Q12" s="440">
        <v>30856</v>
      </c>
      <c r="R12" s="440">
        <v>37094</v>
      </c>
      <c r="S12" s="440">
        <v>41674</v>
      </c>
      <c r="T12" s="991">
        <v>42271</v>
      </c>
    </row>
    <row r="13" spans="1:20">
      <c r="A13" s="625"/>
      <c r="B13" s="626" t="s">
        <v>290</v>
      </c>
      <c r="C13" s="457">
        <v>1605</v>
      </c>
      <c r="D13" s="458">
        <v>2139</v>
      </c>
      <c r="E13" s="458">
        <v>2754</v>
      </c>
      <c r="F13" s="458">
        <v>3541</v>
      </c>
      <c r="G13" s="458">
        <v>4608</v>
      </c>
      <c r="H13" s="458">
        <v>6139</v>
      </c>
      <c r="I13" s="459">
        <v>7038</v>
      </c>
      <c r="J13" s="459">
        <v>6785</v>
      </c>
      <c r="K13" s="460">
        <v>4208</v>
      </c>
      <c r="L13" s="461">
        <v>2526</v>
      </c>
      <c r="M13" s="459">
        <v>2580</v>
      </c>
      <c r="N13" s="627">
        <v>2555</v>
      </c>
      <c r="O13" s="459">
        <v>2122</v>
      </c>
      <c r="P13" s="459">
        <v>2152</v>
      </c>
      <c r="Q13" s="461">
        <v>2121</v>
      </c>
      <c r="R13" s="461">
        <v>2444</v>
      </c>
      <c r="S13" s="461">
        <v>2661</v>
      </c>
      <c r="T13" s="994">
        <v>2291</v>
      </c>
    </row>
    <row r="14" spans="1:20" s="330" customFormat="1">
      <c r="A14" s="615" t="s">
        <v>354</v>
      </c>
      <c r="B14" s="616" t="s">
        <v>289</v>
      </c>
      <c r="C14" s="617"/>
      <c r="D14" s="618"/>
      <c r="E14" s="618"/>
      <c r="F14" s="618"/>
      <c r="G14" s="618"/>
      <c r="H14" s="618"/>
      <c r="I14" s="619"/>
      <c r="J14" s="619"/>
      <c r="K14" s="620">
        <v>3558</v>
      </c>
      <c r="L14" s="621">
        <v>4689</v>
      </c>
      <c r="M14" s="619">
        <v>5918</v>
      </c>
      <c r="N14" s="622">
        <v>7060</v>
      </c>
      <c r="O14" s="619">
        <v>7911</v>
      </c>
      <c r="P14" s="619">
        <v>8025</v>
      </c>
      <c r="Q14" s="621">
        <v>9639</v>
      </c>
      <c r="R14" s="621">
        <v>10413</v>
      </c>
      <c r="S14" s="621">
        <v>11787</v>
      </c>
      <c r="T14" s="1122">
        <v>12439</v>
      </c>
    </row>
    <row r="15" spans="1:20" s="330" customFormat="1">
      <c r="A15" s="615"/>
      <c r="B15" s="623" t="s">
        <v>356</v>
      </c>
      <c r="C15" s="436"/>
      <c r="D15" s="437"/>
      <c r="E15" s="437"/>
      <c r="F15" s="437"/>
      <c r="G15" s="437"/>
      <c r="H15" s="437"/>
      <c r="I15" s="438"/>
      <c r="J15" s="438"/>
      <c r="K15" s="439">
        <v>3211</v>
      </c>
      <c r="L15" s="440">
        <v>4230</v>
      </c>
      <c r="M15" s="438">
        <v>6673</v>
      </c>
      <c r="N15" s="624">
        <v>10238</v>
      </c>
      <c r="O15" s="438">
        <v>19020</v>
      </c>
      <c r="P15" s="438">
        <v>21714</v>
      </c>
      <c r="Q15" s="440">
        <v>23295</v>
      </c>
      <c r="R15" s="440">
        <v>27096</v>
      </c>
      <c r="S15" s="440">
        <v>27533</v>
      </c>
      <c r="T15" s="991">
        <v>30532</v>
      </c>
    </row>
    <row r="16" spans="1:20" s="330" customFormat="1">
      <c r="A16" s="625"/>
      <c r="B16" s="626" t="s">
        <v>290</v>
      </c>
      <c r="C16" s="457"/>
      <c r="D16" s="458"/>
      <c r="E16" s="458"/>
      <c r="F16" s="458"/>
      <c r="G16" s="458"/>
      <c r="H16" s="458"/>
      <c r="I16" s="459"/>
      <c r="J16" s="459"/>
      <c r="K16" s="460">
        <v>932</v>
      </c>
      <c r="L16" s="461">
        <v>652</v>
      </c>
      <c r="M16" s="459">
        <v>598</v>
      </c>
      <c r="N16" s="627">
        <v>511</v>
      </c>
      <c r="O16" s="459">
        <v>358</v>
      </c>
      <c r="P16" s="459">
        <v>340</v>
      </c>
      <c r="Q16" s="461">
        <v>271</v>
      </c>
      <c r="R16" s="461">
        <v>221</v>
      </c>
      <c r="S16" s="461">
        <v>299</v>
      </c>
      <c r="T16" s="994">
        <v>253</v>
      </c>
    </row>
    <row r="17" spans="1:20">
      <c r="A17" s="615" t="s">
        <v>53</v>
      </c>
      <c r="B17" s="616" t="s">
        <v>289</v>
      </c>
      <c r="C17" s="617">
        <v>3834</v>
      </c>
      <c r="D17" s="618">
        <v>4815</v>
      </c>
      <c r="E17" s="618">
        <v>6063</v>
      </c>
      <c r="F17" s="618"/>
      <c r="G17" s="618"/>
      <c r="H17" s="618"/>
      <c r="I17" s="619"/>
      <c r="J17" s="619"/>
      <c r="K17" s="620"/>
      <c r="L17" s="621"/>
      <c r="M17" s="619">
        <v>3927</v>
      </c>
      <c r="N17" s="622">
        <v>5400</v>
      </c>
      <c r="O17" s="619">
        <v>6081</v>
      </c>
      <c r="P17" s="619">
        <v>8000</v>
      </c>
      <c r="Q17" s="621">
        <v>12917</v>
      </c>
      <c r="R17" s="621">
        <v>17471</v>
      </c>
      <c r="S17" s="621">
        <v>19926</v>
      </c>
      <c r="T17" s="1122">
        <v>22924</v>
      </c>
    </row>
    <row r="18" spans="1:20">
      <c r="A18" s="615"/>
      <c r="B18" s="623" t="s">
        <v>356</v>
      </c>
      <c r="C18" s="436">
        <v>3605</v>
      </c>
      <c r="D18" s="437">
        <v>4604</v>
      </c>
      <c r="E18" s="437">
        <v>5640</v>
      </c>
      <c r="F18" s="437"/>
      <c r="G18" s="437"/>
      <c r="H18" s="437"/>
      <c r="I18" s="438"/>
      <c r="J18" s="438"/>
      <c r="K18" s="439"/>
      <c r="L18" s="440"/>
      <c r="M18" s="438">
        <v>3892</v>
      </c>
      <c r="N18" s="624">
        <v>5492</v>
      </c>
      <c r="O18" s="438">
        <v>6188</v>
      </c>
      <c r="P18" s="438">
        <v>8095</v>
      </c>
      <c r="Q18" s="440">
        <v>13273</v>
      </c>
      <c r="R18" s="440">
        <v>18017</v>
      </c>
      <c r="S18" s="440">
        <v>20716</v>
      </c>
      <c r="T18" s="991">
        <v>23704</v>
      </c>
    </row>
    <row r="19" spans="1:20">
      <c r="A19" s="625"/>
      <c r="B19" s="626" t="s">
        <v>290</v>
      </c>
      <c r="C19" s="457">
        <v>1605</v>
      </c>
      <c r="D19" s="458">
        <v>2139</v>
      </c>
      <c r="E19" s="458">
        <v>2754</v>
      </c>
      <c r="F19" s="458"/>
      <c r="G19" s="458"/>
      <c r="H19" s="458"/>
      <c r="I19" s="459"/>
      <c r="J19" s="459"/>
      <c r="K19" s="460"/>
      <c r="L19" s="461"/>
      <c r="M19" s="459">
        <v>364</v>
      </c>
      <c r="N19" s="627">
        <v>384</v>
      </c>
      <c r="O19" s="459">
        <v>416</v>
      </c>
      <c r="P19" s="459">
        <v>303</v>
      </c>
      <c r="Q19" s="461">
        <v>362</v>
      </c>
      <c r="R19" s="461">
        <v>421</v>
      </c>
      <c r="S19" s="461">
        <v>474</v>
      </c>
      <c r="T19" s="994">
        <v>381</v>
      </c>
    </row>
    <row r="20" spans="1:20">
      <c r="A20" s="615" t="s">
        <v>96</v>
      </c>
      <c r="B20" s="616" t="s">
        <v>289</v>
      </c>
      <c r="C20" s="628">
        <v>20504</v>
      </c>
      <c r="D20" s="629">
        <v>22456</v>
      </c>
      <c r="E20" s="629">
        <v>27891</v>
      </c>
      <c r="F20" s="629">
        <v>29138</v>
      </c>
      <c r="G20" s="629">
        <v>38093</v>
      </c>
      <c r="H20" s="629">
        <v>43215</v>
      </c>
      <c r="I20" s="630">
        <v>41296</v>
      </c>
      <c r="J20" s="630">
        <v>41028</v>
      </c>
      <c r="K20" s="631">
        <v>43352</v>
      </c>
      <c r="L20" s="632">
        <v>46830</v>
      </c>
      <c r="M20" s="630">
        <v>51248</v>
      </c>
      <c r="N20" s="633">
        <v>54595</v>
      </c>
      <c r="O20" s="630">
        <v>52053</v>
      </c>
      <c r="P20" s="630">
        <v>46055</v>
      </c>
      <c r="Q20" s="632">
        <v>45218</v>
      </c>
      <c r="R20" s="632">
        <v>49196</v>
      </c>
      <c r="S20" s="632">
        <v>51854</v>
      </c>
      <c r="T20" s="1123">
        <v>57526</v>
      </c>
    </row>
    <row r="21" spans="1:20">
      <c r="A21" s="615"/>
      <c r="B21" s="623" t="s">
        <v>356</v>
      </c>
      <c r="C21" s="436">
        <v>11914</v>
      </c>
      <c r="D21" s="437">
        <v>9750</v>
      </c>
      <c r="E21" s="437">
        <v>12859</v>
      </c>
      <c r="F21" s="437">
        <v>14116</v>
      </c>
      <c r="G21" s="437">
        <v>17503</v>
      </c>
      <c r="H21" s="437">
        <v>19413</v>
      </c>
      <c r="I21" s="438">
        <v>25525</v>
      </c>
      <c r="J21" s="438">
        <v>26476</v>
      </c>
      <c r="K21" s="439">
        <v>26896</v>
      </c>
      <c r="L21" s="440">
        <v>28622</v>
      </c>
      <c r="M21" s="438">
        <v>30537</v>
      </c>
      <c r="N21" s="624">
        <v>30506</v>
      </c>
      <c r="O21" s="438">
        <v>21380</v>
      </c>
      <c r="P21" s="438">
        <v>15462</v>
      </c>
      <c r="Q21" s="440">
        <v>15902</v>
      </c>
      <c r="R21" s="440">
        <v>16396</v>
      </c>
      <c r="S21" s="440">
        <v>17029</v>
      </c>
      <c r="T21" s="991">
        <v>16649</v>
      </c>
    </row>
    <row r="22" spans="1:20" ht="14.4" thickBot="1">
      <c r="A22" s="634"/>
      <c r="B22" s="626" t="s">
        <v>290</v>
      </c>
      <c r="C22" s="474">
        <v>8736</v>
      </c>
      <c r="D22" s="475">
        <v>9233</v>
      </c>
      <c r="E22" s="475">
        <v>12003</v>
      </c>
      <c r="F22" s="475">
        <v>14615</v>
      </c>
      <c r="G22" s="475">
        <v>18110</v>
      </c>
      <c r="H22" s="475">
        <v>21257</v>
      </c>
      <c r="I22" s="476">
        <v>24685</v>
      </c>
      <c r="J22" s="476">
        <v>20165</v>
      </c>
      <c r="K22" s="477">
        <v>11591</v>
      </c>
      <c r="L22" s="478">
        <v>5575</v>
      </c>
      <c r="M22" s="476">
        <v>3941</v>
      </c>
      <c r="N22" s="494">
        <v>3006</v>
      </c>
      <c r="O22" s="476">
        <v>2937</v>
      </c>
      <c r="P22" s="476">
        <v>1993</v>
      </c>
      <c r="Q22" s="478">
        <v>1775</v>
      </c>
      <c r="R22" s="478">
        <v>1816</v>
      </c>
      <c r="S22" s="478">
        <v>1748</v>
      </c>
      <c r="T22" s="996">
        <v>1497</v>
      </c>
    </row>
    <row r="24" spans="1:20">
      <c r="A24" s="338"/>
    </row>
  </sheetData>
  <phoneticPr fontId="0" type="noConversion"/>
  <pageMargins left="0.6" right="0.51" top="1" bottom="1" header="0.51200000000000001" footer="0.51200000000000001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="85" workbookViewId="0">
      <selection activeCell="P32" sqref="P32"/>
    </sheetView>
  </sheetViews>
  <sheetFormatPr defaultColWidth="8.88671875" defaultRowHeight="13.8"/>
  <cols>
    <col min="1" max="1" width="10.109375" style="329" customWidth="1"/>
    <col min="2" max="2" width="24.77734375" style="329" customWidth="1"/>
    <col min="3" max="16384" width="8.88671875" style="329"/>
  </cols>
  <sheetData>
    <row r="1" spans="1:20" ht="15.6">
      <c r="A1" s="328" t="s">
        <v>0</v>
      </c>
      <c r="B1" s="421"/>
    </row>
    <row r="2" spans="1:20">
      <c r="A2" s="329" t="s">
        <v>280</v>
      </c>
    </row>
    <row r="3" spans="1:20">
      <c r="A3" s="331" t="s">
        <v>269</v>
      </c>
    </row>
    <row r="6" spans="1:20" ht="14.4" thickBot="1">
      <c r="A6" s="341"/>
    </row>
    <row r="7" spans="1:20">
      <c r="A7" s="635" t="s">
        <v>78</v>
      </c>
      <c r="B7" s="636" t="s">
        <v>268</v>
      </c>
      <c r="C7" s="425">
        <v>1996</v>
      </c>
      <c r="D7" s="424">
        <v>1997</v>
      </c>
      <c r="E7" s="424">
        <v>1998</v>
      </c>
      <c r="F7" s="424">
        <v>1999</v>
      </c>
      <c r="G7" s="424">
        <v>2000</v>
      </c>
      <c r="H7" s="424">
        <v>2001</v>
      </c>
      <c r="I7" s="424">
        <v>2002</v>
      </c>
      <c r="J7" s="424">
        <v>2003</v>
      </c>
      <c r="K7" s="425">
        <v>2004</v>
      </c>
      <c r="L7" s="426">
        <v>2005</v>
      </c>
      <c r="M7" s="424">
        <v>2006</v>
      </c>
      <c r="N7" s="424">
        <v>2007</v>
      </c>
      <c r="O7" s="424">
        <v>2008</v>
      </c>
      <c r="P7" s="424">
        <v>2009</v>
      </c>
      <c r="Q7" s="426">
        <v>2010</v>
      </c>
      <c r="R7" s="426">
        <v>2011</v>
      </c>
      <c r="S7" s="426">
        <v>2012</v>
      </c>
      <c r="T7" s="1079">
        <v>2013</v>
      </c>
    </row>
    <row r="8" spans="1:20">
      <c r="A8" s="637" t="s">
        <v>80</v>
      </c>
      <c r="B8" s="638" t="s">
        <v>288</v>
      </c>
      <c r="C8" s="648">
        <v>18490</v>
      </c>
      <c r="D8" s="649">
        <v>18660</v>
      </c>
      <c r="E8" s="649">
        <v>18900</v>
      </c>
      <c r="F8" s="649">
        <v>17630</v>
      </c>
      <c r="G8" s="649">
        <v>18888</v>
      </c>
      <c r="H8" s="649">
        <v>18480</v>
      </c>
      <c r="I8" s="649">
        <v>16940</v>
      </c>
      <c r="J8" s="649">
        <v>18080</v>
      </c>
      <c r="K8" s="648">
        <v>21964</v>
      </c>
      <c r="L8" s="650">
        <v>19354</v>
      </c>
      <c r="M8" s="651">
        <v>18444</v>
      </c>
      <c r="N8" s="651">
        <v>18877</v>
      </c>
      <c r="O8" s="651">
        <v>17104</v>
      </c>
      <c r="P8" s="651">
        <v>22941</v>
      </c>
      <c r="Q8" s="652">
        <v>27818</v>
      </c>
      <c r="R8" s="652">
        <v>26227</v>
      </c>
      <c r="S8" s="652">
        <v>23899</v>
      </c>
      <c r="T8" s="1124">
        <v>25624</v>
      </c>
    </row>
    <row r="9" spans="1:20">
      <c r="A9" s="1273" t="s">
        <v>83</v>
      </c>
      <c r="B9" s="428" t="s">
        <v>270</v>
      </c>
      <c r="C9" s="653">
        <v>40192</v>
      </c>
      <c r="D9" s="654">
        <v>39865</v>
      </c>
      <c r="E9" s="654">
        <v>39352</v>
      </c>
      <c r="F9" s="654">
        <v>37368</v>
      </c>
      <c r="G9" s="654">
        <v>38496</v>
      </c>
      <c r="H9" s="654">
        <v>39423</v>
      </c>
      <c r="I9" s="654">
        <v>37230</v>
      </c>
      <c r="J9" s="654">
        <v>39267</v>
      </c>
      <c r="K9" s="653">
        <v>40756</v>
      </c>
      <c r="L9" s="655">
        <v>39254</v>
      </c>
      <c r="M9" s="656">
        <v>36724</v>
      </c>
      <c r="N9" s="656">
        <v>36544</v>
      </c>
      <c r="O9" s="656">
        <v>33569</v>
      </c>
      <c r="P9" s="656">
        <v>30875</v>
      </c>
      <c r="Q9" s="657">
        <v>31756</v>
      </c>
      <c r="R9" s="657">
        <v>30805</v>
      </c>
      <c r="S9" s="657">
        <v>32391</v>
      </c>
      <c r="T9" s="1125">
        <v>31125</v>
      </c>
    </row>
    <row r="10" spans="1:20">
      <c r="A10" s="1274"/>
      <c r="B10" s="435" t="s">
        <v>271</v>
      </c>
      <c r="C10" s="658">
        <v>14082</v>
      </c>
      <c r="D10" s="659">
        <v>12048</v>
      </c>
      <c r="E10" s="659">
        <v>10917</v>
      </c>
      <c r="F10" s="659">
        <v>10283</v>
      </c>
      <c r="G10" s="659">
        <v>9587</v>
      </c>
      <c r="H10" s="659">
        <v>8806</v>
      </c>
      <c r="I10" s="659">
        <v>8603</v>
      </c>
      <c r="J10" s="659">
        <v>8169</v>
      </c>
      <c r="K10" s="658">
        <v>7986</v>
      </c>
      <c r="L10" s="495">
        <v>11387</v>
      </c>
      <c r="M10" s="660">
        <v>10965</v>
      </c>
      <c r="N10" s="660">
        <v>10315</v>
      </c>
      <c r="O10" s="660">
        <v>9452</v>
      </c>
      <c r="P10" s="660">
        <v>9507</v>
      </c>
      <c r="Q10" s="661">
        <v>8679</v>
      </c>
      <c r="R10" s="661">
        <v>7984</v>
      </c>
      <c r="S10" s="661">
        <v>8112</v>
      </c>
      <c r="T10" s="1126">
        <v>7622</v>
      </c>
    </row>
    <row r="11" spans="1:20">
      <c r="A11" s="1276"/>
      <c r="B11" s="456" t="s">
        <v>272</v>
      </c>
      <c r="C11" s="662">
        <v>188160</v>
      </c>
      <c r="D11" s="663">
        <v>133160</v>
      </c>
      <c r="E11" s="663">
        <v>112469</v>
      </c>
      <c r="F11" s="663">
        <v>121469</v>
      </c>
      <c r="G11" s="663">
        <v>145668</v>
      </c>
      <c r="H11" s="663">
        <v>123754</v>
      </c>
      <c r="I11" s="663">
        <v>117406</v>
      </c>
      <c r="J11" s="663">
        <v>123325</v>
      </c>
      <c r="K11" s="662">
        <v>128843</v>
      </c>
      <c r="L11" s="664">
        <v>135776</v>
      </c>
      <c r="M11" s="665">
        <v>135777</v>
      </c>
      <c r="N11" s="665">
        <v>143221</v>
      </c>
      <c r="O11" s="665">
        <v>119185</v>
      </c>
      <c r="P11" s="665">
        <v>110841</v>
      </c>
      <c r="Q11" s="666">
        <v>113519</v>
      </c>
      <c r="R11" s="666">
        <v>108060</v>
      </c>
      <c r="S11" s="666">
        <v>119010</v>
      </c>
      <c r="T11" s="1127">
        <v>117674</v>
      </c>
    </row>
    <row r="12" spans="1:20" s="330" customFormat="1">
      <c r="A12" s="1273" t="s">
        <v>46</v>
      </c>
      <c r="B12" s="428" t="s">
        <v>270</v>
      </c>
      <c r="C12" s="667"/>
      <c r="D12" s="668"/>
      <c r="E12" s="668"/>
      <c r="F12" s="668"/>
      <c r="G12" s="668"/>
      <c r="H12" s="668"/>
      <c r="I12" s="668"/>
      <c r="J12" s="668"/>
      <c r="K12" s="667"/>
      <c r="L12" s="669"/>
      <c r="M12" s="670"/>
      <c r="N12" s="670">
        <v>54138</v>
      </c>
      <c r="O12" s="670">
        <v>56750</v>
      </c>
      <c r="P12" s="670">
        <v>57903</v>
      </c>
      <c r="Q12" s="671">
        <v>57187</v>
      </c>
      <c r="R12" s="671">
        <v>56524</v>
      </c>
      <c r="S12" s="671">
        <v>63135</v>
      </c>
      <c r="T12" s="1128">
        <v>66940</v>
      </c>
    </row>
    <row r="13" spans="1:20" s="330" customFormat="1">
      <c r="A13" s="1274"/>
      <c r="B13" s="435" t="s">
        <v>271</v>
      </c>
      <c r="C13" s="658"/>
      <c r="D13" s="659"/>
      <c r="E13" s="659"/>
      <c r="F13" s="659"/>
      <c r="G13" s="659"/>
      <c r="H13" s="659"/>
      <c r="I13" s="659"/>
      <c r="J13" s="659"/>
      <c r="K13" s="658"/>
      <c r="L13" s="495"/>
      <c r="M13" s="660"/>
      <c r="N13" s="660">
        <v>20998</v>
      </c>
      <c r="O13" s="660">
        <v>17405</v>
      </c>
      <c r="P13" s="660">
        <v>17144</v>
      </c>
      <c r="Q13" s="661">
        <v>17144</v>
      </c>
      <c r="R13" s="661">
        <v>11854</v>
      </c>
      <c r="S13" s="661">
        <v>12424</v>
      </c>
      <c r="T13" s="1126">
        <v>10968</v>
      </c>
    </row>
    <row r="14" spans="1:20" s="330" customFormat="1">
      <c r="A14" s="1276"/>
      <c r="B14" s="449" t="s">
        <v>272</v>
      </c>
      <c r="C14" s="672"/>
      <c r="D14" s="673"/>
      <c r="E14" s="673"/>
      <c r="F14" s="673"/>
      <c r="G14" s="673"/>
      <c r="H14" s="673"/>
      <c r="I14" s="673"/>
      <c r="J14" s="673"/>
      <c r="K14" s="672"/>
      <c r="L14" s="674"/>
      <c r="M14" s="675"/>
      <c r="N14" s="675">
        <v>131649</v>
      </c>
      <c r="O14" s="675">
        <v>127910</v>
      </c>
      <c r="P14" s="675">
        <v>126420</v>
      </c>
      <c r="Q14" s="676">
        <v>121125</v>
      </c>
      <c r="R14" s="676">
        <v>123814</v>
      </c>
      <c r="S14" s="676">
        <v>132522</v>
      </c>
      <c r="T14" s="1129">
        <v>149154</v>
      </c>
    </row>
    <row r="15" spans="1:20">
      <c r="A15" s="1273" t="s">
        <v>53</v>
      </c>
      <c r="B15" s="428" t="s">
        <v>270</v>
      </c>
      <c r="C15" s="653"/>
      <c r="D15" s="654"/>
      <c r="E15" s="654"/>
      <c r="F15" s="654"/>
      <c r="G15" s="654"/>
      <c r="H15" s="654"/>
      <c r="I15" s="654"/>
      <c r="J15" s="654"/>
      <c r="K15" s="653"/>
      <c r="L15" s="655"/>
      <c r="M15" s="656"/>
      <c r="N15" s="656"/>
      <c r="O15" s="656"/>
      <c r="P15" s="656"/>
      <c r="Q15" s="657">
        <v>421273</v>
      </c>
      <c r="R15" s="657">
        <v>521468</v>
      </c>
      <c r="S15" s="657">
        <v>657582</v>
      </c>
      <c r="T15" s="1249">
        <v>659563</v>
      </c>
    </row>
    <row r="16" spans="1:20">
      <c r="A16" s="1276"/>
      <c r="B16" s="449" t="s">
        <v>271</v>
      </c>
      <c r="C16" s="672"/>
      <c r="D16" s="673"/>
      <c r="E16" s="673"/>
      <c r="F16" s="673"/>
      <c r="G16" s="673"/>
      <c r="H16" s="673"/>
      <c r="I16" s="673"/>
      <c r="J16" s="673"/>
      <c r="K16" s="672"/>
      <c r="L16" s="674"/>
      <c r="M16" s="675"/>
      <c r="N16" s="675"/>
      <c r="O16" s="675"/>
      <c r="P16" s="675"/>
      <c r="Q16" s="676">
        <v>409836</v>
      </c>
      <c r="R16" s="676">
        <v>585467</v>
      </c>
      <c r="S16" s="676">
        <v>740290</v>
      </c>
      <c r="T16" s="1250">
        <v>892362</v>
      </c>
    </row>
    <row r="17" spans="1:20">
      <c r="A17" s="1277" t="s">
        <v>96</v>
      </c>
      <c r="B17" s="877" t="s">
        <v>270</v>
      </c>
      <c r="C17" s="677">
        <v>15161</v>
      </c>
      <c r="D17" s="867">
        <v>16546</v>
      </c>
      <c r="E17" s="867">
        <v>17107</v>
      </c>
      <c r="F17" s="867">
        <v>14732</v>
      </c>
      <c r="G17" s="867">
        <v>18292</v>
      </c>
      <c r="H17" s="867">
        <v>18820</v>
      </c>
      <c r="I17" s="867">
        <v>20904</v>
      </c>
      <c r="J17" s="867">
        <v>22602</v>
      </c>
      <c r="K17" s="677">
        <v>23975</v>
      </c>
      <c r="L17" s="878">
        <v>25553</v>
      </c>
      <c r="M17" s="879">
        <v>25843</v>
      </c>
      <c r="N17" s="879">
        <v>27752</v>
      </c>
      <c r="O17" s="879">
        <v>27782</v>
      </c>
      <c r="P17" s="879">
        <v>25806</v>
      </c>
      <c r="Q17" s="880">
        <v>29059</v>
      </c>
      <c r="R17" s="880">
        <v>30467</v>
      </c>
      <c r="S17" s="880">
        <v>32799</v>
      </c>
      <c r="T17" s="1130">
        <v>36034</v>
      </c>
    </row>
    <row r="18" spans="1:20">
      <c r="A18" s="1274"/>
      <c r="B18" s="435" t="s">
        <v>273</v>
      </c>
      <c r="C18" s="658">
        <v>665</v>
      </c>
      <c r="D18" s="659">
        <v>621</v>
      </c>
      <c r="E18" s="659">
        <v>720</v>
      </c>
      <c r="F18" s="659">
        <v>421</v>
      </c>
      <c r="G18" s="659">
        <v>797</v>
      </c>
      <c r="H18" s="659">
        <v>944</v>
      </c>
      <c r="I18" s="659">
        <v>1144</v>
      </c>
      <c r="J18" s="659">
        <v>985</v>
      </c>
      <c r="K18" s="658">
        <v>1221</v>
      </c>
      <c r="L18" s="495">
        <v>1222</v>
      </c>
      <c r="M18" s="660">
        <v>1151</v>
      </c>
      <c r="N18" s="660">
        <v>1049</v>
      </c>
      <c r="O18" s="660">
        <v>1209</v>
      </c>
      <c r="P18" s="660">
        <v>959</v>
      </c>
      <c r="Q18" s="661">
        <v>992</v>
      </c>
      <c r="R18" s="661">
        <v>1139</v>
      </c>
      <c r="S18" s="661">
        <v>1149</v>
      </c>
      <c r="T18" s="1126">
        <v>1406</v>
      </c>
    </row>
    <row r="19" spans="1:20">
      <c r="A19" s="1274"/>
      <c r="B19" s="435" t="s">
        <v>274</v>
      </c>
      <c r="C19" s="658">
        <v>592</v>
      </c>
      <c r="D19" s="659">
        <v>548</v>
      </c>
      <c r="E19" s="659">
        <v>594</v>
      </c>
      <c r="F19" s="659">
        <v>448</v>
      </c>
      <c r="G19" s="659">
        <v>761</v>
      </c>
      <c r="H19" s="659">
        <v>823</v>
      </c>
      <c r="I19" s="659">
        <v>982</v>
      </c>
      <c r="J19" s="659">
        <v>1051</v>
      </c>
      <c r="K19" s="658">
        <v>934</v>
      </c>
      <c r="L19" s="495">
        <v>908</v>
      </c>
      <c r="M19" s="660">
        <v>1285</v>
      </c>
      <c r="N19" s="660">
        <v>1005</v>
      </c>
      <c r="O19" s="660">
        <v>761</v>
      </c>
      <c r="P19" s="660">
        <v>1019</v>
      </c>
      <c r="Q19" s="661">
        <v>1180</v>
      </c>
      <c r="R19" s="661">
        <v>1151</v>
      </c>
      <c r="S19" s="661">
        <v>1231</v>
      </c>
      <c r="T19" s="1126">
        <v>1065</v>
      </c>
    </row>
    <row r="20" spans="1:20" ht="14.4" thickBot="1">
      <c r="A20" s="1275"/>
      <c r="B20" s="473" t="s">
        <v>272</v>
      </c>
      <c r="C20" s="678">
        <v>212510</v>
      </c>
      <c r="D20" s="679">
        <v>225517</v>
      </c>
      <c r="E20" s="679">
        <v>246611</v>
      </c>
      <c r="F20" s="679">
        <v>319880</v>
      </c>
      <c r="G20" s="679">
        <v>361775</v>
      </c>
      <c r="H20" s="679">
        <v>294358</v>
      </c>
      <c r="I20" s="679">
        <v>264053</v>
      </c>
      <c r="J20" s="679">
        <v>273715</v>
      </c>
      <c r="K20" s="678">
        <v>304461</v>
      </c>
      <c r="L20" s="680">
        <v>334741</v>
      </c>
      <c r="M20" s="681">
        <v>362322</v>
      </c>
      <c r="N20" s="681">
        <v>401039</v>
      </c>
      <c r="O20" s="681">
        <v>390765</v>
      </c>
      <c r="P20" s="681">
        <v>351874</v>
      </c>
      <c r="Q20" s="682">
        <v>370168</v>
      </c>
      <c r="R20" s="682">
        <v>405684</v>
      </c>
      <c r="S20" s="682">
        <v>417951</v>
      </c>
      <c r="T20" s="1131">
        <v>439645</v>
      </c>
    </row>
    <row r="21" spans="1:20">
      <c r="A21" s="341"/>
    </row>
    <row r="22" spans="1:20">
      <c r="A22" s="639"/>
      <c r="B22" s="639"/>
      <c r="C22" s="631"/>
      <c r="D22" s="631"/>
      <c r="E22" s="631"/>
      <c r="F22" s="631"/>
      <c r="G22" s="631"/>
      <c r="H22" s="631"/>
      <c r="I22" s="631"/>
      <c r="J22" s="631"/>
      <c r="K22" s="631"/>
      <c r="L22" s="631"/>
    </row>
    <row r="23" spans="1:20">
      <c r="A23" s="639"/>
      <c r="B23" s="639"/>
      <c r="C23" s="631"/>
      <c r="D23" s="631"/>
      <c r="E23" s="631"/>
      <c r="F23" s="631"/>
      <c r="G23" s="631"/>
      <c r="H23" s="631"/>
      <c r="I23" s="631"/>
      <c r="J23" s="631"/>
      <c r="K23" s="631"/>
      <c r="L23" s="631"/>
    </row>
    <row r="24" spans="1:20">
      <c r="A24" s="639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</row>
    <row r="25" spans="1:20">
      <c r="A25" s="639"/>
      <c r="B25" s="639"/>
      <c r="C25" s="631"/>
      <c r="D25" s="631"/>
      <c r="E25" s="631"/>
      <c r="F25" s="631"/>
      <c r="G25" s="631"/>
      <c r="H25" s="631"/>
      <c r="I25" s="631"/>
      <c r="J25" s="631"/>
      <c r="K25" s="631"/>
      <c r="L25" s="631"/>
    </row>
    <row r="26" spans="1:20">
      <c r="A26" s="639"/>
      <c r="B26" s="639"/>
      <c r="C26" s="640"/>
      <c r="D26" s="640"/>
      <c r="E26" s="640"/>
      <c r="F26" s="640"/>
      <c r="G26" s="640"/>
      <c r="H26" s="640"/>
      <c r="I26" s="640"/>
      <c r="J26" s="640"/>
      <c r="K26" s="640"/>
      <c r="L26" s="640"/>
    </row>
    <row r="27" spans="1:20">
      <c r="A27" s="639"/>
      <c r="B27" s="639"/>
      <c r="C27" s="640"/>
      <c r="D27" s="640"/>
      <c r="E27" s="640"/>
      <c r="F27" s="640"/>
      <c r="G27" s="640"/>
      <c r="H27" s="640"/>
      <c r="I27" s="640"/>
      <c r="J27" s="640"/>
      <c r="K27" s="640"/>
      <c r="L27" s="640"/>
    </row>
    <row r="28" spans="1:20">
      <c r="A28" s="639"/>
      <c r="B28" s="639"/>
      <c r="C28" s="640"/>
      <c r="D28" s="640"/>
      <c r="E28" s="640"/>
      <c r="F28" s="640"/>
      <c r="G28" s="640"/>
      <c r="H28" s="640"/>
      <c r="I28" s="640"/>
      <c r="J28" s="640"/>
      <c r="K28" s="640"/>
      <c r="L28" s="640"/>
    </row>
    <row r="29" spans="1:20">
      <c r="A29" s="639"/>
      <c r="B29" s="639"/>
      <c r="C29" s="631"/>
      <c r="D29" s="631"/>
      <c r="E29" s="631"/>
      <c r="F29" s="631"/>
      <c r="G29" s="631"/>
      <c r="H29" s="631"/>
      <c r="I29" s="631"/>
      <c r="J29" s="631"/>
      <c r="K29" s="631"/>
      <c r="L29" s="631"/>
    </row>
    <row r="30" spans="1:20">
      <c r="A30" s="639"/>
      <c r="B30" s="639"/>
      <c r="C30" s="640"/>
      <c r="D30" s="640"/>
      <c r="E30" s="640"/>
      <c r="F30" s="640"/>
      <c r="G30" s="640"/>
      <c r="H30" s="640"/>
      <c r="I30" s="640"/>
      <c r="J30" s="640"/>
      <c r="K30" s="640"/>
      <c r="L30" s="640"/>
    </row>
    <row r="31" spans="1:20">
      <c r="A31" s="639"/>
      <c r="B31" s="639"/>
      <c r="C31" s="640"/>
      <c r="D31" s="640"/>
      <c r="E31" s="640"/>
      <c r="F31" s="640"/>
      <c r="G31" s="640"/>
      <c r="H31" s="640"/>
      <c r="I31" s="640"/>
      <c r="J31" s="640"/>
      <c r="K31" s="640"/>
      <c r="L31" s="640"/>
    </row>
    <row r="32" spans="1:20">
      <c r="A32" s="639"/>
      <c r="B32" s="639"/>
      <c r="C32" s="631"/>
      <c r="D32" s="631"/>
      <c r="E32" s="631"/>
      <c r="F32" s="631"/>
      <c r="G32" s="631"/>
      <c r="H32" s="631"/>
      <c r="I32" s="631"/>
      <c r="J32" s="631"/>
      <c r="K32" s="631"/>
      <c r="L32" s="631"/>
    </row>
    <row r="33" spans="1:12">
      <c r="A33" s="639"/>
      <c r="B33" s="639"/>
      <c r="C33" s="640"/>
      <c r="D33" s="640"/>
      <c r="E33" s="640"/>
      <c r="F33" s="640"/>
      <c r="G33" s="640"/>
      <c r="H33" s="640"/>
      <c r="I33" s="640"/>
      <c r="J33" s="640"/>
      <c r="K33" s="640"/>
      <c r="L33" s="640"/>
    </row>
    <row r="34" spans="1:12">
      <c r="A34" s="639"/>
      <c r="B34" s="639"/>
      <c r="C34" s="631"/>
      <c r="D34" s="631"/>
      <c r="E34" s="631"/>
      <c r="F34" s="631"/>
      <c r="G34" s="631"/>
      <c r="H34" s="631"/>
      <c r="I34" s="631"/>
      <c r="J34" s="631"/>
      <c r="K34" s="631"/>
      <c r="L34" s="631"/>
    </row>
    <row r="35" spans="1:12">
      <c r="A35" s="639"/>
      <c r="B35" s="639"/>
      <c r="C35" s="631"/>
      <c r="D35" s="631"/>
      <c r="E35" s="631"/>
      <c r="F35" s="631"/>
      <c r="G35" s="631"/>
      <c r="H35" s="631"/>
      <c r="I35" s="631"/>
      <c r="J35" s="631"/>
      <c r="K35" s="631"/>
      <c r="L35" s="631"/>
    </row>
    <row r="36" spans="1:12">
      <c r="A36" s="339"/>
      <c r="B36" s="339"/>
    </row>
  </sheetData>
  <mergeCells count="4">
    <mergeCell ref="A9:A11"/>
    <mergeCell ref="A12:A14"/>
    <mergeCell ref="A15:A16"/>
    <mergeCell ref="A17:A20"/>
  </mergeCells>
  <phoneticPr fontId="0" type="noConversion"/>
  <pageMargins left="0.75" right="0.75" top="1" bottom="1" header="0.51200000000000001" footer="0.5120000000000000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90" workbookViewId="0">
      <pane xSplit="1" topLeftCell="B1" activePane="topRight" state="frozen"/>
      <selection activeCell="Q37" sqref="Q37"/>
      <selection pane="topRight" activeCell="P42" sqref="P42"/>
    </sheetView>
  </sheetViews>
  <sheetFormatPr defaultColWidth="9" defaultRowHeight="12"/>
  <cols>
    <col min="1" max="1" width="9.21875" style="81" customWidth="1"/>
    <col min="2" max="2" width="19.109375" style="81" customWidth="1"/>
    <col min="3" max="9" width="9.21875" style="81" customWidth="1"/>
    <col min="10" max="10" width="9" style="81" customWidth="1"/>
    <col min="11" max="11" width="43.21875" style="81" customWidth="1"/>
    <col min="12" max="14" width="9" style="81" customWidth="1"/>
    <col min="15" max="15" width="25" style="81" customWidth="1"/>
    <col min="16" max="16" width="9" style="81" customWidth="1"/>
    <col min="17" max="17" width="30.77734375" style="82" customWidth="1"/>
    <col min="18" max="18" width="9" style="82" customWidth="1"/>
    <col min="19" max="19" width="30.77734375" style="81" customWidth="1"/>
    <col min="20" max="20" width="9" style="81" customWidth="1"/>
    <col min="21" max="21" width="30.77734375" style="81" customWidth="1"/>
    <col min="22" max="22" width="9" style="81" customWidth="1"/>
    <col min="23" max="23" width="40.88671875" style="81" customWidth="1"/>
    <col min="24" max="16384" width="9" style="81"/>
  </cols>
  <sheetData>
    <row r="1" spans="1:26" ht="13.2">
      <c r="A1" s="1" t="s">
        <v>0</v>
      </c>
    </row>
    <row r="2" spans="1:26" ht="13.2">
      <c r="A2" s="2" t="s">
        <v>1</v>
      </c>
    </row>
    <row r="3" spans="1:26" ht="13.2">
      <c r="A3" s="1" t="s">
        <v>77</v>
      </c>
    </row>
    <row r="4" spans="1:26" ht="12.6" thickBot="1"/>
    <row r="5" spans="1:26" s="85" customFormat="1" ht="13.2">
      <c r="A5" s="4" t="s">
        <v>78</v>
      </c>
      <c r="B5" s="3" t="s">
        <v>79</v>
      </c>
      <c r="C5" s="83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9">
        <v>2003</v>
      </c>
      <c r="K5" s="3"/>
      <c r="L5" s="84">
        <v>2004</v>
      </c>
      <c r="M5" s="84">
        <v>2005</v>
      </c>
      <c r="N5" s="7">
        <v>2006</v>
      </c>
      <c r="O5" s="8"/>
      <c r="P5" s="7">
        <v>2007</v>
      </c>
      <c r="Q5" s="8"/>
      <c r="R5" s="7">
        <v>2008</v>
      </c>
      <c r="S5" s="8"/>
      <c r="T5" s="7">
        <v>2009</v>
      </c>
      <c r="U5" s="8"/>
      <c r="V5" s="7">
        <v>2010</v>
      </c>
      <c r="W5" s="1132"/>
      <c r="X5" s="1137">
        <v>2011</v>
      </c>
      <c r="Y5" s="1146">
        <v>2012</v>
      </c>
      <c r="Z5" s="6">
        <v>2013</v>
      </c>
    </row>
    <row r="6" spans="1:26" ht="13.2">
      <c r="A6" s="1253" t="s">
        <v>80</v>
      </c>
      <c r="B6" s="58" t="s">
        <v>54</v>
      </c>
      <c r="C6" s="86">
        <v>1851</v>
      </c>
      <c r="D6" s="87">
        <v>1943</v>
      </c>
      <c r="E6" s="87">
        <v>2116</v>
      </c>
      <c r="F6" s="87">
        <v>2382</v>
      </c>
      <c r="G6" s="87">
        <v>2653</v>
      </c>
      <c r="H6" s="87">
        <v>2917</v>
      </c>
      <c r="I6" s="87">
        <v>3157</v>
      </c>
      <c r="J6" s="88">
        <v>3307</v>
      </c>
      <c r="K6" s="89" t="s">
        <v>54</v>
      </c>
      <c r="L6" s="90">
        <v>3365</v>
      </c>
      <c r="M6" s="91">
        <v>3449</v>
      </c>
      <c r="N6" s="92">
        <v>3555</v>
      </c>
      <c r="O6" s="90" t="s">
        <v>54</v>
      </c>
      <c r="P6" s="92">
        <v>3689</v>
      </c>
      <c r="Q6" s="90" t="s">
        <v>54</v>
      </c>
      <c r="R6" s="92">
        <v>3864</v>
      </c>
      <c r="S6" s="90" t="s">
        <v>54</v>
      </c>
      <c r="T6" s="92">
        <v>3969</v>
      </c>
      <c r="U6" s="90" t="s">
        <v>54</v>
      </c>
      <c r="V6" s="92">
        <v>3966</v>
      </c>
      <c r="W6" s="1133" t="s">
        <v>54</v>
      </c>
      <c r="X6" s="1138">
        <v>3949</v>
      </c>
      <c r="Y6" s="1147">
        <v>3987</v>
      </c>
      <c r="Z6" s="1174">
        <v>4107</v>
      </c>
    </row>
    <row r="7" spans="1:26" ht="13.2">
      <c r="A7" s="1251"/>
      <c r="B7" s="24" t="s">
        <v>81</v>
      </c>
      <c r="C7" s="93">
        <v>78</v>
      </c>
      <c r="D7" s="26">
        <v>78</v>
      </c>
      <c r="E7" s="26">
        <v>82</v>
      </c>
      <c r="F7" s="26">
        <v>101</v>
      </c>
      <c r="G7" s="26">
        <v>107</v>
      </c>
      <c r="H7" s="26">
        <v>114</v>
      </c>
      <c r="I7" s="26">
        <v>116</v>
      </c>
      <c r="J7" s="32">
        <v>123</v>
      </c>
      <c r="K7" s="28" t="s">
        <v>81</v>
      </c>
      <c r="L7" s="31">
        <v>129</v>
      </c>
      <c r="M7" s="94">
        <v>138</v>
      </c>
      <c r="N7" s="30">
        <v>141</v>
      </c>
      <c r="O7" s="31" t="s">
        <v>81</v>
      </c>
      <c r="P7" s="30">
        <v>158</v>
      </c>
      <c r="Q7" s="31" t="s">
        <v>81</v>
      </c>
      <c r="R7" s="30">
        <v>152</v>
      </c>
      <c r="S7" s="31" t="s">
        <v>81</v>
      </c>
      <c r="T7" s="30">
        <v>155</v>
      </c>
      <c r="U7" s="31" t="s">
        <v>81</v>
      </c>
      <c r="V7" s="30">
        <v>157</v>
      </c>
      <c r="W7" s="1134" t="s">
        <v>81</v>
      </c>
      <c r="X7" s="1139">
        <v>158</v>
      </c>
      <c r="Y7" s="1148">
        <v>163</v>
      </c>
      <c r="Z7" s="27">
        <v>165</v>
      </c>
    </row>
    <row r="8" spans="1:26" ht="13.2">
      <c r="A8" s="1251"/>
      <c r="B8" s="95" t="s">
        <v>45</v>
      </c>
      <c r="C8" s="96">
        <v>1742</v>
      </c>
      <c r="D8" s="97">
        <v>1732</v>
      </c>
      <c r="E8" s="97">
        <v>1829</v>
      </c>
      <c r="F8" s="97">
        <v>1818</v>
      </c>
      <c r="G8" s="97">
        <v>1953</v>
      </c>
      <c r="H8" s="97">
        <v>2038</v>
      </c>
      <c r="I8" s="97">
        <v>2148</v>
      </c>
      <c r="J8" s="98">
        <v>2391</v>
      </c>
      <c r="K8" s="99" t="s">
        <v>45</v>
      </c>
      <c r="L8" s="100">
        <v>2424</v>
      </c>
      <c r="M8" s="101">
        <v>2531</v>
      </c>
      <c r="N8" s="102">
        <v>2623</v>
      </c>
      <c r="O8" s="100" t="s">
        <v>45</v>
      </c>
      <c r="P8" s="102">
        <v>2652</v>
      </c>
      <c r="Q8" s="100" t="s">
        <v>45</v>
      </c>
      <c r="R8" s="102">
        <v>2669</v>
      </c>
      <c r="S8" s="100" t="s">
        <v>45</v>
      </c>
      <c r="T8" s="102">
        <v>2694</v>
      </c>
      <c r="U8" s="100" t="s">
        <v>45</v>
      </c>
      <c r="V8" s="102">
        <v>2655</v>
      </c>
      <c r="W8" s="1135" t="s">
        <v>45</v>
      </c>
      <c r="X8" s="1140">
        <v>2619</v>
      </c>
      <c r="Y8" s="1149">
        <v>2560</v>
      </c>
      <c r="Z8" s="1175">
        <f>Z9-Z6-Z7</f>
        <v>2528</v>
      </c>
    </row>
    <row r="9" spans="1:26" ht="13.2">
      <c r="A9" s="1254"/>
      <c r="B9" s="103" t="s">
        <v>82</v>
      </c>
      <c r="C9" s="104">
        <f>SUM(C6:C8)</f>
        <v>3671</v>
      </c>
      <c r="D9" s="105">
        <f t="shared" ref="D9:J9" si="0">SUM(D6:D8)</f>
        <v>3753</v>
      </c>
      <c r="E9" s="105">
        <f t="shared" si="0"/>
        <v>4027</v>
      </c>
      <c r="F9" s="105">
        <f t="shared" si="0"/>
        <v>4301</v>
      </c>
      <c r="G9" s="105">
        <f t="shared" si="0"/>
        <v>4713</v>
      </c>
      <c r="H9" s="105">
        <f t="shared" si="0"/>
        <v>5069</v>
      </c>
      <c r="I9" s="105">
        <f t="shared" si="0"/>
        <v>5421</v>
      </c>
      <c r="J9" s="106">
        <f t="shared" si="0"/>
        <v>5821</v>
      </c>
      <c r="K9" s="103" t="s">
        <v>82</v>
      </c>
      <c r="L9" s="107">
        <f>SUM(L6:L8)</f>
        <v>5918</v>
      </c>
      <c r="M9" s="108">
        <v>6118</v>
      </c>
      <c r="N9" s="109">
        <f>SUM(N6:N8)</f>
        <v>6319</v>
      </c>
      <c r="O9" s="110" t="s">
        <v>82</v>
      </c>
      <c r="P9" s="109">
        <f>SUM(P6:P8)</f>
        <v>6499</v>
      </c>
      <c r="Q9" s="110" t="s">
        <v>82</v>
      </c>
      <c r="R9" s="109">
        <f>SUM(R6:R8)</f>
        <v>6685</v>
      </c>
      <c r="S9" s="110" t="s">
        <v>82</v>
      </c>
      <c r="T9" s="109">
        <f>SUM(T6:T8)</f>
        <v>6818</v>
      </c>
      <c r="U9" s="110" t="s">
        <v>82</v>
      </c>
      <c r="V9" s="109">
        <f>SUM(V6:V8)</f>
        <v>6778</v>
      </c>
      <c r="W9" s="1136" t="s">
        <v>82</v>
      </c>
      <c r="X9" s="1141">
        <f>SUM(X6:X8)</f>
        <v>6726</v>
      </c>
      <c r="Y9" s="1150">
        <f>SUM(Y6:Y8)</f>
        <v>6710</v>
      </c>
      <c r="Z9" s="1176">
        <v>6800</v>
      </c>
    </row>
    <row r="10" spans="1:26" ht="13.2">
      <c r="A10" s="1255" t="s">
        <v>83</v>
      </c>
      <c r="B10" s="58" t="s">
        <v>84</v>
      </c>
      <c r="C10" s="86">
        <v>1073</v>
      </c>
      <c r="D10" s="87">
        <v>1070</v>
      </c>
      <c r="E10" s="87">
        <v>1078</v>
      </c>
      <c r="F10" s="87">
        <v>1083</v>
      </c>
      <c r="G10" s="87">
        <v>1088</v>
      </c>
      <c r="H10" s="87">
        <v>1096</v>
      </c>
      <c r="I10" s="87">
        <v>1105</v>
      </c>
      <c r="J10" s="88">
        <v>1126</v>
      </c>
      <c r="K10" s="58" t="s">
        <v>84</v>
      </c>
      <c r="L10" s="90">
        <v>1243</v>
      </c>
      <c r="M10" s="91">
        <v>1358</v>
      </c>
      <c r="N10" s="92">
        <v>1468</v>
      </c>
      <c r="O10" s="111" t="s">
        <v>84</v>
      </c>
      <c r="P10" s="92">
        <v>1567</v>
      </c>
      <c r="Q10" s="111" t="s">
        <v>84</v>
      </c>
      <c r="R10" s="92">
        <v>1680</v>
      </c>
      <c r="S10" s="111" t="s">
        <v>84</v>
      </c>
      <c r="T10" s="92">
        <v>1692</v>
      </c>
      <c r="U10" s="111" t="s">
        <v>84</v>
      </c>
      <c r="V10" s="92">
        <v>1703</v>
      </c>
      <c r="W10" s="111" t="s">
        <v>84</v>
      </c>
      <c r="X10" s="1142">
        <v>1711</v>
      </c>
      <c r="Y10" s="1147">
        <v>1713</v>
      </c>
      <c r="Z10" s="1174">
        <v>1701</v>
      </c>
    </row>
    <row r="11" spans="1:26" ht="13.2">
      <c r="A11" s="1256"/>
      <c r="B11" s="24" t="s">
        <v>85</v>
      </c>
      <c r="C11" s="93">
        <v>45</v>
      </c>
      <c r="D11" s="26">
        <v>47</v>
      </c>
      <c r="E11" s="26">
        <v>49</v>
      </c>
      <c r="F11" s="26">
        <v>51</v>
      </c>
      <c r="G11" s="26">
        <v>51</v>
      </c>
      <c r="H11" s="26">
        <v>51</v>
      </c>
      <c r="I11" s="26">
        <v>51</v>
      </c>
      <c r="J11" s="32">
        <v>51</v>
      </c>
      <c r="K11" s="24" t="s">
        <v>85</v>
      </c>
      <c r="L11" s="31">
        <v>51</v>
      </c>
      <c r="M11" s="94">
        <v>51</v>
      </c>
      <c r="N11" s="30">
        <v>51</v>
      </c>
      <c r="O11" s="112" t="s">
        <v>85</v>
      </c>
      <c r="P11" s="30">
        <v>52</v>
      </c>
      <c r="Q11" s="112" t="s">
        <v>85</v>
      </c>
      <c r="R11" s="30">
        <v>52</v>
      </c>
      <c r="S11" s="112" t="s">
        <v>85</v>
      </c>
      <c r="T11" s="30">
        <v>52</v>
      </c>
      <c r="U11" s="112" t="s">
        <v>85</v>
      </c>
      <c r="V11" s="30">
        <v>52</v>
      </c>
      <c r="W11" s="112" t="s">
        <v>85</v>
      </c>
      <c r="X11" s="976">
        <v>51</v>
      </c>
      <c r="Y11" s="1148">
        <v>51</v>
      </c>
      <c r="Z11" s="27">
        <v>51</v>
      </c>
    </row>
    <row r="12" spans="1:26" ht="13.2">
      <c r="A12" s="1256"/>
      <c r="B12" s="11" t="s">
        <v>86</v>
      </c>
      <c r="C12" s="113">
        <v>131</v>
      </c>
      <c r="D12" s="34">
        <v>134</v>
      </c>
      <c r="E12" s="34">
        <v>137</v>
      </c>
      <c r="F12" s="34">
        <v>140</v>
      </c>
      <c r="G12" s="34">
        <v>142</v>
      </c>
      <c r="H12" s="34">
        <v>146</v>
      </c>
      <c r="I12" s="34">
        <v>148</v>
      </c>
      <c r="J12" s="54">
        <v>148</v>
      </c>
      <c r="K12" s="11" t="s">
        <v>86</v>
      </c>
      <c r="L12" s="39">
        <v>148</v>
      </c>
      <c r="M12" s="114">
        <v>148</v>
      </c>
      <c r="N12" s="38">
        <v>149</v>
      </c>
      <c r="O12" s="115" t="s">
        <v>86</v>
      </c>
      <c r="P12" s="38">
        <v>149</v>
      </c>
      <c r="Q12" s="115" t="s">
        <v>86</v>
      </c>
      <c r="R12" s="38">
        <v>150</v>
      </c>
      <c r="S12" s="115" t="s">
        <v>86</v>
      </c>
      <c r="T12" s="38">
        <v>150</v>
      </c>
      <c r="U12" s="115" t="s">
        <v>86</v>
      </c>
      <c r="V12" s="38">
        <v>149</v>
      </c>
      <c r="W12" s="115" t="s">
        <v>86</v>
      </c>
      <c r="X12" s="1143">
        <v>148</v>
      </c>
      <c r="Y12" s="1151">
        <v>147</v>
      </c>
      <c r="Z12" s="35">
        <v>146</v>
      </c>
    </row>
    <row r="13" spans="1:26" ht="13.2">
      <c r="A13" s="1256"/>
      <c r="B13" s="24" t="s">
        <v>81</v>
      </c>
      <c r="C13" s="93">
        <v>358</v>
      </c>
      <c r="D13" s="26">
        <v>377</v>
      </c>
      <c r="E13" s="26">
        <v>383</v>
      </c>
      <c r="F13" s="26">
        <v>389</v>
      </c>
      <c r="G13" s="26">
        <v>391</v>
      </c>
      <c r="H13" s="26">
        <v>393</v>
      </c>
      <c r="I13" s="26">
        <v>395</v>
      </c>
      <c r="J13" s="32">
        <v>396</v>
      </c>
      <c r="K13" s="24" t="s">
        <v>81</v>
      </c>
      <c r="L13" s="31">
        <v>392</v>
      </c>
      <c r="M13" s="94">
        <v>389</v>
      </c>
      <c r="N13" s="30">
        <v>386</v>
      </c>
      <c r="O13" s="112" t="s">
        <v>81</v>
      </c>
      <c r="P13" s="30">
        <v>386</v>
      </c>
      <c r="Q13" s="112" t="s">
        <v>81</v>
      </c>
      <c r="R13" s="30">
        <v>386</v>
      </c>
      <c r="S13" s="112" t="s">
        <v>81</v>
      </c>
      <c r="T13" s="30">
        <v>387</v>
      </c>
      <c r="U13" s="112" t="s">
        <v>81</v>
      </c>
      <c r="V13" s="30">
        <v>387</v>
      </c>
      <c r="W13" s="112" t="s">
        <v>81</v>
      </c>
      <c r="X13" s="976">
        <v>387</v>
      </c>
      <c r="Y13" s="1148">
        <v>387</v>
      </c>
      <c r="Z13" s="27">
        <v>387</v>
      </c>
    </row>
    <row r="14" spans="1:26" ht="13.2">
      <c r="A14" s="1256"/>
      <c r="B14" s="95" t="s">
        <v>45</v>
      </c>
      <c r="C14" s="96">
        <v>914</v>
      </c>
      <c r="D14" s="97">
        <v>901</v>
      </c>
      <c r="E14" s="97">
        <v>884</v>
      </c>
      <c r="F14" s="97">
        <v>871</v>
      </c>
      <c r="G14" s="97">
        <v>852</v>
      </c>
      <c r="H14" s="97">
        <v>783</v>
      </c>
      <c r="I14" s="97">
        <v>771</v>
      </c>
      <c r="J14" s="98">
        <v>758</v>
      </c>
      <c r="K14" s="95" t="s">
        <v>45</v>
      </c>
      <c r="L14" s="100">
        <v>721</v>
      </c>
      <c r="M14" s="101">
        <v>705</v>
      </c>
      <c r="N14" s="102">
        <v>662</v>
      </c>
      <c r="O14" s="116" t="s">
        <v>45</v>
      </c>
      <c r="P14" s="102">
        <v>646</v>
      </c>
      <c r="Q14" s="116" t="s">
        <v>45</v>
      </c>
      <c r="R14" s="102">
        <v>633</v>
      </c>
      <c r="S14" s="116" t="s">
        <v>45</v>
      </c>
      <c r="T14" s="102">
        <v>623</v>
      </c>
      <c r="U14" s="116" t="s">
        <v>45</v>
      </c>
      <c r="V14" s="102">
        <v>612</v>
      </c>
      <c r="W14" s="116" t="s">
        <v>45</v>
      </c>
      <c r="X14" s="1144">
        <v>598</v>
      </c>
      <c r="Y14" s="1149">
        <v>582</v>
      </c>
      <c r="Z14" s="1175">
        <v>567</v>
      </c>
    </row>
    <row r="15" spans="1:26" ht="13.2">
      <c r="A15" s="1256"/>
      <c r="B15" s="58" t="s">
        <v>82</v>
      </c>
      <c r="C15" s="86">
        <f>SUM(C10:C14)</f>
        <v>2521</v>
      </c>
      <c r="D15" s="87">
        <f t="shared" ref="D15:J15" si="1">SUM(D10:D14)</f>
        <v>2529</v>
      </c>
      <c r="E15" s="87">
        <f t="shared" si="1"/>
        <v>2531</v>
      </c>
      <c r="F15" s="87">
        <f t="shared" si="1"/>
        <v>2534</v>
      </c>
      <c r="G15" s="87">
        <f t="shared" si="1"/>
        <v>2524</v>
      </c>
      <c r="H15" s="87">
        <f t="shared" si="1"/>
        <v>2469</v>
      </c>
      <c r="I15" s="87">
        <f t="shared" si="1"/>
        <v>2470</v>
      </c>
      <c r="J15" s="88">
        <f t="shared" si="1"/>
        <v>2479</v>
      </c>
      <c r="K15" s="58" t="s">
        <v>82</v>
      </c>
      <c r="L15" s="90">
        <f>SUM(L10:L14)</f>
        <v>2555</v>
      </c>
      <c r="M15" s="90">
        <f>SUM(M10:M14)</f>
        <v>2651</v>
      </c>
      <c r="N15" s="90">
        <f>SUM(N10:N14)</f>
        <v>2716</v>
      </c>
      <c r="O15" s="111" t="s">
        <v>82</v>
      </c>
      <c r="P15" s="92">
        <f>SUM(P10:P14)</f>
        <v>2800</v>
      </c>
      <c r="Q15" s="111" t="s">
        <v>82</v>
      </c>
      <c r="R15" s="92">
        <f>SUM(R10:R14)</f>
        <v>2901</v>
      </c>
      <c r="S15" s="111" t="s">
        <v>82</v>
      </c>
      <c r="T15" s="92">
        <f>SUM(T10:T14)</f>
        <v>2904</v>
      </c>
      <c r="U15" s="111" t="s">
        <v>82</v>
      </c>
      <c r="V15" s="92">
        <f>SUM(V10:V14)</f>
        <v>2903</v>
      </c>
      <c r="W15" s="111" t="s">
        <v>82</v>
      </c>
      <c r="X15" s="1142">
        <f>SUM(X10:X14)</f>
        <v>2895</v>
      </c>
      <c r="Y15" s="1147">
        <f>SUM(Y10:Y14)</f>
        <v>2880</v>
      </c>
      <c r="Z15" s="1174">
        <f>SUM(Z10:Z14)</f>
        <v>2852</v>
      </c>
    </row>
    <row r="16" spans="1:26" s="82" customFormat="1" ht="13.2">
      <c r="A16" s="1255" t="s">
        <v>46</v>
      </c>
      <c r="B16" s="117"/>
      <c r="C16" s="118"/>
      <c r="D16" s="119"/>
      <c r="E16" s="119"/>
      <c r="F16" s="119"/>
      <c r="G16" s="119"/>
      <c r="H16" s="119"/>
      <c r="I16" s="119"/>
      <c r="J16" s="120"/>
      <c r="K16" s="117"/>
      <c r="L16" s="121"/>
      <c r="M16" s="118"/>
      <c r="N16" s="122"/>
      <c r="O16" s="123"/>
      <c r="P16" s="124"/>
      <c r="Q16" s="125" t="s">
        <v>87</v>
      </c>
      <c r="R16" s="23">
        <v>678</v>
      </c>
      <c r="S16" s="125" t="s">
        <v>87</v>
      </c>
      <c r="T16" s="23">
        <v>675</v>
      </c>
      <c r="U16" s="125" t="s">
        <v>87</v>
      </c>
      <c r="V16" s="23">
        <v>712</v>
      </c>
      <c r="W16" s="125" t="s">
        <v>87</v>
      </c>
      <c r="X16" s="973">
        <v>794</v>
      </c>
      <c r="Y16" s="1152">
        <v>813</v>
      </c>
      <c r="Z16" s="61">
        <v>812</v>
      </c>
    </row>
    <row r="17" spans="1:26" s="82" customFormat="1" ht="13.2">
      <c r="A17" s="1256"/>
      <c r="B17" s="126"/>
      <c r="C17" s="127"/>
      <c r="D17" s="128"/>
      <c r="E17" s="128"/>
      <c r="F17" s="128"/>
      <c r="G17" s="128"/>
      <c r="H17" s="128"/>
      <c r="I17" s="128"/>
      <c r="J17" s="129"/>
      <c r="K17" s="126"/>
      <c r="L17" s="130"/>
      <c r="M17" s="127"/>
      <c r="N17" s="131"/>
      <c r="O17" s="132"/>
      <c r="P17" s="133"/>
      <c r="Q17" s="112" t="s">
        <v>88</v>
      </c>
      <c r="R17" s="30">
        <v>27</v>
      </c>
      <c r="S17" s="112" t="s">
        <v>88</v>
      </c>
      <c r="T17" s="30">
        <v>33</v>
      </c>
      <c r="U17" s="112" t="s">
        <v>88</v>
      </c>
      <c r="V17" s="30">
        <v>36</v>
      </c>
      <c r="W17" s="112" t="s">
        <v>276</v>
      </c>
      <c r="X17" s="976">
        <v>134</v>
      </c>
      <c r="Y17" s="1148">
        <v>145</v>
      </c>
      <c r="Z17" s="27">
        <v>160</v>
      </c>
    </row>
    <row r="18" spans="1:26" s="82" customFormat="1" ht="13.2">
      <c r="A18" s="1256"/>
      <c r="B18" s="126"/>
      <c r="C18" s="127"/>
      <c r="D18" s="128"/>
      <c r="E18" s="128"/>
      <c r="F18" s="128"/>
      <c r="G18" s="128"/>
      <c r="H18" s="128"/>
      <c r="I18" s="128"/>
      <c r="J18" s="129"/>
      <c r="K18" s="126"/>
      <c r="L18" s="130"/>
      <c r="M18" s="127"/>
      <c r="N18" s="131"/>
      <c r="O18" s="132"/>
      <c r="P18" s="133"/>
      <c r="Q18" s="112" t="s">
        <v>89</v>
      </c>
      <c r="R18" s="30">
        <v>102</v>
      </c>
      <c r="S18" s="112" t="s">
        <v>89</v>
      </c>
      <c r="T18" s="30">
        <v>88</v>
      </c>
      <c r="U18" s="112" t="s">
        <v>89</v>
      </c>
      <c r="V18" s="30">
        <v>95</v>
      </c>
      <c r="W18" s="112" t="s">
        <v>90</v>
      </c>
      <c r="X18" s="976">
        <v>99</v>
      </c>
      <c r="Y18" s="1148">
        <v>99</v>
      </c>
      <c r="Z18" s="27">
        <v>99</v>
      </c>
    </row>
    <row r="19" spans="1:26" s="82" customFormat="1" ht="13.2">
      <c r="A19" s="1256"/>
      <c r="B19" s="126"/>
      <c r="C19" s="127"/>
      <c r="D19" s="128"/>
      <c r="E19" s="128"/>
      <c r="F19" s="128"/>
      <c r="G19" s="128"/>
      <c r="H19" s="128"/>
      <c r="I19" s="128"/>
      <c r="J19" s="129"/>
      <c r="K19" s="126"/>
      <c r="L19" s="130"/>
      <c r="M19" s="127"/>
      <c r="N19" s="131"/>
      <c r="O19" s="132"/>
      <c r="P19" s="133"/>
      <c r="Q19" s="112" t="s">
        <v>90</v>
      </c>
      <c r="R19" s="30">
        <v>88</v>
      </c>
      <c r="S19" s="112" t="s">
        <v>90</v>
      </c>
      <c r="T19" s="30">
        <v>99</v>
      </c>
      <c r="U19" s="112" t="s">
        <v>90</v>
      </c>
      <c r="V19" s="30">
        <v>99</v>
      </c>
      <c r="W19" s="112" t="s">
        <v>91</v>
      </c>
      <c r="X19" s="976">
        <v>549</v>
      </c>
      <c r="Y19" s="1148">
        <v>522</v>
      </c>
      <c r="Z19" s="27">
        <v>497</v>
      </c>
    </row>
    <row r="20" spans="1:26" s="82" customFormat="1" ht="13.2">
      <c r="A20" s="1256"/>
      <c r="B20" s="134"/>
      <c r="C20" s="135"/>
      <c r="D20" s="136"/>
      <c r="E20" s="136"/>
      <c r="F20" s="136"/>
      <c r="G20" s="136"/>
      <c r="H20" s="136"/>
      <c r="I20" s="136"/>
      <c r="J20" s="137"/>
      <c r="K20" s="134"/>
      <c r="L20" s="138"/>
      <c r="M20" s="135"/>
      <c r="N20" s="139"/>
      <c r="O20" s="140"/>
      <c r="P20" s="141"/>
      <c r="Q20" s="142" t="s">
        <v>91</v>
      </c>
      <c r="R20" s="51">
        <v>616</v>
      </c>
      <c r="S20" s="142" t="s">
        <v>91</v>
      </c>
      <c r="T20" s="51">
        <v>616</v>
      </c>
      <c r="U20" s="142" t="s">
        <v>91</v>
      </c>
      <c r="V20" s="51">
        <v>606</v>
      </c>
      <c r="W20" s="151"/>
      <c r="X20" s="1145"/>
      <c r="Y20" s="1153"/>
      <c r="Z20" s="43"/>
    </row>
    <row r="21" spans="1:26" s="82" customFormat="1" ht="13.2">
      <c r="A21" s="1257"/>
      <c r="B21" s="143"/>
      <c r="C21" s="144"/>
      <c r="D21" s="145"/>
      <c r="E21" s="145"/>
      <c r="F21" s="145"/>
      <c r="G21" s="145"/>
      <c r="H21" s="145"/>
      <c r="I21" s="145"/>
      <c r="J21" s="146"/>
      <c r="K21" s="143"/>
      <c r="L21" s="147"/>
      <c r="M21" s="144"/>
      <c r="N21" s="148"/>
      <c r="O21" s="149"/>
      <c r="P21" s="150"/>
      <c r="Q21" s="151" t="s">
        <v>27</v>
      </c>
      <c r="R21" s="46">
        <f>SUM(R16:R20)</f>
        <v>1511</v>
      </c>
      <c r="S21" s="151" t="s">
        <v>27</v>
      </c>
      <c r="T21" s="46">
        <f>SUM(T16:T20)</f>
        <v>1511</v>
      </c>
      <c r="U21" s="151" t="s">
        <v>27</v>
      </c>
      <c r="V21" s="46">
        <f>SUM(V16:V20)</f>
        <v>1548</v>
      </c>
      <c r="W21" s="151" t="s">
        <v>27</v>
      </c>
      <c r="X21" s="1145">
        <f>SUM(X16:X20)</f>
        <v>1576</v>
      </c>
      <c r="Y21" s="1153">
        <f>SUM(Y16:Y20)</f>
        <v>1579</v>
      </c>
      <c r="Z21" s="43">
        <f>SUM(Z16:Z20)</f>
        <v>1568</v>
      </c>
    </row>
    <row r="22" spans="1:26" s="82" customFormat="1" ht="13.2">
      <c r="A22" s="1255" t="s">
        <v>53</v>
      </c>
      <c r="B22" s="117"/>
      <c r="C22" s="118"/>
      <c r="D22" s="119"/>
      <c r="E22" s="119"/>
      <c r="F22" s="119"/>
      <c r="G22" s="119"/>
      <c r="H22" s="119"/>
      <c r="I22" s="119"/>
      <c r="J22" s="120"/>
      <c r="K22" s="117"/>
      <c r="L22" s="121"/>
      <c r="M22" s="118"/>
      <c r="N22" s="122"/>
      <c r="O22" s="123"/>
      <c r="P22" s="124"/>
      <c r="Q22" s="125"/>
      <c r="R22" s="23"/>
      <c r="S22" s="125"/>
      <c r="T22" s="23"/>
      <c r="U22" s="125"/>
      <c r="V22" s="23"/>
      <c r="W22" s="125" t="s">
        <v>92</v>
      </c>
      <c r="X22" s="973">
        <v>88</v>
      </c>
      <c r="Y22" s="1152">
        <v>93</v>
      </c>
      <c r="Z22" s="61">
        <v>94</v>
      </c>
    </row>
    <row r="23" spans="1:26" s="82" customFormat="1" ht="13.2">
      <c r="A23" s="1256"/>
      <c r="B23" s="152"/>
      <c r="C23" s="153"/>
      <c r="D23" s="154"/>
      <c r="E23" s="154"/>
      <c r="F23" s="154"/>
      <c r="G23" s="154"/>
      <c r="H23" s="154"/>
      <c r="I23" s="154"/>
      <c r="J23" s="155"/>
      <c r="K23" s="152"/>
      <c r="L23" s="156"/>
      <c r="M23" s="153"/>
      <c r="N23" s="157"/>
      <c r="O23" s="158"/>
      <c r="P23" s="159"/>
      <c r="Q23" s="160"/>
      <c r="R23" s="18"/>
      <c r="S23" s="160"/>
      <c r="T23" s="18"/>
      <c r="U23" s="160"/>
      <c r="V23" s="18"/>
      <c r="W23" s="160" t="s">
        <v>93</v>
      </c>
      <c r="X23" s="974">
        <v>2112</v>
      </c>
      <c r="Y23" s="1154">
        <v>2058</v>
      </c>
      <c r="Z23" s="15">
        <v>2010</v>
      </c>
    </row>
    <row r="24" spans="1:26" s="82" customFormat="1" ht="13.2">
      <c r="A24" s="1256"/>
      <c r="B24" s="126"/>
      <c r="C24" s="127"/>
      <c r="D24" s="128"/>
      <c r="E24" s="128"/>
      <c r="F24" s="128"/>
      <c r="G24" s="128"/>
      <c r="H24" s="128"/>
      <c r="I24" s="128"/>
      <c r="J24" s="129"/>
      <c r="K24" s="126"/>
      <c r="L24" s="130"/>
      <c r="M24" s="127"/>
      <c r="N24" s="131"/>
      <c r="O24" s="132"/>
      <c r="P24" s="133"/>
      <c r="Q24" s="112"/>
      <c r="R24" s="30"/>
      <c r="S24" s="112"/>
      <c r="T24" s="30"/>
      <c r="U24" s="112"/>
      <c r="V24" s="30"/>
      <c r="W24" s="112" t="s">
        <v>94</v>
      </c>
      <c r="X24" s="976">
        <v>270</v>
      </c>
      <c r="Y24" s="1148">
        <v>260</v>
      </c>
      <c r="Z24" s="27">
        <v>251</v>
      </c>
    </row>
    <row r="25" spans="1:26" s="82" customFormat="1" ht="13.2">
      <c r="A25" s="1256"/>
      <c r="B25" s="126"/>
      <c r="C25" s="127"/>
      <c r="D25" s="128"/>
      <c r="E25" s="128"/>
      <c r="F25" s="128"/>
      <c r="G25" s="128"/>
      <c r="H25" s="128"/>
      <c r="I25" s="128"/>
      <c r="J25" s="129"/>
      <c r="K25" s="126"/>
      <c r="L25" s="130"/>
      <c r="M25" s="127"/>
      <c r="N25" s="131"/>
      <c r="O25" s="132"/>
      <c r="P25" s="133"/>
      <c r="Q25" s="112"/>
      <c r="R25" s="30"/>
      <c r="S25" s="112"/>
      <c r="T25" s="30"/>
      <c r="U25" s="112"/>
      <c r="V25" s="30"/>
      <c r="W25" s="112" t="s">
        <v>301</v>
      </c>
      <c r="X25" s="976">
        <v>787</v>
      </c>
      <c r="Y25" s="1148">
        <v>822</v>
      </c>
      <c r="Z25" s="27">
        <v>797</v>
      </c>
    </row>
    <row r="26" spans="1:26" s="82" customFormat="1" ht="13.2">
      <c r="A26" s="1256"/>
      <c r="B26" s="126"/>
      <c r="C26" s="127"/>
      <c r="D26" s="128"/>
      <c r="E26" s="128"/>
      <c r="F26" s="128"/>
      <c r="G26" s="128"/>
      <c r="H26" s="128"/>
      <c r="I26" s="128"/>
      <c r="J26" s="129"/>
      <c r="K26" s="126"/>
      <c r="L26" s="130"/>
      <c r="M26" s="127"/>
      <c r="N26" s="131"/>
      <c r="O26" s="132"/>
      <c r="P26" s="133"/>
      <c r="Q26" s="112"/>
      <c r="R26" s="30"/>
      <c r="S26" s="112"/>
      <c r="T26" s="30"/>
      <c r="U26" s="112"/>
      <c r="V26" s="30"/>
      <c r="W26" s="112" t="s">
        <v>95</v>
      </c>
      <c r="X26" s="976">
        <v>275</v>
      </c>
      <c r="Y26" s="1148">
        <v>262</v>
      </c>
      <c r="Z26" s="27">
        <v>232</v>
      </c>
    </row>
    <row r="27" spans="1:26" s="82" customFormat="1" ht="13.2">
      <c r="A27" s="1256"/>
      <c r="B27" s="134"/>
      <c r="C27" s="135"/>
      <c r="D27" s="136"/>
      <c r="E27" s="136"/>
      <c r="F27" s="136"/>
      <c r="G27" s="136"/>
      <c r="H27" s="136"/>
      <c r="I27" s="136"/>
      <c r="J27" s="137"/>
      <c r="K27" s="134"/>
      <c r="L27" s="138"/>
      <c r="M27" s="135"/>
      <c r="N27" s="139"/>
      <c r="O27" s="140"/>
      <c r="P27" s="141"/>
      <c r="Q27" s="142"/>
      <c r="R27" s="51"/>
      <c r="S27" s="142"/>
      <c r="T27" s="51"/>
      <c r="U27" s="142"/>
      <c r="V27" s="51"/>
      <c r="W27" s="142" t="s">
        <v>357</v>
      </c>
      <c r="X27" s="975">
        <v>4752</v>
      </c>
      <c r="Y27" s="1155">
        <v>6260</v>
      </c>
      <c r="Z27" s="67">
        <v>7922</v>
      </c>
    </row>
    <row r="28" spans="1:26" s="82" customFormat="1" ht="13.2">
      <c r="A28" s="1257"/>
      <c r="B28" s="143"/>
      <c r="C28" s="144"/>
      <c r="D28" s="145"/>
      <c r="E28" s="145"/>
      <c r="F28" s="145"/>
      <c r="G28" s="145"/>
      <c r="H28" s="145"/>
      <c r="I28" s="145"/>
      <c r="J28" s="146"/>
      <c r="K28" s="143"/>
      <c r="L28" s="147"/>
      <c r="M28" s="144"/>
      <c r="N28" s="148"/>
      <c r="O28" s="149"/>
      <c r="P28" s="150"/>
      <c r="Q28" s="151"/>
      <c r="R28" s="46"/>
      <c r="S28" s="151"/>
      <c r="T28" s="46"/>
      <c r="U28" s="151"/>
      <c r="V28" s="46"/>
      <c r="W28" s="151" t="s">
        <v>27</v>
      </c>
      <c r="X28" s="1145">
        <f>SUM(X22:X27)</f>
        <v>8284</v>
      </c>
      <c r="Y28" s="1153">
        <f>SUM(Y22:Y27)</f>
        <v>9755</v>
      </c>
      <c r="Z28" s="43">
        <f>SUM(Z22:Z27)</f>
        <v>11306</v>
      </c>
    </row>
    <row r="29" spans="1:26" ht="13.2">
      <c r="A29" s="1251" t="s">
        <v>96</v>
      </c>
      <c r="B29" s="11" t="s">
        <v>54</v>
      </c>
      <c r="C29" s="113">
        <v>2434</v>
      </c>
      <c r="D29" s="34">
        <v>2158</v>
      </c>
      <c r="E29" s="34">
        <v>2594</v>
      </c>
      <c r="F29" s="34">
        <v>2940</v>
      </c>
      <c r="G29" s="34">
        <v>3143</v>
      </c>
      <c r="H29" s="34">
        <v>3165</v>
      </c>
      <c r="I29" s="34">
        <v>3489</v>
      </c>
      <c r="J29" s="54">
        <v>3535</v>
      </c>
      <c r="K29" s="36" t="s">
        <v>97</v>
      </c>
      <c r="L29" s="39">
        <v>3681</v>
      </c>
      <c r="M29" s="113">
        <v>4177</v>
      </c>
      <c r="N29" s="35">
        <v>4779</v>
      </c>
      <c r="O29" s="39" t="s">
        <v>97</v>
      </c>
      <c r="P29" s="38">
        <v>5376</v>
      </c>
      <c r="Q29" s="39" t="s">
        <v>97</v>
      </c>
      <c r="R29" s="38">
        <v>5955</v>
      </c>
      <c r="S29" s="39" t="s">
        <v>97</v>
      </c>
      <c r="T29" s="38">
        <v>6143</v>
      </c>
      <c r="U29" s="39" t="s">
        <v>97</v>
      </c>
      <c r="V29" s="38">
        <v>6128</v>
      </c>
      <c r="W29" s="39" t="s">
        <v>97</v>
      </c>
      <c r="X29" s="1143">
        <v>6690</v>
      </c>
      <c r="Y29" s="1151">
        <v>7831</v>
      </c>
      <c r="Z29" s="35">
        <v>7928</v>
      </c>
    </row>
    <row r="30" spans="1:26" ht="13.2">
      <c r="A30" s="1251"/>
      <c r="B30" s="24" t="s">
        <v>81</v>
      </c>
      <c r="C30" s="93">
        <v>84</v>
      </c>
      <c r="D30" s="26">
        <v>81</v>
      </c>
      <c r="E30" s="26">
        <v>86</v>
      </c>
      <c r="F30" s="26">
        <v>102</v>
      </c>
      <c r="G30" s="26">
        <v>117</v>
      </c>
      <c r="H30" s="26">
        <v>114</v>
      </c>
      <c r="I30" s="26">
        <v>110</v>
      </c>
      <c r="J30" s="32">
        <v>109</v>
      </c>
      <c r="K30" s="99" t="s">
        <v>98</v>
      </c>
      <c r="L30" s="31">
        <v>72</v>
      </c>
      <c r="M30" s="94">
        <v>81</v>
      </c>
      <c r="N30" s="30">
        <v>104</v>
      </c>
      <c r="O30" s="100" t="s">
        <v>98</v>
      </c>
      <c r="P30" s="30">
        <v>101</v>
      </c>
      <c r="Q30" s="100" t="s">
        <v>98</v>
      </c>
      <c r="R30" s="30">
        <v>100</v>
      </c>
      <c r="S30" s="100" t="s">
        <v>98</v>
      </c>
      <c r="T30" s="30">
        <v>99</v>
      </c>
      <c r="U30" s="100" t="s">
        <v>98</v>
      </c>
      <c r="V30" s="30">
        <v>97</v>
      </c>
      <c r="W30" s="100" t="s">
        <v>98</v>
      </c>
      <c r="X30" s="976">
        <v>95</v>
      </c>
      <c r="Y30" s="1148">
        <v>104</v>
      </c>
      <c r="Z30" s="27">
        <v>123</v>
      </c>
    </row>
    <row r="31" spans="1:26" ht="13.2">
      <c r="A31" s="1251"/>
      <c r="B31" s="24" t="s">
        <v>45</v>
      </c>
      <c r="C31" s="93">
        <v>2714</v>
      </c>
      <c r="D31" s="26">
        <v>2975</v>
      </c>
      <c r="E31" s="26">
        <v>3090</v>
      </c>
      <c r="F31" s="26">
        <v>3221</v>
      </c>
      <c r="G31" s="26">
        <v>3134</v>
      </c>
      <c r="H31" s="26">
        <v>3280</v>
      </c>
      <c r="I31" s="26">
        <v>3122</v>
      </c>
      <c r="J31" s="32">
        <v>3079</v>
      </c>
      <c r="K31" s="24" t="s">
        <v>99</v>
      </c>
      <c r="L31" s="31">
        <v>1448</v>
      </c>
      <c r="M31" s="94">
        <v>1441</v>
      </c>
      <c r="N31" s="30">
        <v>2400</v>
      </c>
      <c r="O31" s="31" t="s">
        <v>100</v>
      </c>
      <c r="P31" s="30">
        <v>404</v>
      </c>
      <c r="Q31" s="31" t="s">
        <v>100</v>
      </c>
      <c r="R31" s="30">
        <v>398</v>
      </c>
      <c r="S31" s="31" t="s">
        <v>100</v>
      </c>
      <c r="T31" s="30">
        <v>388</v>
      </c>
      <c r="U31" s="31" t="s">
        <v>100</v>
      </c>
      <c r="V31" s="30">
        <v>378</v>
      </c>
      <c r="W31" s="31" t="s">
        <v>100</v>
      </c>
      <c r="X31" s="976">
        <v>378</v>
      </c>
      <c r="Y31" s="1148">
        <v>386</v>
      </c>
      <c r="Z31" s="27">
        <v>409</v>
      </c>
    </row>
    <row r="32" spans="1:26" ht="13.2">
      <c r="A32" s="1251"/>
      <c r="B32" s="40"/>
      <c r="C32" s="161"/>
      <c r="D32" s="42"/>
      <c r="E32" s="42"/>
      <c r="F32" s="42"/>
      <c r="G32" s="42"/>
      <c r="H32" s="42"/>
      <c r="I32" s="42"/>
      <c r="J32" s="52"/>
      <c r="K32" s="44" t="s">
        <v>101</v>
      </c>
      <c r="L32" s="48">
        <v>1426</v>
      </c>
      <c r="M32" s="162">
        <v>1664</v>
      </c>
      <c r="N32" s="67">
        <v>906</v>
      </c>
      <c r="O32" s="47" t="s">
        <v>101</v>
      </c>
      <c r="P32" s="51">
        <v>3032</v>
      </c>
      <c r="Q32" s="47" t="s">
        <v>101</v>
      </c>
      <c r="R32" s="51">
        <v>3065</v>
      </c>
      <c r="S32" s="47" t="s">
        <v>101</v>
      </c>
      <c r="T32" s="51">
        <v>3086</v>
      </c>
      <c r="U32" s="47" t="s">
        <v>101</v>
      </c>
      <c r="V32" s="51">
        <v>2904</v>
      </c>
      <c r="W32" s="47" t="s">
        <v>101</v>
      </c>
      <c r="X32" s="975">
        <v>3047</v>
      </c>
      <c r="Y32" s="1155">
        <v>3210</v>
      </c>
      <c r="Z32" s="67">
        <v>3313</v>
      </c>
    </row>
    <row r="33" spans="1:26" ht="13.8" thickBot="1">
      <c r="A33" s="1252"/>
      <c r="B33" s="163" t="s">
        <v>82</v>
      </c>
      <c r="C33" s="164">
        <f>SUM(C29:C32)</f>
        <v>5232</v>
      </c>
      <c r="D33" s="165">
        <f t="shared" ref="D33:J33" si="2">SUM(D29:D32)</f>
        <v>5214</v>
      </c>
      <c r="E33" s="165">
        <f t="shared" si="2"/>
        <v>5770</v>
      </c>
      <c r="F33" s="165">
        <f t="shared" si="2"/>
        <v>6263</v>
      </c>
      <c r="G33" s="165">
        <f t="shared" si="2"/>
        <v>6394</v>
      </c>
      <c r="H33" s="165">
        <f t="shared" si="2"/>
        <v>6559</v>
      </c>
      <c r="I33" s="165">
        <f t="shared" si="2"/>
        <v>6721</v>
      </c>
      <c r="J33" s="166">
        <f t="shared" si="2"/>
        <v>6723</v>
      </c>
      <c r="K33" s="75" t="s">
        <v>82</v>
      </c>
      <c r="L33" s="78">
        <f>SUM(L29:L32)</f>
        <v>6627</v>
      </c>
      <c r="M33" s="167">
        <v>7363</v>
      </c>
      <c r="N33" s="74">
        <f>SUM(N29:N32)</f>
        <v>8189</v>
      </c>
      <c r="O33" s="78" t="s">
        <v>82</v>
      </c>
      <c r="P33" s="77">
        <f>SUM(P29:P32)</f>
        <v>8913</v>
      </c>
      <c r="Q33" s="78" t="s">
        <v>82</v>
      </c>
      <c r="R33" s="77">
        <f>SUM(R29:R32)</f>
        <v>9518</v>
      </c>
      <c r="S33" s="78" t="s">
        <v>82</v>
      </c>
      <c r="T33" s="77">
        <f>SUM(T29:T32)</f>
        <v>9716</v>
      </c>
      <c r="U33" s="78" t="s">
        <v>82</v>
      </c>
      <c r="V33" s="77">
        <f>SUM(V29:V32)</f>
        <v>9507</v>
      </c>
      <c r="W33" s="78" t="s">
        <v>82</v>
      </c>
      <c r="X33" s="977">
        <f>SUM(X29:X32)</f>
        <v>10210</v>
      </c>
      <c r="Y33" s="1156">
        <f>SUM(Y29:Y32)</f>
        <v>11531</v>
      </c>
      <c r="Z33" s="74">
        <f>SUM(Z29:Z32)</f>
        <v>11773</v>
      </c>
    </row>
    <row r="35" spans="1:26" ht="13.2">
      <c r="A35" s="80"/>
    </row>
  </sheetData>
  <mergeCells count="5">
    <mergeCell ref="A29:A33"/>
    <mergeCell ref="A6:A9"/>
    <mergeCell ref="A10:A15"/>
    <mergeCell ref="A16:A21"/>
    <mergeCell ref="A22:A28"/>
  </mergeCells>
  <phoneticPr fontId="0" type="noConversion"/>
  <pageMargins left="0.54" right="0.55000000000000004" top="1" bottom="1" header="0.51200000000000001" footer="0.51200000000000001"/>
  <pageSetup paperSize="9"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workbookViewId="0">
      <pane xSplit="1" topLeftCell="B1" activePane="topRight" state="frozenSplit"/>
      <selection activeCell="Q37" sqref="Q37"/>
      <selection pane="topRight" activeCell="AC12" sqref="AC12"/>
    </sheetView>
  </sheetViews>
  <sheetFormatPr defaultColWidth="8.88671875" defaultRowHeight="13.2"/>
  <cols>
    <col min="1" max="1" width="9.21875" style="2" customWidth="1"/>
    <col min="2" max="2" width="25.77734375" style="2" customWidth="1"/>
    <col min="3" max="3" width="15" style="2" customWidth="1"/>
    <col min="4" max="10" width="9.21875" style="168" customWidth="1"/>
    <col min="11" max="11" width="26.109375" style="2" customWidth="1"/>
    <col min="12" max="12" width="25.33203125" style="2" customWidth="1"/>
    <col min="13" max="16" width="8.88671875" style="168"/>
    <col min="17" max="17" width="29.21875" style="2" customWidth="1"/>
    <col min="18" max="18" width="31.88671875" style="2" customWidth="1"/>
    <col min="19" max="21" width="8.88671875" style="168"/>
    <col min="22" max="22" width="29.44140625" style="2" customWidth="1"/>
    <col min="23" max="23" width="31.88671875" style="2" customWidth="1"/>
    <col min="24" max="24" width="8.88671875" style="169"/>
    <col min="25" max="25" width="8.88671875" style="168"/>
    <col min="26" max="16384" width="8.88671875" style="2"/>
  </cols>
  <sheetData>
    <row r="1" spans="1:27">
      <c r="A1" s="1" t="s">
        <v>0</v>
      </c>
      <c r="B1" s="1"/>
    </row>
    <row r="2" spans="1:27">
      <c r="A2" s="2" t="s">
        <v>1</v>
      </c>
    </row>
    <row r="3" spans="1:27">
      <c r="A3" s="1" t="s">
        <v>102</v>
      </c>
      <c r="B3" s="1"/>
    </row>
    <row r="4" spans="1:27" ht="13.8" thickBot="1"/>
    <row r="5" spans="1:27" s="10" customFormat="1">
      <c r="A5" s="3" t="s">
        <v>78</v>
      </c>
      <c r="B5" s="4"/>
      <c r="C5" s="6"/>
      <c r="D5" s="758">
        <v>1996</v>
      </c>
      <c r="E5" s="759">
        <v>1997</v>
      </c>
      <c r="F5" s="759">
        <v>1998</v>
      </c>
      <c r="G5" s="759">
        <v>1999</v>
      </c>
      <c r="H5" s="759">
        <v>2000</v>
      </c>
      <c r="I5" s="759">
        <v>2001</v>
      </c>
      <c r="J5" s="760">
        <v>2002</v>
      </c>
      <c r="K5" s="3"/>
      <c r="L5" s="3"/>
      <c r="M5" s="758">
        <v>2003</v>
      </c>
      <c r="N5" s="761">
        <v>2004</v>
      </c>
      <c r="O5" s="761">
        <v>2005</v>
      </c>
      <c r="P5" s="762">
        <v>2006</v>
      </c>
      <c r="Q5" s="3"/>
      <c r="R5" s="3"/>
      <c r="S5" s="763">
        <v>2007</v>
      </c>
      <c r="T5" s="759">
        <v>2008</v>
      </c>
      <c r="U5" s="759">
        <v>2009</v>
      </c>
      <c r="V5" s="3"/>
      <c r="W5" s="3"/>
      <c r="X5" s="761">
        <v>2010</v>
      </c>
      <c r="Y5" s="759">
        <v>2011</v>
      </c>
      <c r="Z5" s="761">
        <v>2012</v>
      </c>
      <c r="AA5" s="1164">
        <v>2013</v>
      </c>
    </row>
    <row r="6" spans="1:27">
      <c r="A6" s="11" t="s">
        <v>80</v>
      </c>
      <c r="B6" s="1256" t="s">
        <v>103</v>
      </c>
      <c r="C6" s="11" t="s">
        <v>104</v>
      </c>
      <c r="D6" s="170">
        <v>40125</v>
      </c>
      <c r="E6" s="171">
        <v>42121</v>
      </c>
      <c r="F6" s="171">
        <v>48875</v>
      </c>
      <c r="G6" s="171">
        <v>52577</v>
      </c>
      <c r="H6" s="171">
        <v>53807</v>
      </c>
      <c r="I6" s="171">
        <v>51220</v>
      </c>
      <c r="J6" s="172">
        <v>58213</v>
      </c>
      <c r="K6" s="1256" t="s">
        <v>103</v>
      </c>
      <c r="L6" s="11" t="s">
        <v>104</v>
      </c>
      <c r="M6" s="170">
        <v>71449</v>
      </c>
      <c r="N6" s="173">
        <v>77984</v>
      </c>
      <c r="O6" s="173">
        <v>87255</v>
      </c>
      <c r="P6" s="174">
        <v>83748</v>
      </c>
      <c r="Q6" s="1256" t="s">
        <v>103</v>
      </c>
      <c r="R6" s="11" t="s">
        <v>104</v>
      </c>
      <c r="S6" s="175">
        <v>84698</v>
      </c>
      <c r="T6" s="176">
        <v>87667</v>
      </c>
      <c r="U6" s="176">
        <v>99105</v>
      </c>
      <c r="V6" s="1256" t="s">
        <v>103</v>
      </c>
      <c r="W6" s="11" t="s">
        <v>104</v>
      </c>
      <c r="X6" s="177">
        <v>100010</v>
      </c>
      <c r="Y6" s="176">
        <v>104638</v>
      </c>
      <c r="Z6" s="177">
        <v>103601</v>
      </c>
      <c r="AA6" s="1177">
        <v>105432</v>
      </c>
    </row>
    <row r="7" spans="1:27">
      <c r="A7" s="11"/>
      <c r="B7" s="1256"/>
      <c r="C7" s="24" t="s">
        <v>105</v>
      </c>
      <c r="D7" s="178">
        <v>27082</v>
      </c>
      <c r="E7" s="179">
        <v>32176</v>
      </c>
      <c r="F7" s="179">
        <v>39390</v>
      </c>
      <c r="G7" s="179">
        <v>44974</v>
      </c>
      <c r="H7" s="179">
        <v>56242</v>
      </c>
      <c r="I7" s="179">
        <v>56307</v>
      </c>
      <c r="J7" s="180">
        <v>68421</v>
      </c>
      <c r="K7" s="1256"/>
      <c r="L7" s="24" t="s">
        <v>105</v>
      </c>
      <c r="M7" s="178">
        <v>66363</v>
      </c>
      <c r="N7" s="181">
        <v>65898</v>
      </c>
      <c r="O7" s="181">
        <v>70034</v>
      </c>
      <c r="P7" s="182">
        <v>69841</v>
      </c>
      <c r="Q7" s="1256"/>
      <c r="R7" s="24" t="s">
        <v>105</v>
      </c>
      <c r="S7" s="183">
        <v>73880</v>
      </c>
      <c r="T7" s="179">
        <v>82063</v>
      </c>
      <c r="U7" s="179">
        <v>81463</v>
      </c>
      <c r="V7" s="1256"/>
      <c r="W7" s="24" t="s">
        <v>105</v>
      </c>
      <c r="X7" s="181">
        <v>73686</v>
      </c>
      <c r="Y7" s="179">
        <v>75274</v>
      </c>
      <c r="Z7" s="181">
        <v>76825</v>
      </c>
      <c r="AA7" s="1178">
        <v>82220</v>
      </c>
    </row>
    <row r="8" spans="1:27">
      <c r="A8" s="11"/>
      <c r="B8" s="1256"/>
      <c r="C8" s="95" t="s">
        <v>45</v>
      </c>
      <c r="D8" s="170">
        <v>18086</v>
      </c>
      <c r="E8" s="171">
        <v>18510</v>
      </c>
      <c r="F8" s="171">
        <v>18644</v>
      </c>
      <c r="G8" s="171">
        <v>18255</v>
      </c>
      <c r="H8" s="171">
        <v>17974</v>
      </c>
      <c r="I8" s="171">
        <v>19909</v>
      </c>
      <c r="J8" s="172">
        <v>14980</v>
      </c>
      <c r="K8" s="1256"/>
      <c r="L8" s="11" t="s">
        <v>45</v>
      </c>
      <c r="M8" s="170">
        <v>20819</v>
      </c>
      <c r="N8" s="173">
        <v>21964</v>
      </c>
      <c r="O8" s="173">
        <v>19454</v>
      </c>
      <c r="P8" s="174">
        <v>18444</v>
      </c>
      <c r="Q8" s="1256"/>
      <c r="R8" s="11" t="s">
        <v>45</v>
      </c>
      <c r="S8" s="184">
        <v>18877</v>
      </c>
      <c r="T8" s="185">
        <v>17104</v>
      </c>
      <c r="U8" s="185">
        <v>22941</v>
      </c>
      <c r="V8" s="1256"/>
      <c r="W8" s="11" t="s">
        <v>45</v>
      </c>
      <c r="X8" s="186">
        <v>27818</v>
      </c>
      <c r="Y8" s="185">
        <v>26227</v>
      </c>
      <c r="Z8" s="186">
        <v>23899</v>
      </c>
      <c r="AA8" s="1179">
        <v>25624</v>
      </c>
    </row>
    <row r="9" spans="1:27">
      <c r="A9" s="11"/>
      <c r="B9" s="1256"/>
      <c r="C9" s="58" t="s">
        <v>82</v>
      </c>
      <c r="D9" s="187">
        <f>SUM(D6:D8)</f>
        <v>85293</v>
      </c>
      <c r="E9" s="188">
        <f>SUM(E6:E8)</f>
        <v>92807</v>
      </c>
      <c r="F9" s="188">
        <f>SUM(F6:F8)</f>
        <v>106909</v>
      </c>
      <c r="G9" s="188">
        <f>SUM(G6:G8)</f>
        <v>115806</v>
      </c>
      <c r="H9" s="188">
        <f>SUM(H6:H8)</f>
        <v>128023</v>
      </c>
      <c r="I9" s="188">
        <f t="shared" ref="I9:P9" si="0">SUM(I6:I8)</f>
        <v>127436</v>
      </c>
      <c r="J9" s="189">
        <f t="shared" si="0"/>
        <v>141614</v>
      </c>
      <c r="K9" s="1256"/>
      <c r="L9" s="58" t="s">
        <v>82</v>
      </c>
      <c r="M9" s="187">
        <f>SUM(M6:M8)</f>
        <v>158631</v>
      </c>
      <c r="N9" s="190">
        <f t="shared" si="0"/>
        <v>165846</v>
      </c>
      <c r="O9" s="190">
        <v>163144</v>
      </c>
      <c r="P9" s="191">
        <f t="shared" si="0"/>
        <v>172033</v>
      </c>
      <c r="Q9" s="1256"/>
      <c r="R9" s="58" t="s">
        <v>82</v>
      </c>
      <c r="S9" s="192">
        <f>SUM(S6:S8)</f>
        <v>177455</v>
      </c>
      <c r="T9" s="193">
        <v>186834</v>
      </c>
      <c r="U9" s="193">
        <f>SUM(U6:U8)</f>
        <v>203509</v>
      </c>
      <c r="V9" s="1256"/>
      <c r="W9" s="58" t="s">
        <v>82</v>
      </c>
      <c r="X9" s="190">
        <f>SUM(X6:X8)</f>
        <v>201514</v>
      </c>
      <c r="Y9" s="193">
        <f>SUM(Y6:Y8)</f>
        <v>206139</v>
      </c>
      <c r="Z9" s="197">
        <f>SUM(Z6:Z8)</f>
        <v>204325</v>
      </c>
      <c r="AA9" s="1180">
        <f>SUM(AA6:AA8)</f>
        <v>213276</v>
      </c>
    </row>
    <row r="10" spans="1:27">
      <c r="A10" s="11"/>
      <c r="B10" s="1255" t="s">
        <v>106</v>
      </c>
      <c r="C10" s="58" t="s">
        <v>104</v>
      </c>
      <c r="D10" s="187">
        <v>52862</v>
      </c>
      <c r="E10" s="188">
        <v>45982</v>
      </c>
      <c r="F10" s="188">
        <v>45935</v>
      </c>
      <c r="G10" s="188">
        <v>40903</v>
      </c>
      <c r="H10" s="188">
        <v>45881</v>
      </c>
      <c r="I10" s="188">
        <v>55284</v>
      </c>
      <c r="J10" s="189">
        <v>66086</v>
      </c>
      <c r="K10" s="1255" t="s">
        <v>106</v>
      </c>
      <c r="L10" s="58" t="s">
        <v>104</v>
      </c>
      <c r="M10" s="187">
        <v>73776</v>
      </c>
      <c r="N10" s="190">
        <v>76328</v>
      </c>
      <c r="O10" s="190">
        <v>84719</v>
      </c>
      <c r="P10" s="191">
        <v>96422</v>
      </c>
      <c r="Q10" s="1255" t="s">
        <v>106</v>
      </c>
      <c r="R10" s="58" t="s">
        <v>104</v>
      </c>
      <c r="S10" s="175">
        <v>90310</v>
      </c>
      <c r="T10" s="176">
        <v>99053</v>
      </c>
      <c r="U10" s="176">
        <v>102178</v>
      </c>
      <c r="V10" s="1255" t="s">
        <v>106</v>
      </c>
      <c r="W10" s="58" t="s">
        <v>104</v>
      </c>
      <c r="X10" s="194">
        <v>114991</v>
      </c>
      <c r="Y10" s="176">
        <v>110331</v>
      </c>
      <c r="Z10" s="177">
        <v>111860</v>
      </c>
      <c r="AA10" s="1177">
        <v>116820</v>
      </c>
    </row>
    <row r="11" spans="1:27">
      <c r="A11" s="11"/>
      <c r="B11" s="1256"/>
      <c r="C11" s="24" t="s">
        <v>105</v>
      </c>
      <c r="D11" s="178">
        <v>15680</v>
      </c>
      <c r="E11" s="179">
        <v>19785</v>
      </c>
      <c r="F11" s="179">
        <v>25039</v>
      </c>
      <c r="G11" s="179">
        <v>28996</v>
      </c>
      <c r="H11" s="179">
        <v>35519</v>
      </c>
      <c r="I11" s="179">
        <v>41020</v>
      </c>
      <c r="J11" s="180">
        <v>49438</v>
      </c>
      <c r="K11" s="1256"/>
      <c r="L11" s="24" t="s">
        <v>105</v>
      </c>
      <c r="M11" s="178">
        <v>35591</v>
      </c>
      <c r="N11" s="181">
        <v>27805</v>
      </c>
      <c r="O11" s="181">
        <v>18023</v>
      </c>
      <c r="P11" s="182">
        <v>14574</v>
      </c>
      <c r="Q11" s="1256"/>
      <c r="R11" s="24" t="s">
        <v>105</v>
      </c>
      <c r="S11" s="183">
        <v>11513</v>
      </c>
      <c r="T11" s="179">
        <v>10430</v>
      </c>
      <c r="U11" s="179">
        <v>9601</v>
      </c>
      <c r="V11" s="1256"/>
      <c r="W11" s="24" t="s">
        <v>105</v>
      </c>
      <c r="X11" s="181">
        <v>7128</v>
      </c>
      <c r="Y11" s="179">
        <v>7529</v>
      </c>
      <c r="Z11" s="181">
        <v>7995</v>
      </c>
      <c r="AA11" s="1178">
        <v>7863</v>
      </c>
    </row>
    <row r="12" spans="1:27">
      <c r="A12" s="11"/>
      <c r="B12" s="1256"/>
      <c r="C12" s="11" t="s">
        <v>107</v>
      </c>
      <c r="D12" s="170">
        <v>2331</v>
      </c>
      <c r="E12" s="171">
        <v>2198</v>
      </c>
      <c r="F12" s="171">
        <v>2469</v>
      </c>
      <c r="G12" s="171">
        <v>2318</v>
      </c>
      <c r="H12" s="171">
        <v>2351</v>
      </c>
      <c r="I12" s="171">
        <v>2091</v>
      </c>
      <c r="J12" s="172">
        <v>1934</v>
      </c>
      <c r="K12" s="1256"/>
      <c r="L12" s="11" t="s">
        <v>107</v>
      </c>
      <c r="M12" s="170">
        <v>1872</v>
      </c>
      <c r="N12" s="173">
        <v>1979</v>
      </c>
      <c r="O12" s="173">
        <v>1862</v>
      </c>
      <c r="P12" s="174">
        <v>1921</v>
      </c>
      <c r="Q12" s="1256"/>
      <c r="R12" s="11" t="s">
        <v>107</v>
      </c>
      <c r="S12" s="184">
        <v>2085</v>
      </c>
      <c r="T12" s="185">
        <v>1982</v>
      </c>
      <c r="U12" s="185">
        <v>2314</v>
      </c>
      <c r="V12" s="1256"/>
      <c r="W12" s="11" t="s">
        <v>107</v>
      </c>
      <c r="X12" s="186">
        <v>2309</v>
      </c>
      <c r="Y12" s="185">
        <v>2234</v>
      </c>
      <c r="Z12" s="186">
        <v>2021</v>
      </c>
      <c r="AA12" s="1179">
        <v>2176</v>
      </c>
    </row>
    <row r="13" spans="1:27">
      <c r="A13" s="11"/>
      <c r="B13" s="1257"/>
      <c r="C13" s="103" t="s">
        <v>82</v>
      </c>
      <c r="D13" s="195">
        <f t="shared" ref="D13:P13" si="1">SUM(D10:D12)</f>
        <v>70873</v>
      </c>
      <c r="E13" s="193">
        <f t="shared" si="1"/>
        <v>67965</v>
      </c>
      <c r="F13" s="193">
        <f t="shared" si="1"/>
        <v>73443</v>
      </c>
      <c r="G13" s="193">
        <f t="shared" si="1"/>
        <v>72217</v>
      </c>
      <c r="H13" s="193">
        <f t="shared" si="1"/>
        <v>83751</v>
      </c>
      <c r="I13" s="193">
        <f t="shared" si="1"/>
        <v>98395</v>
      </c>
      <c r="J13" s="196">
        <f t="shared" si="1"/>
        <v>117458</v>
      </c>
      <c r="K13" s="1257"/>
      <c r="L13" s="103" t="s">
        <v>82</v>
      </c>
      <c r="M13" s="195">
        <f>SUM(M10:M12)</f>
        <v>111239</v>
      </c>
      <c r="N13" s="197">
        <f t="shared" si="1"/>
        <v>106112</v>
      </c>
      <c r="O13" s="197">
        <f>SUM(O10:O12)</f>
        <v>104604</v>
      </c>
      <c r="P13" s="198">
        <f t="shared" si="1"/>
        <v>112917</v>
      </c>
      <c r="Q13" s="1257"/>
      <c r="R13" s="103" t="s">
        <v>82</v>
      </c>
      <c r="S13" s="192">
        <f>SUM(S10:S12)</f>
        <v>103908</v>
      </c>
      <c r="T13" s="193">
        <v>111465</v>
      </c>
      <c r="U13" s="193">
        <f>SUM(U10:U12)</f>
        <v>114093</v>
      </c>
      <c r="V13" s="1257"/>
      <c r="W13" s="103" t="s">
        <v>82</v>
      </c>
      <c r="X13" s="197">
        <f>SUM(X10:X12)</f>
        <v>124428</v>
      </c>
      <c r="Y13" s="193">
        <f>SUM(Y10:Y12)</f>
        <v>120094</v>
      </c>
      <c r="Z13" s="197">
        <f>SUM(Z10:Z12)</f>
        <v>121876</v>
      </c>
      <c r="AA13" s="1180">
        <f>SUM(AA10:AA12)</f>
        <v>126859</v>
      </c>
    </row>
    <row r="14" spans="1:27">
      <c r="A14" s="11"/>
      <c r="B14" s="1256" t="s">
        <v>108</v>
      </c>
      <c r="C14" s="11" t="s">
        <v>109</v>
      </c>
      <c r="D14" s="170">
        <v>862</v>
      </c>
      <c r="E14" s="171">
        <v>902</v>
      </c>
      <c r="F14" s="171">
        <v>954</v>
      </c>
      <c r="G14" s="171">
        <v>1060</v>
      </c>
      <c r="H14" s="171">
        <v>1139</v>
      </c>
      <c r="I14" s="171">
        <v>1170</v>
      </c>
      <c r="J14" s="172">
        <v>1336</v>
      </c>
      <c r="K14" s="1256" t="s">
        <v>108</v>
      </c>
      <c r="L14" s="11" t="s">
        <v>109</v>
      </c>
      <c r="M14" s="170">
        <v>1363</v>
      </c>
      <c r="N14" s="173">
        <v>1369</v>
      </c>
      <c r="O14" s="173">
        <v>1395</v>
      </c>
      <c r="P14" s="174">
        <v>1529</v>
      </c>
      <c r="Q14" s="1256" t="s">
        <v>108</v>
      </c>
      <c r="R14" s="11" t="s">
        <v>109</v>
      </c>
      <c r="S14" s="199">
        <v>1620</v>
      </c>
      <c r="T14" s="171">
        <v>1737</v>
      </c>
      <c r="U14" s="171">
        <v>1893</v>
      </c>
      <c r="V14" s="1256" t="s">
        <v>108</v>
      </c>
      <c r="W14" s="11" t="s">
        <v>109</v>
      </c>
      <c r="X14" s="173">
        <v>1959</v>
      </c>
      <c r="Y14" s="171">
        <v>1874</v>
      </c>
      <c r="Z14" s="173">
        <v>2029</v>
      </c>
      <c r="AA14" s="1181">
        <v>2137</v>
      </c>
    </row>
    <row r="15" spans="1:27">
      <c r="A15" s="11"/>
      <c r="B15" s="1256"/>
      <c r="C15" s="24" t="s">
        <v>105</v>
      </c>
      <c r="D15" s="178">
        <v>5</v>
      </c>
      <c r="E15" s="179">
        <v>9</v>
      </c>
      <c r="F15" s="179">
        <v>8</v>
      </c>
      <c r="G15" s="179">
        <v>10</v>
      </c>
      <c r="H15" s="179">
        <v>17</v>
      </c>
      <c r="I15" s="179">
        <v>24</v>
      </c>
      <c r="J15" s="180">
        <v>19</v>
      </c>
      <c r="K15" s="1256"/>
      <c r="L15" s="24" t="s">
        <v>105</v>
      </c>
      <c r="M15" s="178">
        <v>27</v>
      </c>
      <c r="N15" s="181">
        <v>32</v>
      </c>
      <c r="O15" s="181">
        <v>37</v>
      </c>
      <c r="P15" s="182">
        <v>24</v>
      </c>
      <c r="Q15" s="1256"/>
      <c r="R15" s="24" t="s">
        <v>105</v>
      </c>
      <c r="S15" s="183">
        <v>41</v>
      </c>
      <c r="T15" s="179">
        <v>45</v>
      </c>
      <c r="U15" s="179">
        <v>25</v>
      </c>
      <c r="V15" s="1256"/>
      <c r="W15" s="24" t="s">
        <v>110</v>
      </c>
      <c r="X15" s="181">
        <v>28</v>
      </c>
      <c r="Y15" s="179">
        <v>22</v>
      </c>
      <c r="Z15" s="1246" t="s">
        <v>370</v>
      </c>
      <c r="AA15" s="1233" t="s">
        <v>370</v>
      </c>
    </row>
    <row r="16" spans="1:27">
      <c r="A16" s="11"/>
      <c r="B16" s="1256"/>
      <c r="C16" s="11" t="s">
        <v>45</v>
      </c>
      <c r="D16" s="170">
        <v>44</v>
      </c>
      <c r="E16" s="171">
        <v>52</v>
      </c>
      <c r="F16" s="171">
        <v>63</v>
      </c>
      <c r="G16" s="171">
        <v>49</v>
      </c>
      <c r="H16" s="171">
        <v>51</v>
      </c>
      <c r="I16" s="171">
        <v>58</v>
      </c>
      <c r="J16" s="172">
        <v>48</v>
      </c>
      <c r="K16" s="1256"/>
      <c r="L16" s="11" t="s">
        <v>45</v>
      </c>
      <c r="M16" s="170">
        <v>35</v>
      </c>
      <c r="N16" s="173">
        <v>50</v>
      </c>
      <c r="O16" s="173">
        <v>50</v>
      </c>
      <c r="P16" s="174">
        <v>46</v>
      </c>
      <c r="Q16" s="1256"/>
      <c r="R16" s="11" t="s">
        <v>45</v>
      </c>
      <c r="S16" s="199">
        <v>61</v>
      </c>
      <c r="T16" s="171">
        <v>67</v>
      </c>
      <c r="U16" s="171">
        <v>61</v>
      </c>
      <c r="V16" s="1256"/>
      <c r="W16" s="11" t="s">
        <v>111</v>
      </c>
      <c r="X16" s="173">
        <v>39</v>
      </c>
      <c r="Y16" s="171">
        <v>27</v>
      </c>
      <c r="Z16" s="173">
        <v>42</v>
      </c>
      <c r="AA16" s="1181">
        <v>50</v>
      </c>
    </row>
    <row r="17" spans="1:27" ht="13.8" thickBot="1">
      <c r="A17" s="71"/>
      <c r="B17" s="1262"/>
      <c r="C17" s="163" t="s">
        <v>82</v>
      </c>
      <c r="D17" s="200">
        <f t="shared" ref="D17:S17" si="2">SUM(D14:D16)</f>
        <v>911</v>
      </c>
      <c r="E17" s="201">
        <f t="shared" si="2"/>
        <v>963</v>
      </c>
      <c r="F17" s="201">
        <f t="shared" si="2"/>
        <v>1025</v>
      </c>
      <c r="G17" s="201">
        <f t="shared" si="2"/>
        <v>1119</v>
      </c>
      <c r="H17" s="201">
        <f t="shared" si="2"/>
        <v>1207</v>
      </c>
      <c r="I17" s="201">
        <f t="shared" si="2"/>
        <v>1252</v>
      </c>
      <c r="J17" s="202">
        <f t="shared" si="2"/>
        <v>1403</v>
      </c>
      <c r="K17" s="1262"/>
      <c r="L17" s="163" t="s">
        <v>82</v>
      </c>
      <c r="M17" s="200">
        <f>SUM(M14:M16)</f>
        <v>1425</v>
      </c>
      <c r="N17" s="203">
        <f t="shared" si="2"/>
        <v>1451</v>
      </c>
      <c r="O17" s="203">
        <v>1482</v>
      </c>
      <c r="P17" s="204">
        <f t="shared" si="2"/>
        <v>1599</v>
      </c>
      <c r="Q17" s="1262"/>
      <c r="R17" s="163" t="s">
        <v>82</v>
      </c>
      <c r="S17" s="205">
        <f t="shared" si="2"/>
        <v>1722</v>
      </c>
      <c r="T17" s="201">
        <v>1849</v>
      </c>
      <c r="U17" s="201">
        <f>SUM(U14:U16)</f>
        <v>1979</v>
      </c>
      <c r="V17" s="1262"/>
      <c r="W17" s="163" t="s">
        <v>82</v>
      </c>
      <c r="X17" s="203">
        <f>SUM(X14:X16)</f>
        <v>2026</v>
      </c>
      <c r="Y17" s="201">
        <f>SUM(Y14:Y16)</f>
        <v>1923</v>
      </c>
      <c r="Z17" s="203">
        <f>SUM(Z14:Z16)</f>
        <v>2071</v>
      </c>
      <c r="AA17" s="1182">
        <f>SUM(AA14:AA16)</f>
        <v>2187</v>
      </c>
    </row>
    <row r="18" spans="1:27">
      <c r="A18" s="11" t="s">
        <v>83</v>
      </c>
      <c r="B18" s="1259" t="s">
        <v>112</v>
      </c>
      <c r="C18" s="206" t="s">
        <v>113</v>
      </c>
      <c r="D18" s="207">
        <v>340101</v>
      </c>
      <c r="E18" s="208">
        <v>350807</v>
      </c>
      <c r="F18" s="208">
        <v>359381</v>
      </c>
      <c r="G18" s="208">
        <v>360180</v>
      </c>
      <c r="H18" s="208">
        <v>387364</v>
      </c>
      <c r="I18" s="208">
        <v>386767</v>
      </c>
      <c r="J18" s="209">
        <v>369458</v>
      </c>
      <c r="K18" s="1259" t="s">
        <v>112</v>
      </c>
      <c r="L18" s="206" t="s">
        <v>113</v>
      </c>
      <c r="M18" s="207">
        <v>362711</v>
      </c>
      <c r="N18" s="210">
        <v>368416</v>
      </c>
      <c r="O18" s="210">
        <v>367960</v>
      </c>
      <c r="P18" s="211">
        <v>347060</v>
      </c>
      <c r="Q18" s="1263" t="s">
        <v>112</v>
      </c>
      <c r="R18" s="212" t="s">
        <v>113</v>
      </c>
      <c r="S18" s="213">
        <v>333498</v>
      </c>
      <c r="T18" s="208">
        <v>330110</v>
      </c>
      <c r="U18" s="208">
        <v>295315</v>
      </c>
      <c r="V18" s="1259" t="s">
        <v>112</v>
      </c>
      <c r="W18" s="1237" t="s">
        <v>113</v>
      </c>
      <c r="X18" s="210">
        <v>290081</v>
      </c>
      <c r="Y18" s="208">
        <v>287580</v>
      </c>
      <c r="Z18" s="210">
        <v>287013</v>
      </c>
      <c r="AA18" s="1183">
        <v>271731</v>
      </c>
    </row>
    <row r="19" spans="1:27">
      <c r="A19" s="11"/>
      <c r="B19" s="1256"/>
      <c r="C19" s="65" t="s">
        <v>114</v>
      </c>
      <c r="D19" s="214">
        <v>36514</v>
      </c>
      <c r="E19" s="185">
        <v>40765</v>
      </c>
      <c r="F19" s="185">
        <v>42551</v>
      </c>
      <c r="G19" s="185">
        <v>45475</v>
      </c>
      <c r="H19" s="185">
        <v>49501</v>
      </c>
      <c r="I19" s="185">
        <v>52408</v>
      </c>
      <c r="J19" s="215">
        <v>51586</v>
      </c>
      <c r="K19" s="1256"/>
      <c r="L19" s="95" t="s">
        <v>114</v>
      </c>
      <c r="M19" s="216">
        <v>50381</v>
      </c>
      <c r="N19" s="217">
        <v>54665</v>
      </c>
      <c r="O19" s="217">
        <v>59118</v>
      </c>
      <c r="P19" s="218">
        <v>61614</v>
      </c>
      <c r="Q19" s="1251"/>
      <c r="R19" s="219" t="s">
        <v>114</v>
      </c>
      <c r="S19" s="220">
        <v>62793</v>
      </c>
      <c r="T19" s="221">
        <v>60892</v>
      </c>
      <c r="U19" s="221">
        <v>53281</v>
      </c>
      <c r="V19" s="1256"/>
      <c r="W19" s="1236" t="s">
        <v>114</v>
      </c>
      <c r="X19" s="217">
        <v>54517</v>
      </c>
      <c r="Y19" s="221">
        <v>55030</v>
      </c>
      <c r="Z19" s="217">
        <v>55783</v>
      </c>
      <c r="AA19" s="1184">
        <v>56705</v>
      </c>
    </row>
    <row r="20" spans="1:27">
      <c r="A20" s="11"/>
      <c r="B20" s="1256"/>
      <c r="C20" s="58" t="s">
        <v>82</v>
      </c>
      <c r="D20" s="187">
        <f t="shared" ref="D20:P20" si="3">SUM(D18:D19)</f>
        <v>376615</v>
      </c>
      <c r="E20" s="188">
        <f t="shared" si="3"/>
        <v>391572</v>
      </c>
      <c r="F20" s="188">
        <f t="shared" si="3"/>
        <v>401932</v>
      </c>
      <c r="G20" s="188">
        <f t="shared" si="3"/>
        <v>405655</v>
      </c>
      <c r="H20" s="188">
        <f t="shared" si="3"/>
        <v>436865</v>
      </c>
      <c r="I20" s="188">
        <f t="shared" si="3"/>
        <v>439175</v>
      </c>
      <c r="J20" s="189">
        <f t="shared" si="3"/>
        <v>421044</v>
      </c>
      <c r="K20" s="1256"/>
      <c r="L20" s="58" t="s">
        <v>82</v>
      </c>
      <c r="M20" s="187">
        <f>SUM(M18:M19)</f>
        <v>413092</v>
      </c>
      <c r="N20" s="190">
        <f t="shared" si="3"/>
        <v>423081</v>
      </c>
      <c r="O20" s="190">
        <v>427078</v>
      </c>
      <c r="P20" s="191">
        <f t="shared" si="3"/>
        <v>408674</v>
      </c>
      <c r="Q20" s="1254"/>
      <c r="R20" s="222" t="s">
        <v>82</v>
      </c>
      <c r="S20" s="192">
        <v>396291</v>
      </c>
      <c r="T20" s="193">
        <v>391002</v>
      </c>
      <c r="U20" s="193">
        <f>SUM(U18:U19)</f>
        <v>348596</v>
      </c>
      <c r="V20" s="1257"/>
      <c r="W20" s="275" t="s">
        <v>82</v>
      </c>
      <c r="X20" s="197">
        <f>SUM(X18:X19)</f>
        <v>344598</v>
      </c>
      <c r="Y20" s="193">
        <f>SUM(Y18:Y19)</f>
        <v>342610</v>
      </c>
      <c r="Z20" s="197">
        <f>SUM(Z18:Z19)</f>
        <v>342796</v>
      </c>
      <c r="AA20" s="1180">
        <f>SUM(AA18:AA19)</f>
        <v>328436</v>
      </c>
    </row>
    <row r="21" spans="1:27">
      <c r="A21" s="11"/>
      <c r="B21" s="223"/>
      <c r="C21" s="58"/>
      <c r="D21" s="187"/>
      <c r="E21" s="188"/>
      <c r="F21" s="188"/>
      <c r="G21" s="188"/>
      <c r="H21" s="188"/>
      <c r="I21" s="188"/>
      <c r="J21" s="189"/>
      <c r="K21" s="223"/>
      <c r="L21" s="58"/>
      <c r="M21" s="187"/>
      <c r="N21" s="190"/>
      <c r="O21" s="190"/>
      <c r="P21" s="191"/>
      <c r="Q21" s="1253" t="s">
        <v>115</v>
      </c>
      <c r="R21" s="224" t="s">
        <v>116</v>
      </c>
      <c r="S21" s="225">
        <v>376310</v>
      </c>
      <c r="T21" s="226">
        <v>347836</v>
      </c>
      <c r="U21" s="226">
        <v>254368</v>
      </c>
      <c r="V21" s="1255" t="s">
        <v>115</v>
      </c>
      <c r="W21" s="1235" t="s">
        <v>116</v>
      </c>
      <c r="X21" s="194">
        <v>255192</v>
      </c>
      <c r="Y21" s="226">
        <v>253754</v>
      </c>
      <c r="Z21" s="194">
        <v>245004</v>
      </c>
      <c r="AA21" s="1185">
        <v>240188</v>
      </c>
    </row>
    <row r="22" spans="1:27">
      <c r="A22" s="11"/>
      <c r="B22" s="223"/>
      <c r="C22" s="58"/>
      <c r="D22" s="187"/>
      <c r="E22" s="188"/>
      <c r="F22" s="188"/>
      <c r="G22" s="188"/>
      <c r="H22" s="188"/>
      <c r="I22" s="188"/>
      <c r="J22" s="189"/>
      <c r="K22" s="223"/>
      <c r="L22" s="58"/>
      <c r="M22" s="187"/>
      <c r="N22" s="190"/>
      <c r="O22" s="190"/>
      <c r="P22" s="191"/>
      <c r="Q22" s="1251"/>
      <c r="R22" s="227" t="s">
        <v>117</v>
      </c>
      <c r="S22" s="183">
        <v>307665</v>
      </c>
      <c r="T22" s="179">
        <v>342654</v>
      </c>
      <c r="U22" s="179">
        <v>361439</v>
      </c>
      <c r="V22" s="1256"/>
      <c r="W22" s="1243" t="s">
        <v>117</v>
      </c>
      <c r="X22" s="181">
        <v>377089</v>
      </c>
      <c r="Y22" s="179">
        <v>363876</v>
      </c>
      <c r="Z22" s="181">
        <v>369679</v>
      </c>
      <c r="AA22" s="1178">
        <v>356179</v>
      </c>
    </row>
    <row r="23" spans="1:27">
      <c r="A23" s="11"/>
      <c r="B23" s="223"/>
      <c r="C23" s="58"/>
      <c r="D23" s="187"/>
      <c r="E23" s="188"/>
      <c r="F23" s="188"/>
      <c r="G23" s="188"/>
      <c r="H23" s="188"/>
      <c r="I23" s="188"/>
      <c r="J23" s="189"/>
      <c r="K23" s="223"/>
      <c r="L23" s="58"/>
      <c r="M23" s="187"/>
      <c r="N23" s="190"/>
      <c r="O23" s="190"/>
      <c r="P23" s="191"/>
      <c r="Q23" s="1254"/>
      <c r="R23" s="228" t="s">
        <v>118</v>
      </c>
      <c r="S23" s="184">
        <v>299628</v>
      </c>
      <c r="T23" s="185">
        <v>318903</v>
      </c>
      <c r="U23" s="185">
        <v>354792</v>
      </c>
      <c r="V23" s="1257"/>
      <c r="W23" s="1239" t="s">
        <v>118</v>
      </c>
      <c r="X23" s="186">
        <v>374891</v>
      </c>
      <c r="Y23" s="185">
        <v>364712</v>
      </c>
      <c r="Z23" s="186">
        <v>380964</v>
      </c>
      <c r="AA23" s="1179">
        <v>372680</v>
      </c>
    </row>
    <row r="24" spans="1:27">
      <c r="A24" s="11"/>
      <c r="B24" s="223"/>
      <c r="C24" s="58"/>
      <c r="D24" s="187"/>
      <c r="E24" s="188"/>
      <c r="F24" s="188"/>
      <c r="G24" s="188"/>
      <c r="H24" s="188"/>
      <c r="I24" s="188"/>
      <c r="J24" s="189"/>
      <c r="K24" s="223"/>
      <c r="L24" s="58"/>
      <c r="M24" s="187"/>
      <c r="N24" s="190"/>
      <c r="O24" s="190"/>
      <c r="P24" s="191"/>
      <c r="Q24" s="1251" t="s">
        <v>119</v>
      </c>
      <c r="R24" s="229" t="s">
        <v>113</v>
      </c>
      <c r="S24" s="199">
        <v>145040</v>
      </c>
      <c r="T24" s="171">
        <v>151765</v>
      </c>
      <c r="U24" s="171">
        <v>164459</v>
      </c>
      <c r="V24" s="1256" t="s">
        <v>119</v>
      </c>
      <c r="W24" s="1240" t="s">
        <v>113</v>
      </c>
      <c r="X24" s="173">
        <v>187237</v>
      </c>
      <c r="Y24" s="171">
        <v>197594</v>
      </c>
      <c r="Z24" s="173">
        <v>224917</v>
      </c>
      <c r="AA24" s="1181">
        <v>225571</v>
      </c>
    </row>
    <row r="25" spans="1:27">
      <c r="A25" s="11"/>
      <c r="B25" s="223"/>
      <c r="C25" s="58"/>
      <c r="D25" s="187"/>
      <c r="E25" s="188"/>
      <c r="F25" s="188"/>
      <c r="G25" s="188"/>
      <c r="H25" s="188"/>
      <c r="I25" s="188"/>
      <c r="J25" s="189"/>
      <c r="K25" s="223"/>
      <c r="L25" s="58"/>
      <c r="M25" s="187"/>
      <c r="N25" s="190"/>
      <c r="O25" s="190"/>
      <c r="P25" s="191"/>
      <c r="Q25" s="1251"/>
      <c r="R25" s="219" t="s">
        <v>114</v>
      </c>
      <c r="S25" s="220">
        <v>19914</v>
      </c>
      <c r="T25" s="221">
        <v>25185</v>
      </c>
      <c r="U25" s="221">
        <v>28890</v>
      </c>
      <c r="V25" s="1256"/>
      <c r="W25" s="1236" t="s">
        <v>114</v>
      </c>
      <c r="X25" s="217">
        <v>35456</v>
      </c>
      <c r="Y25" s="221">
        <v>40729</v>
      </c>
      <c r="Z25" s="217">
        <v>49874</v>
      </c>
      <c r="AA25" s="1184">
        <v>51508</v>
      </c>
    </row>
    <row r="26" spans="1:27">
      <c r="A26" s="11"/>
      <c r="B26" s="1255" t="s">
        <v>119</v>
      </c>
      <c r="C26" s="58" t="s">
        <v>113</v>
      </c>
      <c r="D26" s="195">
        <v>187681</v>
      </c>
      <c r="E26" s="193">
        <v>129937</v>
      </c>
      <c r="F26" s="193">
        <v>125704</v>
      </c>
      <c r="G26" s="193">
        <v>133960</v>
      </c>
      <c r="H26" s="193">
        <v>112269</v>
      </c>
      <c r="I26" s="193">
        <v>109375</v>
      </c>
      <c r="J26" s="196">
        <v>108515</v>
      </c>
      <c r="K26" s="1255" t="s">
        <v>119</v>
      </c>
      <c r="L26" s="58" t="s">
        <v>113</v>
      </c>
      <c r="M26" s="187">
        <v>110835</v>
      </c>
      <c r="N26" s="190">
        <v>112527</v>
      </c>
      <c r="O26" s="190">
        <v>111088</v>
      </c>
      <c r="P26" s="191">
        <v>126804</v>
      </c>
      <c r="Q26" s="1254"/>
      <c r="R26" s="222" t="s">
        <v>82</v>
      </c>
      <c r="S26" s="192">
        <v>164954</v>
      </c>
      <c r="T26" s="193">
        <v>176950</v>
      </c>
      <c r="U26" s="193">
        <f>SUM(U24:U25)</f>
        <v>193349</v>
      </c>
      <c r="V26" s="1257"/>
      <c r="W26" s="275" t="s">
        <v>82</v>
      </c>
      <c r="X26" s="197">
        <f>SUM(X24:X25)</f>
        <v>222693</v>
      </c>
      <c r="Y26" s="193">
        <f>SUM(Y24:Y25)</f>
        <v>238323</v>
      </c>
      <c r="Z26" s="197">
        <f>SUM(Z24:Z25)</f>
        <v>274791</v>
      </c>
      <c r="AA26" s="1180">
        <f>SUM(AA24:AA25)</f>
        <v>277079</v>
      </c>
    </row>
    <row r="27" spans="1:27">
      <c r="A27" s="11"/>
      <c r="B27" s="1256"/>
      <c r="C27" s="95" t="s">
        <v>114</v>
      </c>
      <c r="D27" s="187">
        <v>27419</v>
      </c>
      <c r="E27" s="188">
        <v>17749</v>
      </c>
      <c r="F27" s="188">
        <v>15774</v>
      </c>
      <c r="G27" s="188">
        <v>16099</v>
      </c>
      <c r="H27" s="188">
        <v>13611</v>
      </c>
      <c r="I27" s="188">
        <v>12367</v>
      </c>
      <c r="J27" s="189">
        <v>11503</v>
      </c>
      <c r="K27" s="1256"/>
      <c r="L27" s="95" t="s">
        <v>114</v>
      </c>
      <c r="M27" s="216">
        <v>11676</v>
      </c>
      <c r="N27" s="217">
        <v>11665</v>
      </c>
      <c r="O27" s="217">
        <v>11856</v>
      </c>
      <c r="P27" s="218">
        <v>14595</v>
      </c>
      <c r="Q27" s="1253" t="s">
        <v>120</v>
      </c>
      <c r="R27" s="224" t="s">
        <v>121</v>
      </c>
      <c r="S27" s="225">
        <v>32586</v>
      </c>
      <c r="T27" s="226">
        <v>31019</v>
      </c>
      <c r="U27" s="226">
        <v>24137</v>
      </c>
      <c r="V27" s="1255" t="s">
        <v>120</v>
      </c>
      <c r="W27" s="1235" t="s">
        <v>121</v>
      </c>
      <c r="X27" s="194">
        <v>27889</v>
      </c>
      <c r="Y27" s="226">
        <v>26663</v>
      </c>
      <c r="Z27" s="194">
        <v>24958</v>
      </c>
      <c r="AA27" s="1185">
        <v>24644</v>
      </c>
    </row>
    <row r="28" spans="1:27">
      <c r="A28" s="11"/>
      <c r="B28" s="1257"/>
      <c r="C28" s="103" t="s">
        <v>82</v>
      </c>
      <c r="D28" s="195">
        <f t="shared" ref="D28:J28" si="4">SUM(D26:D27)</f>
        <v>215100</v>
      </c>
      <c r="E28" s="193">
        <f t="shared" si="4"/>
        <v>147686</v>
      </c>
      <c r="F28" s="193">
        <f t="shared" si="4"/>
        <v>141478</v>
      </c>
      <c r="G28" s="193">
        <f t="shared" si="4"/>
        <v>150059</v>
      </c>
      <c r="H28" s="193">
        <f t="shared" si="4"/>
        <v>125880</v>
      </c>
      <c r="I28" s="193">
        <f t="shared" si="4"/>
        <v>121742</v>
      </c>
      <c r="J28" s="196">
        <f t="shared" si="4"/>
        <v>120018</v>
      </c>
      <c r="K28" s="1257"/>
      <c r="L28" s="103" t="s">
        <v>82</v>
      </c>
      <c r="M28" s="195">
        <f>SUM(M26:M27)</f>
        <v>122511</v>
      </c>
      <c r="N28" s="197">
        <f>SUM(N26:N27)</f>
        <v>124192</v>
      </c>
      <c r="O28" s="197">
        <v>122944</v>
      </c>
      <c r="P28" s="198">
        <f>SUM(P26:P27)</f>
        <v>141399</v>
      </c>
      <c r="Q28" s="1254"/>
      <c r="R28" s="228" t="s">
        <v>122</v>
      </c>
      <c r="S28" s="230">
        <v>284</v>
      </c>
      <c r="T28" s="231">
        <v>292</v>
      </c>
      <c r="U28" s="231">
        <v>257</v>
      </c>
      <c r="V28" s="1257"/>
      <c r="W28" s="1239" t="s">
        <v>122</v>
      </c>
      <c r="X28" s="232">
        <v>237</v>
      </c>
      <c r="Y28" s="231">
        <v>269</v>
      </c>
      <c r="Z28" s="232">
        <v>217</v>
      </c>
      <c r="AA28" s="1186">
        <v>247</v>
      </c>
    </row>
    <row r="29" spans="1:27">
      <c r="A29" s="11"/>
      <c r="B29" s="37" t="s">
        <v>123</v>
      </c>
      <c r="C29" s="11"/>
      <c r="D29" s="170">
        <v>13667</v>
      </c>
      <c r="E29" s="171">
        <v>13742</v>
      </c>
      <c r="F29" s="171">
        <v>14157</v>
      </c>
      <c r="G29" s="171">
        <v>14650</v>
      </c>
      <c r="H29" s="171">
        <v>16498</v>
      </c>
      <c r="I29" s="171">
        <v>19962</v>
      </c>
      <c r="J29" s="172">
        <v>21847</v>
      </c>
      <c r="K29" s="37" t="s">
        <v>123</v>
      </c>
      <c r="L29" s="11"/>
      <c r="M29" s="170">
        <v>22217</v>
      </c>
      <c r="N29" s="173">
        <v>24008</v>
      </c>
      <c r="O29" s="173">
        <v>23054</v>
      </c>
      <c r="P29" s="174">
        <v>26373</v>
      </c>
      <c r="Q29" s="1253" t="s">
        <v>124</v>
      </c>
      <c r="R29" s="224" t="s">
        <v>125</v>
      </c>
      <c r="S29" s="233">
        <v>26033</v>
      </c>
      <c r="T29" s="234">
        <v>26523</v>
      </c>
      <c r="U29" s="234">
        <v>28927</v>
      </c>
      <c r="V29" s="1255" t="s">
        <v>124</v>
      </c>
      <c r="W29" s="1235" t="s">
        <v>125</v>
      </c>
      <c r="X29" s="235">
        <v>29993</v>
      </c>
      <c r="Y29" s="234">
        <v>35633</v>
      </c>
      <c r="Z29" s="235">
        <v>40529</v>
      </c>
      <c r="AA29" s="1187">
        <v>42377</v>
      </c>
    </row>
    <row r="30" spans="1:27" ht="13.8" thickBot="1">
      <c r="A30" s="11"/>
      <c r="B30" s="236" t="s">
        <v>126</v>
      </c>
      <c r="C30" s="58"/>
      <c r="D30" s="237" t="s">
        <v>127</v>
      </c>
      <c r="E30" s="238" t="s">
        <v>127</v>
      </c>
      <c r="F30" s="238" t="s">
        <v>127</v>
      </c>
      <c r="G30" s="238" t="s">
        <v>127</v>
      </c>
      <c r="H30" s="238" t="s">
        <v>127</v>
      </c>
      <c r="I30" s="239">
        <v>3536</v>
      </c>
      <c r="J30" s="189">
        <v>3150</v>
      </c>
      <c r="K30" s="236" t="s">
        <v>126</v>
      </c>
      <c r="L30" s="58"/>
      <c r="M30" s="187">
        <v>3896</v>
      </c>
      <c r="N30" s="240" t="s">
        <v>127</v>
      </c>
      <c r="O30" s="240" t="s">
        <v>127</v>
      </c>
      <c r="P30" s="241" t="s">
        <v>127</v>
      </c>
      <c r="Q30" s="1251"/>
      <c r="R30" s="219" t="s">
        <v>128</v>
      </c>
      <c r="S30" s="242">
        <v>2741</v>
      </c>
      <c r="T30" s="243">
        <v>2321</v>
      </c>
      <c r="U30" s="243">
        <v>2173</v>
      </c>
      <c r="V30" s="1256"/>
      <c r="W30" s="1236" t="s">
        <v>128</v>
      </c>
      <c r="X30" s="244">
        <v>1952</v>
      </c>
      <c r="Y30" s="243">
        <v>2198</v>
      </c>
      <c r="Z30" s="244">
        <v>2702</v>
      </c>
      <c r="AA30" s="1188">
        <v>2509</v>
      </c>
    </row>
    <row r="31" spans="1:27" s="64" customFormat="1">
      <c r="A31" s="206" t="s">
        <v>46</v>
      </c>
      <c r="B31" s="245"/>
      <c r="C31" s="206"/>
      <c r="D31" s="246"/>
      <c r="E31" s="247"/>
      <c r="F31" s="247"/>
      <c r="G31" s="247"/>
      <c r="H31" s="247"/>
      <c r="I31" s="248"/>
      <c r="J31" s="209"/>
      <c r="K31" s="245"/>
      <c r="L31" s="206"/>
      <c r="M31" s="207"/>
      <c r="N31" s="249"/>
      <c r="O31" s="249"/>
      <c r="P31" s="250"/>
      <c r="Q31" s="251" t="s">
        <v>129</v>
      </c>
      <c r="R31" s="252" t="s">
        <v>130</v>
      </c>
      <c r="S31" s="253">
        <v>128701</v>
      </c>
      <c r="T31" s="254">
        <v>127114</v>
      </c>
      <c r="U31" s="255">
        <v>127316</v>
      </c>
      <c r="V31" s="1259" t="s">
        <v>129</v>
      </c>
      <c r="W31" s="1241" t="s">
        <v>130</v>
      </c>
      <c r="X31" s="255">
        <v>131805</v>
      </c>
      <c r="Y31" s="254">
        <v>138034</v>
      </c>
      <c r="Z31" s="255">
        <v>148136</v>
      </c>
      <c r="AA31" s="1189">
        <v>159978</v>
      </c>
    </row>
    <row r="32" spans="1:27" s="64" customFormat="1">
      <c r="A32" s="11"/>
      <c r="B32" s="37"/>
      <c r="C32" s="11"/>
      <c r="D32" s="256"/>
      <c r="E32" s="257"/>
      <c r="F32" s="257"/>
      <c r="G32" s="257"/>
      <c r="H32" s="257"/>
      <c r="I32" s="258"/>
      <c r="J32" s="172"/>
      <c r="K32" s="37"/>
      <c r="L32" s="11"/>
      <c r="M32" s="170"/>
      <c r="N32" s="259"/>
      <c r="O32" s="259"/>
      <c r="P32" s="260"/>
      <c r="Q32" s="261"/>
      <c r="R32" s="228" t="s">
        <v>131</v>
      </c>
      <c r="S32" s="230">
        <v>43768</v>
      </c>
      <c r="T32" s="231">
        <v>43518</v>
      </c>
      <c r="U32" s="232">
        <v>36207</v>
      </c>
      <c r="V32" s="1260"/>
      <c r="W32" s="1239" t="s">
        <v>131</v>
      </c>
      <c r="X32" s="232">
        <v>38296</v>
      </c>
      <c r="Y32" s="231">
        <v>40890</v>
      </c>
      <c r="Z32" s="232">
        <v>40779</v>
      </c>
      <c r="AA32" s="1186">
        <v>44611</v>
      </c>
    </row>
    <row r="33" spans="1:27" s="64" customFormat="1">
      <c r="A33" s="11"/>
      <c r="B33" s="37"/>
      <c r="C33" s="11"/>
      <c r="D33" s="256"/>
      <c r="E33" s="257"/>
      <c r="F33" s="257"/>
      <c r="G33" s="257"/>
      <c r="H33" s="257"/>
      <c r="I33" s="258"/>
      <c r="J33" s="172"/>
      <c r="K33" s="37"/>
      <c r="L33" s="11"/>
      <c r="M33" s="170"/>
      <c r="N33" s="259"/>
      <c r="O33" s="259"/>
      <c r="P33" s="260"/>
      <c r="Q33" s="262"/>
      <c r="R33" s="263" t="s">
        <v>132</v>
      </c>
      <c r="S33" s="264">
        <f>SUM(S31:S32)</f>
        <v>172469</v>
      </c>
      <c r="T33" s="265">
        <v>170632</v>
      </c>
      <c r="U33" s="266">
        <f>SUM(U31:U32)</f>
        <v>163523</v>
      </c>
      <c r="V33" s="1261"/>
      <c r="W33" s="1242" t="s">
        <v>132</v>
      </c>
      <c r="X33" s="266">
        <f>SUM(X31:X32)</f>
        <v>170101</v>
      </c>
      <c r="Y33" s="265">
        <f>SUM(Y31:Y32)</f>
        <v>178924</v>
      </c>
      <c r="Z33" s="266">
        <f>SUM(Z31:Z32)</f>
        <v>188915</v>
      </c>
      <c r="AA33" s="1190">
        <f>SUM(AA31:AA32)</f>
        <v>204589</v>
      </c>
    </row>
    <row r="34" spans="1:27" s="64" customFormat="1">
      <c r="A34" s="11"/>
      <c r="B34" s="37"/>
      <c r="C34" s="11"/>
      <c r="D34" s="256"/>
      <c r="E34" s="257"/>
      <c r="F34" s="257"/>
      <c r="G34" s="257"/>
      <c r="H34" s="257"/>
      <c r="I34" s="258"/>
      <c r="J34" s="172"/>
      <c r="K34" s="37"/>
      <c r="L34" s="11"/>
      <c r="M34" s="170"/>
      <c r="N34" s="259"/>
      <c r="O34" s="259"/>
      <c r="P34" s="260"/>
      <c r="Q34" s="261" t="s">
        <v>115</v>
      </c>
      <c r="R34" s="267" t="s">
        <v>133</v>
      </c>
      <c r="S34" s="268">
        <v>137446</v>
      </c>
      <c r="T34" s="269">
        <v>143916</v>
      </c>
      <c r="U34" s="270">
        <v>132773</v>
      </c>
      <c r="V34" s="1255" t="s">
        <v>115</v>
      </c>
      <c r="W34" s="1238" t="s">
        <v>133</v>
      </c>
      <c r="X34" s="270">
        <v>143071</v>
      </c>
      <c r="Y34" s="269">
        <v>149987</v>
      </c>
      <c r="Z34" s="270">
        <v>155566</v>
      </c>
      <c r="AA34" s="1191">
        <v>164844</v>
      </c>
    </row>
    <row r="35" spans="1:27" s="64" customFormat="1">
      <c r="A35" s="11"/>
      <c r="B35" s="37"/>
      <c r="C35" s="11"/>
      <c r="D35" s="256"/>
      <c r="E35" s="257"/>
      <c r="F35" s="257"/>
      <c r="G35" s="257"/>
      <c r="H35" s="257"/>
      <c r="I35" s="258"/>
      <c r="J35" s="172"/>
      <c r="K35" s="37"/>
      <c r="L35" s="11"/>
      <c r="M35" s="170"/>
      <c r="N35" s="259"/>
      <c r="O35" s="259"/>
      <c r="P35" s="260"/>
      <c r="Q35" s="261"/>
      <c r="R35" s="227" t="s">
        <v>134</v>
      </c>
      <c r="S35" s="271">
        <v>129147</v>
      </c>
      <c r="T35" s="272">
        <v>95504</v>
      </c>
      <c r="U35" s="273">
        <v>94300</v>
      </c>
      <c r="V35" s="1260"/>
      <c r="W35" s="1243" t="s">
        <v>134</v>
      </c>
      <c r="X35" s="273">
        <v>125633</v>
      </c>
      <c r="Y35" s="272">
        <v>174283</v>
      </c>
      <c r="Z35" s="273">
        <v>163246</v>
      </c>
      <c r="AA35" s="1192">
        <v>181871</v>
      </c>
    </row>
    <row r="36" spans="1:27" s="64" customFormat="1">
      <c r="A36" s="11"/>
      <c r="B36" s="37"/>
      <c r="C36" s="11"/>
      <c r="D36" s="256"/>
      <c r="E36" s="257"/>
      <c r="F36" s="257"/>
      <c r="G36" s="257"/>
      <c r="H36" s="257"/>
      <c r="I36" s="258"/>
      <c r="J36" s="172"/>
      <c r="K36" s="37"/>
      <c r="L36" s="11"/>
      <c r="M36" s="170"/>
      <c r="N36" s="259"/>
      <c r="O36" s="259"/>
      <c r="P36" s="260"/>
      <c r="Q36" s="262"/>
      <c r="R36" s="228" t="s">
        <v>135</v>
      </c>
      <c r="S36" s="230">
        <v>152417</v>
      </c>
      <c r="T36" s="231">
        <v>108897</v>
      </c>
      <c r="U36" s="232">
        <v>89272</v>
      </c>
      <c r="V36" s="1261"/>
      <c r="W36" s="1239" t="s">
        <v>135</v>
      </c>
      <c r="X36" s="232">
        <v>110356</v>
      </c>
      <c r="Y36" s="231">
        <v>151184</v>
      </c>
      <c r="Z36" s="232">
        <v>163912</v>
      </c>
      <c r="AA36" s="1186">
        <v>179794</v>
      </c>
    </row>
    <row r="37" spans="1:27" s="64" customFormat="1">
      <c r="A37" s="11"/>
      <c r="B37" s="37"/>
      <c r="C37" s="11"/>
      <c r="D37" s="256"/>
      <c r="E37" s="257"/>
      <c r="F37" s="257"/>
      <c r="G37" s="257"/>
      <c r="H37" s="257"/>
      <c r="I37" s="258"/>
      <c r="J37" s="172"/>
      <c r="K37" s="37"/>
      <c r="L37" s="11"/>
      <c r="M37" s="170"/>
      <c r="N37" s="259"/>
      <c r="O37" s="259"/>
      <c r="P37" s="260"/>
      <c r="Q37" s="261" t="s">
        <v>136</v>
      </c>
      <c r="R37" s="267" t="s">
        <v>113</v>
      </c>
      <c r="S37" s="268">
        <v>91562</v>
      </c>
      <c r="T37" s="269">
        <v>61115</v>
      </c>
      <c r="U37" s="270">
        <v>42129</v>
      </c>
      <c r="V37" s="1255" t="s">
        <v>136</v>
      </c>
      <c r="W37" s="1238" t="s">
        <v>113</v>
      </c>
      <c r="X37" s="270">
        <v>51404</v>
      </c>
      <c r="Y37" s="269">
        <v>72258</v>
      </c>
      <c r="Z37" s="270">
        <v>84061</v>
      </c>
      <c r="AA37" s="1191">
        <v>95667</v>
      </c>
    </row>
    <row r="38" spans="1:27" s="64" customFormat="1">
      <c r="A38" s="11"/>
      <c r="B38" s="37"/>
      <c r="C38" s="11"/>
      <c r="D38" s="256"/>
      <c r="E38" s="257"/>
      <c r="F38" s="257"/>
      <c r="G38" s="257"/>
      <c r="H38" s="257"/>
      <c r="I38" s="258"/>
      <c r="J38" s="172"/>
      <c r="K38" s="37"/>
      <c r="L38" s="11"/>
      <c r="M38" s="170"/>
      <c r="N38" s="259"/>
      <c r="O38" s="259"/>
      <c r="P38" s="260"/>
      <c r="Q38" s="261"/>
      <c r="R38" s="228" t="s">
        <v>114</v>
      </c>
      <c r="S38" s="230">
        <v>32143</v>
      </c>
      <c r="T38" s="231">
        <v>22408</v>
      </c>
      <c r="U38" s="232">
        <v>14603</v>
      </c>
      <c r="V38" s="1260"/>
      <c r="W38" s="1239" t="s">
        <v>114</v>
      </c>
      <c r="X38" s="232">
        <v>17439</v>
      </c>
      <c r="Y38" s="231">
        <v>22462</v>
      </c>
      <c r="Z38" s="232">
        <v>29406</v>
      </c>
      <c r="AA38" s="1186">
        <v>31663</v>
      </c>
    </row>
    <row r="39" spans="1:27" s="64" customFormat="1">
      <c r="A39" s="11"/>
      <c r="B39" s="37"/>
      <c r="C39" s="11"/>
      <c r="D39" s="256"/>
      <c r="E39" s="257"/>
      <c r="F39" s="257"/>
      <c r="G39" s="257"/>
      <c r="H39" s="257"/>
      <c r="I39" s="258"/>
      <c r="J39" s="172"/>
      <c r="K39" s="37"/>
      <c r="L39" s="11"/>
      <c r="M39" s="170"/>
      <c r="N39" s="259"/>
      <c r="O39" s="259"/>
      <c r="P39" s="260"/>
      <c r="Q39" s="262"/>
      <c r="R39" s="263" t="s">
        <v>137</v>
      </c>
      <c r="S39" s="264">
        <f>SUM(S37:S38)</f>
        <v>123705</v>
      </c>
      <c r="T39" s="265">
        <v>83523</v>
      </c>
      <c r="U39" s="266">
        <f>SUM(U37:U38)</f>
        <v>56732</v>
      </c>
      <c r="V39" s="1261"/>
      <c r="W39" s="1242" t="s">
        <v>137</v>
      </c>
      <c r="X39" s="266">
        <f>SUM(X37:X38)</f>
        <v>68843</v>
      </c>
      <c r="Y39" s="265">
        <f>SUM(Y37:Y38)</f>
        <v>94720</v>
      </c>
      <c r="Z39" s="266">
        <f>SUM(Z37:Z38)</f>
        <v>113467</v>
      </c>
      <c r="AA39" s="1190">
        <f>SUM(AA37:AA38)</f>
        <v>127330</v>
      </c>
    </row>
    <row r="40" spans="1:27" s="64" customFormat="1">
      <c r="A40" s="11"/>
      <c r="B40" s="37"/>
      <c r="C40" s="11"/>
      <c r="D40" s="256"/>
      <c r="E40" s="257"/>
      <c r="F40" s="257"/>
      <c r="G40" s="257"/>
      <c r="H40" s="257"/>
      <c r="I40" s="258"/>
      <c r="J40" s="172"/>
      <c r="K40" s="37"/>
      <c r="L40" s="11"/>
      <c r="M40" s="170"/>
      <c r="N40" s="259"/>
      <c r="O40" s="259"/>
      <c r="P40" s="260"/>
      <c r="Q40" s="274" t="s">
        <v>138</v>
      </c>
      <c r="R40" s="275"/>
      <c r="S40" s="276">
        <v>10950</v>
      </c>
      <c r="T40" s="277">
        <v>12238</v>
      </c>
      <c r="U40" s="278">
        <v>10561</v>
      </c>
      <c r="V40" s="1245" t="s">
        <v>138</v>
      </c>
      <c r="W40" s="275" t="s">
        <v>123</v>
      </c>
      <c r="X40" s="278">
        <v>9270</v>
      </c>
      <c r="Y40" s="277">
        <v>9664</v>
      </c>
      <c r="Z40" s="278">
        <v>10039</v>
      </c>
      <c r="AA40" s="1193">
        <v>8111</v>
      </c>
    </row>
    <row r="41" spans="1:27" s="64" customFormat="1">
      <c r="A41" s="11"/>
      <c r="B41" s="37"/>
      <c r="C41" s="11"/>
      <c r="D41" s="256"/>
      <c r="E41" s="257"/>
      <c r="F41" s="257"/>
      <c r="G41" s="257"/>
      <c r="H41" s="257"/>
      <c r="I41" s="258"/>
      <c r="J41" s="172"/>
      <c r="K41" s="37"/>
      <c r="L41" s="11"/>
      <c r="M41" s="170"/>
      <c r="N41" s="259"/>
      <c r="O41" s="259"/>
      <c r="P41" s="260"/>
      <c r="Q41" s="261" t="s">
        <v>139</v>
      </c>
      <c r="R41" s="279" t="s">
        <v>140</v>
      </c>
      <c r="S41" s="280">
        <v>8280</v>
      </c>
      <c r="T41" s="281">
        <v>12936</v>
      </c>
      <c r="U41" s="282">
        <v>16926</v>
      </c>
      <c r="V41" s="1255" t="s">
        <v>139</v>
      </c>
      <c r="W41" s="59" t="s">
        <v>140</v>
      </c>
      <c r="X41" s="235">
        <v>20810</v>
      </c>
      <c r="Y41" s="234">
        <v>23166</v>
      </c>
      <c r="Z41" s="235">
        <v>29919</v>
      </c>
      <c r="AA41" s="1187">
        <v>34431</v>
      </c>
    </row>
    <row r="42" spans="1:27" s="64" customFormat="1" ht="13.5" customHeight="1" thickBot="1">
      <c r="A42" s="71"/>
      <c r="B42" s="76"/>
      <c r="C42" s="71"/>
      <c r="D42" s="283"/>
      <c r="E42" s="284"/>
      <c r="F42" s="284"/>
      <c r="G42" s="284"/>
      <c r="H42" s="284"/>
      <c r="I42" s="285"/>
      <c r="J42" s="286"/>
      <c r="K42" s="76"/>
      <c r="L42" s="71"/>
      <c r="M42" s="287"/>
      <c r="N42" s="288"/>
      <c r="O42" s="288"/>
      <c r="P42" s="289"/>
      <c r="Q42" s="290"/>
      <c r="R42" s="291" t="s">
        <v>141</v>
      </c>
      <c r="S42" s="292">
        <v>586</v>
      </c>
      <c r="T42" s="293">
        <v>474</v>
      </c>
      <c r="U42" s="294">
        <v>362</v>
      </c>
      <c r="V42" s="1258"/>
      <c r="W42" s="1244" t="s">
        <v>141</v>
      </c>
      <c r="X42" s="294">
        <v>324</v>
      </c>
      <c r="Y42" s="293">
        <v>224</v>
      </c>
      <c r="Z42" s="294">
        <v>253</v>
      </c>
      <c r="AA42" s="1194">
        <v>263</v>
      </c>
    </row>
    <row r="43" spans="1:27">
      <c r="A43" s="11" t="s">
        <v>53</v>
      </c>
      <c r="B43" s="245"/>
      <c r="C43" s="206"/>
      <c r="D43" s="246"/>
      <c r="E43" s="247"/>
      <c r="F43" s="247"/>
      <c r="G43" s="247"/>
      <c r="H43" s="247"/>
      <c r="I43" s="248"/>
      <c r="J43" s="209"/>
      <c r="K43" s="245"/>
      <c r="L43" s="206"/>
      <c r="M43" s="246"/>
      <c r="N43" s="210"/>
      <c r="O43" s="210"/>
      <c r="P43" s="211"/>
      <c r="Q43" s="1263" t="s">
        <v>112</v>
      </c>
      <c r="R43" s="212" t="s">
        <v>113</v>
      </c>
      <c r="S43" s="246"/>
      <c r="T43" s="210"/>
      <c r="U43" s="211"/>
      <c r="V43" s="1259" t="s">
        <v>112</v>
      </c>
      <c r="W43" s="1237" t="s">
        <v>113</v>
      </c>
      <c r="X43" s="295">
        <v>293066</v>
      </c>
      <c r="Y43" s="295">
        <v>415829</v>
      </c>
      <c r="Z43" s="1157">
        <v>535313</v>
      </c>
      <c r="AA43" s="1165">
        <v>704936</v>
      </c>
    </row>
    <row r="44" spans="1:27">
      <c r="A44" s="11"/>
      <c r="B44" s="37"/>
      <c r="C44" s="11"/>
      <c r="D44" s="256"/>
      <c r="E44" s="257"/>
      <c r="F44" s="257"/>
      <c r="G44" s="257"/>
      <c r="H44" s="257"/>
      <c r="I44" s="258"/>
      <c r="J44" s="172"/>
      <c r="K44" s="37"/>
      <c r="L44" s="11"/>
      <c r="M44" s="256"/>
      <c r="N44" s="173"/>
      <c r="O44" s="173"/>
      <c r="P44" s="174"/>
      <c r="Q44" s="1251"/>
      <c r="R44" s="219" t="s">
        <v>114</v>
      </c>
      <c r="S44" s="256"/>
      <c r="T44" s="173"/>
      <c r="U44" s="174"/>
      <c r="V44" s="1256"/>
      <c r="W44" s="1236" t="s">
        <v>114</v>
      </c>
      <c r="X44" s="258">
        <v>98111</v>
      </c>
      <c r="Y44" s="258">
        <v>110583</v>
      </c>
      <c r="Z44" s="1158">
        <v>117464</v>
      </c>
      <c r="AA44" s="1166">
        <v>120200</v>
      </c>
    </row>
    <row r="45" spans="1:27">
      <c r="A45" s="11"/>
      <c r="B45" s="37"/>
      <c r="C45" s="11"/>
      <c r="D45" s="256"/>
      <c r="E45" s="257"/>
      <c r="F45" s="257"/>
      <c r="G45" s="257"/>
      <c r="H45" s="257"/>
      <c r="I45" s="258"/>
      <c r="J45" s="172"/>
      <c r="K45" s="37"/>
      <c r="L45" s="11"/>
      <c r="M45" s="256"/>
      <c r="N45" s="173"/>
      <c r="O45" s="173"/>
      <c r="P45" s="174"/>
      <c r="Q45" s="1254"/>
      <c r="R45" s="222" t="s">
        <v>82</v>
      </c>
      <c r="S45" s="256"/>
      <c r="T45" s="173"/>
      <c r="U45" s="174"/>
      <c r="V45" s="1257"/>
      <c r="W45" s="275" t="s">
        <v>82</v>
      </c>
      <c r="X45" s="296">
        <v>391177</v>
      </c>
      <c r="Y45" s="296">
        <v>526412</v>
      </c>
      <c r="Z45" s="1159">
        <f>SUM(Z43:Z44)</f>
        <v>652777</v>
      </c>
      <c r="AA45" s="1167">
        <f>SUM(AA43:AA44)</f>
        <v>825136</v>
      </c>
    </row>
    <row r="46" spans="1:27">
      <c r="A46" s="11"/>
      <c r="B46" s="37"/>
      <c r="C46" s="11"/>
      <c r="D46" s="256"/>
      <c r="E46" s="257"/>
      <c r="F46" s="257"/>
      <c r="G46" s="257"/>
      <c r="H46" s="257"/>
      <c r="I46" s="258"/>
      <c r="J46" s="172"/>
      <c r="K46" s="37"/>
      <c r="L46" s="11"/>
      <c r="M46" s="256"/>
      <c r="N46" s="173"/>
      <c r="O46" s="173"/>
      <c r="P46" s="174"/>
      <c r="Q46" s="1251" t="s">
        <v>142</v>
      </c>
      <c r="R46" s="267" t="s">
        <v>117</v>
      </c>
      <c r="S46" s="256"/>
      <c r="T46" s="173"/>
      <c r="U46" s="174"/>
      <c r="V46" s="1256" t="s">
        <v>142</v>
      </c>
      <c r="W46" s="1238" t="s">
        <v>364</v>
      </c>
      <c r="X46" s="258">
        <v>262526</v>
      </c>
      <c r="Y46" s="258">
        <v>292157</v>
      </c>
      <c r="Z46" s="1158">
        <v>338407</v>
      </c>
      <c r="AA46" s="1166">
        <v>407478</v>
      </c>
    </row>
    <row r="47" spans="1:27">
      <c r="A47" s="11"/>
      <c r="B47" s="37"/>
      <c r="C47" s="11"/>
      <c r="D47" s="256"/>
      <c r="E47" s="257"/>
      <c r="F47" s="257"/>
      <c r="G47" s="257"/>
      <c r="H47" s="257"/>
      <c r="I47" s="258"/>
      <c r="J47" s="172"/>
      <c r="K47" s="37"/>
      <c r="L47" s="11"/>
      <c r="M47" s="256"/>
      <c r="N47" s="173"/>
      <c r="O47" s="173"/>
      <c r="P47" s="174"/>
      <c r="Q47" s="1254"/>
      <c r="R47" s="228" t="s">
        <v>118</v>
      </c>
      <c r="S47" s="256"/>
      <c r="T47" s="173"/>
      <c r="U47" s="174"/>
      <c r="V47" s="1257"/>
      <c r="W47" s="1239" t="s">
        <v>365</v>
      </c>
      <c r="X47" s="297">
        <v>237304</v>
      </c>
      <c r="Y47" s="297">
        <v>271202</v>
      </c>
      <c r="Z47" s="1160">
        <v>344541</v>
      </c>
      <c r="AA47" s="1168">
        <v>355051</v>
      </c>
    </row>
    <row r="48" spans="1:27">
      <c r="A48" s="11"/>
      <c r="B48" s="37"/>
      <c r="C48" s="11"/>
      <c r="D48" s="256"/>
      <c r="E48" s="257"/>
      <c r="F48" s="257"/>
      <c r="G48" s="257"/>
      <c r="H48" s="257"/>
      <c r="I48" s="258"/>
      <c r="J48" s="172"/>
      <c r="K48" s="37"/>
      <c r="L48" s="11"/>
      <c r="M48" s="256"/>
      <c r="N48" s="173"/>
      <c r="O48" s="173"/>
      <c r="P48" s="174"/>
      <c r="Q48" s="1251" t="s">
        <v>119</v>
      </c>
      <c r="R48" s="229" t="s">
        <v>113</v>
      </c>
      <c r="S48" s="256"/>
      <c r="T48" s="173"/>
      <c r="U48" s="174"/>
      <c r="V48" s="1256" t="s">
        <v>119</v>
      </c>
      <c r="W48" s="1240" t="s">
        <v>113</v>
      </c>
      <c r="X48" s="298">
        <v>79767</v>
      </c>
      <c r="Y48" s="298">
        <v>112347</v>
      </c>
      <c r="Z48" s="1161">
        <v>143847</v>
      </c>
      <c r="AA48" s="1169">
        <v>143535</v>
      </c>
    </row>
    <row r="49" spans="1:27">
      <c r="A49" s="11"/>
      <c r="B49" s="37"/>
      <c r="C49" s="11"/>
      <c r="D49" s="256"/>
      <c r="E49" s="257"/>
      <c r="F49" s="257"/>
      <c r="G49" s="257"/>
      <c r="H49" s="257"/>
      <c r="I49" s="258"/>
      <c r="J49" s="172"/>
      <c r="K49" s="37"/>
      <c r="L49" s="11"/>
      <c r="M49" s="256"/>
      <c r="N49" s="173"/>
      <c r="O49" s="173"/>
      <c r="P49" s="174"/>
      <c r="Q49" s="1251"/>
      <c r="R49" s="219" t="s">
        <v>114</v>
      </c>
      <c r="S49" s="256"/>
      <c r="T49" s="173"/>
      <c r="U49" s="174"/>
      <c r="V49" s="1256"/>
      <c r="W49" s="1236" t="s">
        <v>114</v>
      </c>
      <c r="X49" s="258">
        <v>55343</v>
      </c>
      <c r="Y49" s="258">
        <v>59766</v>
      </c>
      <c r="Z49" s="1158">
        <v>73258</v>
      </c>
      <c r="AA49" s="1166">
        <v>64153</v>
      </c>
    </row>
    <row r="50" spans="1:27">
      <c r="A50" s="11"/>
      <c r="B50" s="37"/>
      <c r="C50" s="11"/>
      <c r="D50" s="256"/>
      <c r="E50" s="257"/>
      <c r="F50" s="257"/>
      <c r="G50" s="257"/>
      <c r="H50" s="257"/>
      <c r="I50" s="258"/>
      <c r="J50" s="172"/>
      <c r="K50" s="37"/>
      <c r="L50" s="11"/>
      <c r="M50" s="256"/>
      <c r="N50" s="173"/>
      <c r="O50" s="173"/>
      <c r="P50" s="174"/>
      <c r="Q50" s="1254"/>
      <c r="R50" s="222" t="s">
        <v>82</v>
      </c>
      <c r="S50" s="256"/>
      <c r="T50" s="173"/>
      <c r="U50" s="174"/>
      <c r="V50" s="1257"/>
      <c r="W50" s="275" t="s">
        <v>82</v>
      </c>
      <c r="X50" s="296">
        <v>135110</v>
      </c>
      <c r="Y50" s="296">
        <v>172113</v>
      </c>
      <c r="Z50" s="1159">
        <f>SUM(Z48:Z49)</f>
        <v>217105</v>
      </c>
      <c r="AA50" s="1167">
        <f>SUM(AA48:AA49)</f>
        <v>207688</v>
      </c>
    </row>
    <row r="51" spans="1:27">
      <c r="A51" s="11"/>
      <c r="B51" s="37"/>
      <c r="C51" s="11"/>
      <c r="D51" s="256"/>
      <c r="E51" s="257"/>
      <c r="F51" s="257"/>
      <c r="G51" s="257"/>
      <c r="H51" s="257"/>
      <c r="I51" s="258"/>
      <c r="J51" s="172"/>
      <c r="K51" s="37"/>
      <c r="L51" s="11"/>
      <c r="M51" s="256"/>
      <c r="N51" s="173"/>
      <c r="O51" s="173"/>
      <c r="P51" s="174"/>
      <c r="Q51" s="1253" t="s">
        <v>143</v>
      </c>
      <c r="R51" s="267" t="s">
        <v>144</v>
      </c>
      <c r="S51" s="256"/>
      <c r="T51" s="173"/>
      <c r="U51" s="174"/>
      <c r="V51" s="1255" t="s">
        <v>143</v>
      </c>
      <c r="W51" s="1238" t="s">
        <v>362</v>
      </c>
      <c r="X51" s="298">
        <v>12299</v>
      </c>
      <c r="Y51" s="298">
        <v>12850</v>
      </c>
      <c r="Z51" s="1161">
        <v>17320</v>
      </c>
      <c r="AA51" s="1169">
        <v>18829</v>
      </c>
    </row>
    <row r="52" spans="1:27">
      <c r="A52" s="11"/>
      <c r="B52" s="37"/>
      <c r="C52" s="11"/>
      <c r="D52" s="256"/>
      <c r="E52" s="257"/>
      <c r="F52" s="257"/>
      <c r="G52" s="257"/>
      <c r="H52" s="257"/>
      <c r="I52" s="258"/>
      <c r="J52" s="172"/>
      <c r="K52" s="37"/>
      <c r="L52" s="11"/>
      <c r="M52" s="256"/>
      <c r="N52" s="173"/>
      <c r="O52" s="173"/>
      <c r="P52" s="174"/>
      <c r="Q52" s="1254"/>
      <c r="R52" s="228" t="s">
        <v>145</v>
      </c>
      <c r="S52" s="256"/>
      <c r="T52" s="173"/>
      <c r="U52" s="174"/>
      <c r="V52" s="1257"/>
      <c r="W52" s="1239" t="s">
        <v>363</v>
      </c>
      <c r="X52" s="299">
        <v>509</v>
      </c>
      <c r="Y52" s="299">
        <v>566</v>
      </c>
      <c r="Z52" s="1162">
        <v>2941</v>
      </c>
      <c r="AA52" s="1170">
        <v>2930</v>
      </c>
    </row>
    <row r="53" spans="1:27">
      <c r="A53" s="11"/>
      <c r="B53" s="37"/>
      <c r="C53" s="11"/>
      <c r="D53" s="256"/>
      <c r="E53" s="257"/>
      <c r="F53" s="257"/>
      <c r="G53" s="257"/>
      <c r="H53" s="257"/>
      <c r="I53" s="258"/>
      <c r="J53" s="172"/>
      <c r="K53" s="37"/>
      <c r="L53" s="11"/>
      <c r="M53" s="256"/>
      <c r="N53" s="173"/>
      <c r="O53" s="173"/>
      <c r="P53" s="174"/>
      <c r="Q53" s="1253" t="s">
        <v>124</v>
      </c>
      <c r="R53" s="224" t="s">
        <v>146</v>
      </c>
      <c r="S53" s="256"/>
      <c r="T53" s="173"/>
      <c r="U53" s="174"/>
      <c r="V53" s="1255" t="s">
        <v>124</v>
      </c>
      <c r="W53" s="1235" t="s">
        <v>146</v>
      </c>
      <c r="X53" s="298">
        <v>10453</v>
      </c>
      <c r="Y53" s="298">
        <v>14553</v>
      </c>
      <c r="Z53" s="1161">
        <v>18025</v>
      </c>
      <c r="AA53" s="1169">
        <v>20374</v>
      </c>
    </row>
    <row r="54" spans="1:27" ht="13.8" thickBot="1">
      <c r="A54" s="11"/>
      <c r="B54" s="76"/>
      <c r="C54" s="71"/>
      <c r="D54" s="283"/>
      <c r="E54" s="284"/>
      <c r="F54" s="284"/>
      <c r="G54" s="284"/>
      <c r="H54" s="284"/>
      <c r="I54" s="285"/>
      <c r="J54" s="286"/>
      <c r="K54" s="76"/>
      <c r="L54" s="71"/>
      <c r="M54" s="283"/>
      <c r="N54" s="288"/>
      <c r="O54" s="288"/>
      <c r="P54" s="289"/>
      <c r="Q54" s="1251"/>
      <c r="R54" s="219" t="s">
        <v>147</v>
      </c>
      <c r="S54" s="283"/>
      <c r="T54" s="288"/>
      <c r="U54" s="289"/>
      <c r="V54" s="1256"/>
      <c r="W54" s="1236" t="s">
        <v>147</v>
      </c>
      <c r="X54" s="285">
        <v>393</v>
      </c>
      <c r="Y54" s="285">
        <v>325</v>
      </c>
      <c r="Z54" s="1163">
        <v>436</v>
      </c>
      <c r="AA54" s="1171">
        <v>383</v>
      </c>
    </row>
    <row r="55" spans="1:27">
      <c r="A55" s="206" t="s">
        <v>96</v>
      </c>
      <c r="B55" s="245" t="s">
        <v>148</v>
      </c>
      <c r="C55" s="206"/>
      <c r="D55" s="207">
        <v>174843</v>
      </c>
      <c r="E55" s="208">
        <v>187978</v>
      </c>
      <c r="F55" s="208">
        <v>209180</v>
      </c>
      <c r="G55" s="208">
        <v>230326</v>
      </c>
      <c r="H55" s="208">
        <v>238438</v>
      </c>
      <c r="I55" s="208">
        <v>249649</v>
      </c>
      <c r="J55" s="209">
        <v>271624</v>
      </c>
      <c r="K55" s="245" t="s">
        <v>148</v>
      </c>
      <c r="L55" s="300"/>
      <c r="M55" s="207">
        <v>288033</v>
      </c>
      <c r="N55" s="210">
        <v>288530</v>
      </c>
      <c r="O55" s="210">
        <v>302659</v>
      </c>
      <c r="P55" s="211">
        <v>323379</v>
      </c>
      <c r="Q55" s="245" t="s">
        <v>148</v>
      </c>
      <c r="R55" s="300"/>
      <c r="S55" s="213">
        <v>394492</v>
      </c>
      <c r="T55" s="171">
        <v>436947</v>
      </c>
      <c r="U55" s="171">
        <v>466403</v>
      </c>
      <c r="V55" s="206" t="s">
        <v>148</v>
      </c>
      <c r="W55" s="1234"/>
      <c r="X55" s="173">
        <v>445245</v>
      </c>
      <c r="Y55" s="208">
        <v>579088</v>
      </c>
      <c r="Z55" s="210">
        <v>550363</v>
      </c>
      <c r="AA55" s="1183">
        <v>594257</v>
      </c>
    </row>
    <row r="56" spans="1:27">
      <c r="A56" s="11"/>
      <c r="B56" s="236" t="s">
        <v>149</v>
      </c>
      <c r="C56" s="58"/>
      <c r="D56" s="187">
        <v>8945</v>
      </c>
      <c r="E56" s="188">
        <v>11671</v>
      </c>
      <c r="F56" s="188">
        <v>13030</v>
      </c>
      <c r="G56" s="188">
        <v>13744</v>
      </c>
      <c r="H56" s="188">
        <v>15443</v>
      </c>
      <c r="I56" s="188">
        <v>18179</v>
      </c>
      <c r="J56" s="189">
        <v>17505</v>
      </c>
      <c r="K56" s="88" t="s">
        <v>150</v>
      </c>
      <c r="L56" s="11"/>
      <c r="M56" s="187">
        <v>21932</v>
      </c>
      <c r="N56" s="190">
        <v>17030</v>
      </c>
      <c r="O56" s="190">
        <v>11427</v>
      </c>
      <c r="P56" s="191">
        <v>7124</v>
      </c>
      <c r="Q56" s="236" t="s">
        <v>149</v>
      </c>
      <c r="R56" s="11"/>
      <c r="S56" s="301">
        <v>3107</v>
      </c>
      <c r="T56" s="188">
        <v>3087</v>
      </c>
      <c r="U56" s="188">
        <v>1930</v>
      </c>
      <c r="V56" s="236" t="s">
        <v>149</v>
      </c>
      <c r="W56" s="11"/>
      <c r="X56" s="190">
        <v>1452</v>
      </c>
      <c r="Y56" s="188">
        <v>1448</v>
      </c>
      <c r="Z56" s="190">
        <v>1385</v>
      </c>
      <c r="AA56" s="1195">
        <v>1300</v>
      </c>
    </row>
    <row r="57" spans="1:27">
      <c r="A57" s="11"/>
      <c r="B57" s="1255" t="s">
        <v>108</v>
      </c>
      <c r="C57" s="58" t="s">
        <v>151</v>
      </c>
      <c r="D57" s="187">
        <v>3500</v>
      </c>
      <c r="E57" s="188">
        <v>4328</v>
      </c>
      <c r="F57" s="188">
        <v>3889</v>
      </c>
      <c r="G57" s="188">
        <v>3961</v>
      </c>
      <c r="H57" s="188">
        <v>2860</v>
      </c>
      <c r="I57" s="188">
        <v>3762</v>
      </c>
      <c r="J57" s="189">
        <v>3253</v>
      </c>
      <c r="K57" s="1255" t="s">
        <v>108</v>
      </c>
      <c r="L57" s="89" t="s">
        <v>152</v>
      </c>
      <c r="M57" s="187">
        <v>2683</v>
      </c>
      <c r="N57" s="190">
        <v>2387</v>
      </c>
      <c r="O57" s="190">
        <v>2834</v>
      </c>
      <c r="P57" s="191">
        <v>3349</v>
      </c>
      <c r="Q57" s="1255" t="s">
        <v>108</v>
      </c>
      <c r="R57" s="89" t="s">
        <v>152</v>
      </c>
      <c r="S57" s="301">
        <v>5078</v>
      </c>
      <c r="T57" s="188">
        <v>7550</v>
      </c>
      <c r="U57" s="188">
        <v>14773</v>
      </c>
      <c r="V57" s="1255" t="s">
        <v>108</v>
      </c>
      <c r="W57" s="89" t="s">
        <v>366</v>
      </c>
      <c r="X57" s="190">
        <v>14022</v>
      </c>
      <c r="Y57" s="188">
        <v>13365</v>
      </c>
      <c r="Z57" s="190">
        <v>13093</v>
      </c>
      <c r="AA57" s="1195">
        <v>9481</v>
      </c>
    </row>
    <row r="58" spans="1:27">
      <c r="A58" s="11"/>
      <c r="B58" s="1256"/>
      <c r="C58" s="65" t="s">
        <v>153</v>
      </c>
      <c r="D58" s="302">
        <v>3067</v>
      </c>
      <c r="E58" s="185">
        <v>2911</v>
      </c>
      <c r="F58" s="185">
        <v>4286</v>
      </c>
      <c r="G58" s="185">
        <v>4689</v>
      </c>
      <c r="H58" s="185">
        <v>5134</v>
      </c>
      <c r="I58" s="185">
        <v>4978</v>
      </c>
      <c r="J58" s="303">
        <v>4851</v>
      </c>
      <c r="K58" s="1256"/>
      <c r="L58" s="99" t="s">
        <v>154</v>
      </c>
      <c r="M58" s="302">
        <v>3737</v>
      </c>
      <c r="N58" s="186">
        <v>3355</v>
      </c>
      <c r="O58" s="186">
        <v>2937</v>
      </c>
      <c r="P58" s="191">
        <v>2874</v>
      </c>
      <c r="Q58" s="1256"/>
      <c r="R58" s="99" t="s">
        <v>154</v>
      </c>
      <c r="S58" s="301">
        <v>3757</v>
      </c>
      <c r="T58" s="188">
        <v>4876</v>
      </c>
      <c r="U58" s="188">
        <v>7071</v>
      </c>
      <c r="V58" s="1256"/>
      <c r="W58" s="99" t="s">
        <v>368</v>
      </c>
      <c r="X58" s="190">
        <v>7461</v>
      </c>
      <c r="Y58" s="188">
        <v>7861</v>
      </c>
      <c r="Z58" s="190">
        <v>7608</v>
      </c>
      <c r="AA58" s="1195">
        <v>10865</v>
      </c>
    </row>
    <row r="59" spans="1:27">
      <c r="A59" s="11"/>
      <c r="B59" s="1256"/>
      <c r="C59" s="59" t="s">
        <v>155</v>
      </c>
      <c r="D59" s="304">
        <v>2297</v>
      </c>
      <c r="E59" s="226">
        <v>1953</v>
      </c>
      <c r="F59" s="305" t="s">
        <v>127</v>
      </c>
      <c r="G59" s="305" t="s">
        <v>127</v>
      </c>
      <c r="H59" s="305" t="s">
        <v>127</v>
      </c>
      <c r="I59" s="305" t="s">
        <v>127</v>
      </c>
      <c r="J59" s="306" t="s">
        <v>127</v>
      </c>
      <c r="K59" s="1256"/>
      <c r="L59" s="28" t="s">
        <v>156</v>
      </c>
      <c r="M59" s="307">
        <v>101</v>
      </c>
      <c r="N59" s="235">
        <v>70</v>
      </c>
      <c r="O59" s="235">
        <v>94</v>
      </c>
      <c r="P59" s="191">
        <v>129</v>
      </c>
      <c r="Q59" s="1256"/>
      <c r="R59" s="28" t="s">
        <v>156</v>
      </c>
      <c r="S59" s="301">
        <v>61</v>
      </c>
      <c r="T59" s="188">
        <v>63</v>
      </c>
      <c r="U59" s="188">
        <v>54</v>
      </c>
      <c r="V59" s="1256"/>
      <c r="W59" s="28" t="s">
        <v>367</v>
      </c>
      <c r="X59" s="190">
        <v>48</v>
      </c>
      <c r="Y59" s="188">
        <v>73</v>
      </c>
      <c r="Z59" s="190">
        <v>142</v>
      </c>
      <c r="AA59" s="1195">
        <v>209</v>
      </c>
    </row>
    <row r="60" spans="1:27" ht="13.8" thickBot="1">
      <c r="A60" s="11"/>
      <c r="B60" s="1262"/>
      <c r="C60" s="71" t="s">
        <v>157</v>
      </c>
      <c r="D60" s="287">
        <v>6042</v>
      </c>
      <c r="E60" s="308">
        <v>7852</v>
      </c>
      <c r="F60" s="308">
        <v>8908</v>
      </c>
      <c r="G60" s="308">
        <v>8180</v>
      </c>
      <c r="H60" s="309" t="s">
        <v>127</v>
      </c>
      <c r="I60" s="309" t="s">
        <v>127</v>
      </c>
      <c r="J60" s="310" t="s">
        <v>127</v>
      </c>
      <c r="K60" s="1262"/>
      <c r="L60" s="44" t="s">
        <v>158</v>
      </c>
      <c r="M60" s="311">
        <v>154</v>
      </c>
      <c r="N60" s="266">
        <v>99</v>
      </c>
      <c r="O60" s="266">
        <v>96</v>
      </c>
      <c r="P60" s="191">
        <v>107</v>
      </c>
      <c r="Q60" s="1262"/>
      <c r="R60" s="44" t="s">
        <v>158</v>
      </c>
      <c r="S60" s="301">
        <v>83</v>
      </c>
      <c r="T60" s="188">
        <v>74</v>
      </c>
      <c r="U60" s="188">
        <v>60</v>
      </c>
      <c r="V60" s="1262"/>
      <c r="W60" s="44" t="s">
        <v>369</v>
      </c>
      <c r="X60" s="190">
        <v>54</v>
      </c>
      <c r="Y60" s="188">
        <v>54</v>
      </c>
      <c r="Z60" s="190">
        <v>95</v>
      </c>
      <c r="AA60" s="1195">
        <v>175</v>
      </c>
    </row>
    <row r="61" spans="1:27">
      <c r="A61" s="11"/>
      <c r="B61" s="1259" t="s">
        <v>159</v>
      </c>
      <c r="C61" s="206" t="s">
        <v>151</v>
      </c>
      <c r="D61" s="207">
        <v>116</v>
      </c>
      <c r="E61" s="208">
        <v>282</v>
      </c>
      <c r="F61" s="208">
        <v>165</v>
      </c>
      <c r="G61" s="208">
        <v>78</v>
      </c>
      <c r="H61" s="208">
        <v>137</v>
      </c>
      <c r="I61" s="208">
        <v>126</v>
      </c>
      <c r="J61" s="209">
        <v>108</v>
      </c>
      <c r="K61" s="312"/>
      <c r="L61" s="312"/>
      <c r="M61" s="207"/>
      <c r="N61" s="210"/>
      <c r="O61" s="210"/>
      <c r="P61" s="211"/>
      <c r="Q61" s="1259" t="s">
        <v>159</v>
      </c>
      <c r="R61" s="312"/>
      <c r="S61" s="313" t="s">
        <v>160</v>
      </c>
      <c r="T61" s="247" t="s">
        <v>160</v>
      </c>
      <c r="U61" s="247" t="s">
        <v>160</v>
      </c>
      <c r="V61" s="1259" t="s">
        <v>159</v>
      </c>
      <c r="W61" s="312"/>
      <c r="X61" s="249" t="s">
        <v>160</v>
      </c>
      <c r="Y61" s="247" t="s">
        <v>160</v>
      </c>
      <c r="Z61" s="249" t="s">
        <v>160</v>
      </c>
      <c r="AA61" s="1196" t="s">
        <v>160</v>
      </c>
    </row>
    <row r="62" spans="1:27">
      <c r="A62" s="11"/>
      <c r="B62" s="1256"/>
      <c r="C62" s="24" t="s">
        <v>153</v>
      </c>
      <c r="D62" s="178">
        <v>135</v>
      </c>
      <c r="E62" s="179">
        <v>124</v>
      </c>
      <c r="F62" s="179">
        <v>191</v>
      </c>
      <c r="G62" s="179">
        <v>187</v>
      </c>
      <c r="H62" s="179">
        <v>189</v>
      </c>
      <c r="I62" s="179">
        <v>180</v>
      </c>
      <c r="J62" s="180">
        <v>155</v>
      </c>
      <c r="K62" s="36"/>
      <c r="L62" s="36"/>
      <c r="M62" s="170"/>
      <c r="N62" s="173"/>
      <c r="O62" s="173"/>
      <c r="P62" s="174"/>
      <c r="Q62" s="1256"/>
      <c r="R62" s="36"/>
      <c r="S62" s="314" t="s">
        <v>160</v>
      </c>
      <c r="T62" s="257" t="s">
        <v>160</v>
      </c>
      <c r="U62" s="257" t="s">
        <v>160</v>
      </c>
      <c r="V62" s="1256"/>
      <c r="W62" s="36"/>
      <c r="X62" s="259" t="s">
        <v>160</v>
      </c>
      <c r="Y62" s="257" t="s">
        <v>160</v>
      </c>
      <c r="Z62" s="259" t="s">
        <v>160</v>
      </c>
      <c r="AA62" s="1197" t="s">
        <v>160</v>
      </c>
    </row>
    <row r="63" spans="1:27">
      <c r="A63" s="11"/>
      <c r="B63" s="1257"/>
      <c r="C63" s="40" t="s">
        <v>157</v>
      </c>
      <c r="D63" s="315">
        <v>314</v>
      </c>
      <c r="E63" s="316">
        <v>296</v>
      </c>
      <c r="F63" s="316">
        <v>425</v>
      </c>
      <c r="G63" s="316">
        <v>316</v>
      </c>
      <c r="H63" s="309" t="s">
        <v>127</v>
      </c>
      <c r="I63" s="309" t="s">
        <v>127</v>
      </c>
      <c r="J63" s="310" t="s">
        <v>127</v>
      </c>
      <c r="K63" s="317"/>
      <c r="L63" s="317"/>
      <c r="M63" s="318"/>
      <c r="N63" s="319"/>
      <c r="O63" s="319"/>
      <c r="P63" s="320"/>
      <c r="Q63" s="1257"/>
      <c r="R63" s="317"/>
      <c r="S63" s="321" t="s">
        <v>160</v>
      </c>
      <c r="T63" s="309" t="s">
        <v>160</v>
      </c>
      <c r="U63" s="309" t="s">
        <v>160</v>
      </c>
      <c r="V63" s="1257"/>
      <c r="W63" s="317"/>
      <c r="X63" s="319" t="s">
        <v>160</v>
      </c>
      <c r="Y63" s="309" t="s">
        <v>160</v>
      </c>
      <c r="Z63" s="319" t="s">
        <v>160</v>
      </c>
      <c r="AA63" s="1198" t="s">
        <v>160</v>
      </c>
    </row>
    <row r="64" spans="1:27">
      <c r="A64" s="37"/>
      <c r="B64" s="1256" t="s">
        <v>161</v>
      </c>
      <c r="C64" s="11" t="s">
        <v>162</v>
      </c>
      <c r="D64" s="170">
        <v>53</v>
      </c>
      <c r="E64" s="171">
        <v>51</v>
      </c>
      <c r="F64" s="171">
        <v>51</v>
      </c>
      <c r="G64" s="171">
        <v>69</v>
      </c>
      <c r="H64" s="171">
        <v>60</v>
      </c>
      <c r="I64" s="171">
        <v>49</v>
      </c>
      <c r="J64" s="172">
        <v>49</v>
      </c>
      <c r="K64" s="1256" t="s">
        <v>163</v>
      </c>
      <c r="L64" s="11" t="s">
        <v>162</v>
      </c>
      <c r="M64" s="170">
        <v>60</v>
      </c>
      <c r="N64" s="173">
        <v>66</v>
      </c>
      <c r="O64" s="173">
        <v>47</v>
      </c>
      <c r="P64" s="174">
        <v>64</v>
      </c>
      <c r="Q64" s="1256" t="s">
        <v>161</v>
      </c>
      <c r="R64" s="11" t="s">
        <v>162</v>
      </c>
      <c r="S64" s="199">
        <v>51</v>
      </c>
      <c r="T64" s="171">
        <v>79</v>
      </c>
      <c r="U64" s="171">
        <v>179</v>
      </c>
      <c r="V64" s="1256" t="s">
        <v>161</v>
      </c>
      <c r="W64" s="11" t="s">
        <v>162</v>
      </c>
      <c r="X64" s="173">
        <v>150</v>
      </c>
      <c r="Y64" s="171">
        <v>136</v>
      </c>
      <c r="Z64" s="173">
        <v>174</v>
      </c>
      <c r="AA64" s="1166">
        <v>176</v>
      </c>
    </row>
    <row r="65" spans="1:27">
      <c r="A65" s="37"/>
      <c r="B65" s="1256"/>
      <c r="C65" s="24" t="s">
        <v>164</v>
      </c>
      <c r="D65" s="178">
        <v>61</v>
      </c>
      <c r="E65" s="179">
        <v>71</v>
      </c>
      <c r="F65" s="179">
        <v>40</v>
      </c>
      <c r="G65" s="179">
        <v>78</v>
      </c>
      <c r="H65" s="179">
        <v>49</v>
      </c>
      <c r="I65" s="179">
        <v>62</v>
      </c>
      <c r="J65" s="180">
        <v>55</v>
      </c>
      <c r="K65" s="1256"/>
      <c r="L65" s="24" t="s">
        <v>164</v>
      </c>
      <c r="M65" s="178">
        <v>54</v>
      </c>
      <c r="N65" s="181">
        <v>61</v>
      </c>
      <c r="O65" s="181">
        <v>53</v>
      </c>
      <c r="P65" s="182">
        <v>59</v>
      </c>
      <c r="Q65" s="1256"/>
      <c r="R65" s="24" t="s">
        <v>164</v>
      </c>
      <c r="S65" s="183">
        <v>58</v>
      </c>
      <c r="T65" s="179">
        <v>62</v>
      </c>
      <c r="U65" s="179">
        <v>73</v>
      </c>
      <c r="V65" s="1256"/>
      <c r="W65" s="24" t="s">
        <v>164</v>
      </c>
      <c r="X65" s="181">
        <v>150</v>
      </c>
      <c r="Y65" s="179">
        <v>111</v>
      </c>
      <c r="Z65" s="181">
        <v>157</v>
      </c>
      <c r="AA65" s="1247">
        <v>157</v>
      </c>
    </row>
    <row r="66" spans="1:27" ht="13.8" thickBot="1">
      <c r="A66" s="76"/>
      <c r="B66" s="1262"/>
      <c r="C66" s="71" t="s">
        <v>165</v>
      </c>
      <c r="D66" s="287">
        <v>34</v>
      </c>
      <c r="E66" s="308">
        <v>36</v>
      </c>
      <c r="F66" s="308">
        <v>47</v>
      </c>
      <c r="G66" s="308">
        <v>38</v>
      </c>
      <c r="H66" s="308">
        <v>49</v>
      </c>
      <c r="I66" s="308">
        <v>40</v>
      </c>
      <c r="J66" s="286">
        <v>33</v>
      </c>
      <c r="K66" s="1262"/>
      <c r="L66" s="71" t="s">
        <v>165</v>
      </c>
      <c r="M66" s="287">
        <v>39</v>
      </c>
      <c r="N66" s="322">
        <v>42</v>
      </c>
      <c r="O66" s="322">
        <v>47</v>
      </c>
      <c r="P66" s="323">
        <v>58</v>
      </c>
      <c r="Q66" s="1262"/>
      <c r="R66" s="71" t="s">
        <v>165</v>
      </c>
      <c r="S66" s="324">
        <v>43</v>
      </c>
      <c r="T66" s="308">
        <v>60</v>
      </c>
      <c r="U66" s="308">
        <v>143</v>
      </c>
      <c r="V66" s="1262"/>
      <c r="W66" s="71" t="s">
        <v>165</v>
      </c>
      <c r="X66" s="322">
        <v>166</v>
      </c>
      <c r="Y66" s="308">
        <v>197</v>
      </c>
      <c r="Z66" s="322">
        <v>216</v>
      </c>
      <c r="AA66" s="1248">
        <v>267</v>
      </c>
    </row>
    <row r="68" spans="1:27">
      <c r="A68" s="80"/>
    </row>
  </sheetData>
  <mergeCells count="51">
    <mergeCell ref="B6:B9"/>
    <mergeCell ref="K6:K9"/>
    <mergeCell ref="Q6:Q9"/>
    <mergeCell ref="V6:V9"/>
    <mergeCell ref="B18:B20"/>
    <mergeCell ref="K18:K20"/>
    <mergeCell ref="Q18:Q20"/>
    <mergeCell ref="V18:V20"/>
    <mergeCell ref="V14:V17"/>
    <mergeCell ref="B10:B13"/>
    <mergeCell ref="K10:K13"/>
    <mergeCell ref="Q10:Q13"/>
    <mergeCell ref="V10:V13"/>
    <mergeCell ref="Q21:Q23"/>
    <mergeCell ref="V21:V23"/>
    <mergeCell ref="B14:B17"/>
    <mergeCell ref="K14:K17"/>
    <mergeCell ref="Q14:Q17"/>
    <mergeCell ref="V27:V28"/>
    <mergeCell ref="Q29:Q30"/>
    <mergeCell ref="V29:V30"/>
    <mergeCell ref="B26:B28"/>
    <mergeCell ref="K26:K28"/>
    <mergeCell ref="Q27:Q28"/>
    <mergeCell ref="Q48:Q50"/>
    <mergeCell ref="V46:V47"/>
    <mergeCell ref="Q24:Q26"/>
    <mergeCell ref="V24:V26"/>
    <mergeCell ref="B64:B66"/>
    <mergeCell ref="K64:K66"/>
    <mergeCell ref="Q64:Q66"/>
    <mergeCell ref="V64:V66"/>
    <mergeCell ref="V48:V50"/>
    <mergeCell ref="B61:B63"/>
    <mergeCell ref="Q46:Q47"/>
    <mergeCell ref="Q43:Q45"/>
    <mergeCell ref="V43:V45"/>
    <mergeCell ref="Q51:Q52"/>
    <mergeCell ref="V51:V52"/>
    <mergeCell ref="Q53:Q54"/>
    <mergeCell ref="V61:V63"/>
    <mergeCell ref="B57:B60"/>
    <mergeCell ref="K57:K60"/>
    <mergeCell ref="Q57:Q60"/>
    <mergeCell ref="V57:V60"/>
    <mergeCell ref="Q61:Q63"/>
    <mergeCell ref="V41:V42"/>
    <mergeCell ref="V31:V33"/>
    <mergeCell ref="V34:V36"/>
    <mergeCell ref="V37:V39"/>
    <mergeCell ref="V53:V54"/>
  </mergeCells>
  <phoneticPr fontId="0" type="noConversion"/>
  <pageMargins left="0.28999999999999998" right="0.25" top="1" bottom="1" header="0.51200000000000001" footer="0.51200000000000001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zoomScaleNormal="100" workbookViewId="0">
      <selection activeCell="T11" sqref="T11"/>
    </sheetView>
  </sheetViews>
  <sheetFormatPr defaultColWidth="8.88671875" defaultRowHeight="13.2"/>
  <cols>
    <col min="1" max="1" width="14.44140625" style="2" customWidth="1"/>
    <col min="2" max="2" width="20.109375" style="2" bestFit="1" customWidth="1"/>
    <col min="3" max="11" width="10.77734375" style="2" customWidth="1"/>
    <col min="12" max="12" width="10.21875" style="2" customWidth="1"/>
    <col min="13" max="13" width="10.33203125" style="2" bestFit="1" customWidth="1"/>
    <col min="14" max="15" width="10.33203125" style="2" customWidth="1"/>
    <col min="16" max="16" width="10.33203125" style="64" bestFit="1" customWidth="1"/>
    <col min="17" max="17" width="10.6640625" style="2" customWidth="1"/>
    <col min="18" max="16384" width="8.88671875" style="2"/>
  </cols>
  <sheetData>
    <row r="1" spans="1:27">
      <c r="A1" s="1" t="s">
        <v>166</v>
      </c>
    </row>
    <row r="2" spans="1:27">
      <c r="A2" s="2" t="s">
        <v>167</v>
      </c>
    </row>
    <row r="3" spans="1:27">
      <c r="A3" s="1" t="s">
        <v>168</v>
      </c>
    </row>
    <row r="4" spans="1:27" ht="13.8" thickBot="1">
      <c r="P4" s="2"/>
    </row>
    <row r="5" spans="1:27" s="10" customFormat="1">
      <c r="A5" s="3" t="s">
        <v>169</v>
      </c>
      <c r="B5" s="84" t="s">
        <v>79</v>
      </c>
      <c r="C5" s="8">
        <v>1996</v>
      </c>
      <c r="D5" s="5">
        <v>1997</v>
      </c>
      <c r="E5" s="5">
        <v>1998</v>
      </c>
      <c r="F5" s="5">
        <v>1999</v>
      </c>
      <c r="G5" s="5">
        <v>2000</v>
      </c>
      <c r="H5" s="9">
        <v>2001</v>
      </c>
      <c r="I5" s="7">
        <v>2002</v>
      </c>
      <c r="J5" s="83">
        <v>2003</v>
      </c>
      <c r="K5" s="5">
        <v>2004</v>
      </c>
      <c r="L5" s="9">
        <v>2005</v>
      </c>
      <c r="M5" s="8">
        <v>2006</v>
      </c>
      <c r="N5" s="9">
        <v>2007</v>
      </c>
      <c r="O5" s="9">
        <v>2008</v>
      </c>
      <c r="P5" s="9">
        <v>2009</v>
      </c>
      <c r="Q5" s="9">
        <v>2010</v>
      </c>
      <c r="R5" s="9">
        <v>2011</v>
      </c>
      <c r="S5" s="904">
        <v>2012</v>
      </c>
    </row>
    <row r="6" spans="1:27">
      <c r="A6" s="1264" t="s">
        <v>170</v>
      </c>
      <c r="B6" s="37" t="s">
        <v>171</v>
      </c>
      <c r="C6" s="39">
        <v>181520</v>
      </c>
      <c r="D6" s="34">
        <v>171999</v>
      </c>
      <c r="E6" s="34">
        <v>193428</v>
      </c>
      <c r="F6" s="34">
        <v>205240</v>
      </c>
      <c r="G6" s="34">
        <v>214173</v>
      </c>
      <c r="H6" s="54">
        <v>187579</v>
      </c>
      <c r="I6" s="38">
        <v>186619</v>
      </c>
      <c r="J6" s="113">
        <v>185284</v>
      </c>
      <c r="K6" s="34">
        <v>178220</v>
      </c>
      <c r="L6" s="54">
        <v>181560</v>
      </c>
      <c r="M6" s="39">
        <v>186599</v>
      </c>
      <c r="N6" s="32">
        <v>189326</v>
      </c>
      <c r="O6" s="32">
        <v>188514</v>
      </c>
      <c r="P6" s="32">
        <v>182361</v>
      </c>
      <c r="Q6" s="32">
        <v>170493</v>
      </c>
      <c r="R6" s="32">
        <v>191377</v>
      </c>
      <c r="S6" s="905">
        <v>197982</v>
      </c>
    </row>
    <row r="7" spans="1:27">
      <c r="A7" s="1265"/>
      <c r="B7" s="29" t="s">
        <v>172</v>
      </c>
      <c r="C7" s="31">
        <v>21183</v>
      </c>
      <c r="D7" s="26">
        <v>24112</v>
      </c>
      <c r="E7" s="26">
        <v>26371</v>
      </c>
      <c r="F7" s="26">
        <v>27415</v>
      </c>
      <c r="G7" s="26">
        <v>29428</v>
      </c>
      <c r="H7" s="32">
        <v>29981</v>
      </c>
      <c r="I7" s="30">
        <v>29837</v>
      </c>
      <c r="J7" s="93">
        <v>30428</v>
      </c>
      <c r="K7" s="26">
        <v>32238</v>
      </c>
      <c r="L7" s="32">
        <v>33557</v>
      </c>
      <c r="M7" s="31">
        <v>34438</v>
      </c>
      <c r="N7" s="32">
        <v>35789</v>
      </c>
      <c r="O7" s="32">
        <v>36652</v>
      </c>
      <c r="P7" s="32">
        <v>34032</v>
      </c>
      <c r="Q7" s="32">
        <v>38913</v>
      </c>
      <c r="R7" s="32">
        <v>36378</v>
      </c>
      <c r="S7" s="905">
        <v>36583</v>
      </c>
    </row>
    <row r="8" spans="1:27">
      <c r="A8" s="1265"/>
      <c r="B8" s="37" t="s">
        <v>173</v>
      </c>
      <c r="C8" s="39">
        <v>18994</v>
      </c>
      <c r="D8" s="34">
        <v>22481</v>
      </c>
      <c r="E8" s="34">
        <v>27179</v>
      </c>
      <c r="F8" s="34">
        <v>30557</v>
      </c>
      <c r="G8" s="34">
        <v>36003</v>
      </c>
      <c r="H8" s="54">
        <v>39133</v>
      </c>
      <c r="I8" s="38">
        <v>42512</v>
      </c>
      <c r="J8" s="113">
        <v>43887</v>
      </c>
      <c r="K8" s="34">
        <v>44631</v>
      </c>
      <c r="L8" s="54">
        <v>48035</v>
      </c>
      <c r="M8" s="39">
        <v>50848</v>
      </c>
      <c r="N8" s="32">
        <v>53936</v>
      </c>
      <c r="O8" s="32">
        <v>56848</v>
      </c>
      <c r="P8" s="32">
        <v>53515</v>
      </c>
      <c r="Q8" s="32">
        <v>53940</v>
      </c>
      <c r="R8" s="32">
        <v>55656</v>
      </c>
      <c r="S8" s="905">
        <v>57500</v>
      </c>
    </row>
    <row r="9" spans="1:27">
      <c r="A9" s="1267"/>
      <c r="B9" s="325" t="s">
        <v>82</v>
      </c>
      <c r="C9" s="107">
        <f>SUM(C6:C8)</f>
        <v>221697</v>
      </c>
      <c r="D9" s="105">
        <f>SUM(D6:D8)</f>
        <v>218592</v>
      </c>
      <c r="E9" s="105">
        <f t="shared" ref="E9:M9" si="0">SUM(E6:E8)</f>
        <v>246978</v>
      </c>
      <c r="F9" s="105">
        <f t="shared" si="0"/>
        <v>263212</v>
      </c>
      <c r="G9" s="105">
        <f t="shared" si="0"/>
        <v>279604</v>
      </c>
      <c r="H9" s="106">
        <f t="shared" si="0"/>
        <v>256693</v>
      </c>
      <c r="I9" s="109">
        <f t="shared" si="0"/>
        <v>258968</v>
      </c>
      <c r="J9" s="104">
        <f t="shared" si="0"/>
        <v>259599</v>
      </c>
      <c r="K9" s="105">
        <f>SUM(K6:K8)</f>
        <v>255089</v>
      </c>
      <c r="L9" s="106">
        <f t="shared" si="0"/>
        <v>263152</v>
      </c>
      <c r="M9" s="107">
        <f t="shared" si="0"/>
        <v>271885</v>
      </c>
      <c r="N9" s="106">
        <v>279051</v>
      </c>
      <c r="O9" s="106">
        <v>282014</v>
      </c>
      <c r="P9" s="106">
        <f>SUM(P6:P8)</f>
        <v>269908</v>
      </c>
      <c r="Q9" s="106">
        <f>SUM(Q6:Q8)</f>
        <v>263346</v>
      </c>
      <c r="R9" s="106">
        <f>SUM(R6:R8)</f>
        <v>283411</v>
      </c>
      <c r="S9" s="906">
        <f>SUM(S6:S8)</f>
        <v>292065</v>
      </c>
    </row>
    <row r="10" spans="1:27">
      <c r="A10" s="1264" t="s">
        <v>174</v>
      </c>
      <c r="B10" s="37" t="s">
        <v>171</v>
      </c>
      <c r="C10" s="39">
        <v>403657</v>
      </c>
      <c r="D10" s="34">
        <v>407626</v>
      </c>
      <c r="E10" s="34">
        <v>431224</v>
      </c>
      <c r="F10" s="34">
        <v>427935</v>
      </c>
      <c r="G10" s="34">
        <v>464930</v>
      </c>
      <c r="H10" s="54">
        <v>468251</v>
      </c>
      <c r="I10" s="38">
        <v>446296</v>
      </c>
      <c r="J10" s="113">
        <v>445707</v>
      </c>
      <c r="K10" s="34">
        <v>452904</v>
      </c>
      <c r="L10" s="54">
        <v>459533</v>
      </c>
      <c r="M10" s="39">
        <v>438310</v>
      </c>
      <c r="N10" s="32">
        <v>423268</v>
      </c>
      <c r="O10" s="32">
        <v>419043</v>
      </c>
      <c r="P10" s="32">
        <v>374216</v>
      </c>
      <c r="Q10" s="32">
        <v>364531</v>
      </c>
      <c r="R10" s="32">
        <v>369055</v>
      </c>
      <c r="S10" s="905">
        <v>366307</v>
      </c>
    </row>
    <row r="11" spans="1:27">
      <c r="A11" s="1265"/>
      <c r="B11" s="29" t="s">
        <v>172</v>
      </c>
      <c r="C11" s="31">
        <v>9667</v>
      </c>
      <c r="D11" s="26">
        <v>10543</v>
      </c>
      <c r="E11" s="26">
        <v>10821</v>
      </c>
      <c r="F11" s="26">
        <v>11050</v>
      </c>
      <c r="G11" s="26">
        <v>12564</v>
      </c>
      <c r="H11" s="32">
        <v>14166</v>
      </c>
      <c r="I11" s="30">
        <v>11796</v>
      </c>
      <c r="J11" s="93">
        <v>11125</v>
      </c>
      <c r="K11" s="26">
        <v>12002</v>
      </c>
      <c r="L11" s="32">
        <v>11678</v>
      </c>
      <c r="M11" s="31">
        <v>10951</v>
      </c>
      <c r="N11" s="32">
        <v>10905</v>
      </c>
      <c r="O11" s="32">
        <v>11017</v>
      </c>
      <c r="P11" s="32">
        <v>8502</v>
      </c>
      <c r="Q11" s="32">
        <v>9743</v>
      </c>
      <c r="R11" s="32">
        <v>8524</v>
      </c>
      <c r="S11" s="905">
        <v>8191</v>
      </c>
    </row>
    <row r="12" spans="1:27">
      <c r="A12" s="1265"/>
      <c r="B12" s="37" t="s">
        <v>173</v>
      </c>
      <c r="C12" s="39">
        <v>3861</v>
      </c>
      <c r="D12" s="34">
        <v>4845</v>
      </c>
      <c r="E12" s="34">
        <v>6098</v>
      </c>
      <c r="F12" s="34">
        <v>7473</v>
      </c>
      <c r="G12" s="34">
        <v>9567</v>
      </c>
      <c r="H12" s="54">
        <v>11687</v>
      </c>
      <c r="I12" s="38">
        <v>14063</v>
      </c>
      <c r="J12" s="113">
        <v>17414</v>
      </c>
      <c r="K12" s="34">
        <v>20264</v>
      </c>
      <c r="L12" s="54">
        <v>24868</v>
      </c>
      <c r="M12" s="39">
        <v>27024</v>
      </c>
      <c r="N12" s="32">
        <v>27748</v>
      </c>
      <c r="O12" s="32">
        <v>28785</v>
      </c>
      <c r="P12" s="32">
        <v>29802</v>
      </c>
      <c r="Q12" s="32">
        <v>31523</v>
      </c>
      <c r="R12" s="32">
        <v>38875</v>
      </c>
      <c r="S12" s="905">
        <v>43523</v>
      </c>
    </row>
    <row r="13" spans="1:27">
      <c r="A13" s="1267"/>
      <c r="B13" s="325" t="s">
        <v>82</v>
      </c>
      <c r="C13" s="107">
        <f t="shared" ref="C13:M13" si="1">SUM(C10:C12)</f>
        <v>417185</v>
      </c>
      <c r="D13" s="105">
        <f t="shared" si="1"/>
        <v>423014</v>
      </c>
      <c r="E13" s="105">
        <f t="shared" si="1"/>
        <v>448143</v>
      </c>
      <c r="F13" s="105">
        <f t="shared" si="1"/>
        <v>446458</v>
      </c>
      <c r="G13" s="105">
        <f t="shared" si="1"/>
        <v>487061</v>
      </c>
      <c r="H13" s="106">
        <f t="shared" si="1"/>
        <v>494104</v>
      </c>
      <c r="I13" s="109">
        <f t="shared" si="1"/>
        <v>472155</v>
      </c>
      <c r="J13" s="104">
        <f t="shared" si="1"/>
        <v>474246</v>
      </c>
      <c r="K13" s="105">
        <f t="shared" si="1"/>
        <v>485170</v>
      </c>
      <c r="L13" s="106">
        <f t="shared" si="1"/>
        <v>496079</v>
      </c>
      <c r="M13" s="107">
        <f t="shared" si="1"/>
        <v>476285</v>
      </c>
      <c r="N13" s="106">
        <v>461921</v>
      </c>
      <c r="O13" s="106">
        <v>458845</v>
      </c>
      <c r="P13" s="106">
        <f>SUM(P10:P12)</f>
        <v>412520</v>
      </c>
      <c r="Q13" s="106">
        <f>SUM(Q10:Q12)</f>
        <v>405797</v>
      </c>
      <c r="R13" s="106">
        <f>SUM(R10:R12)</f>
        <v>416454</v>
      </c>
      <c r="S13" s="906">
        <v>418021</v>
      </c>
    </row>
    <row r="14" spans="1:27" s="64" customFormat="1">
      <c r="A14" s="1264" t="s">
        <v>175</v>
      </c>
      <c r="B14" s="37" t="s">
        <v>171</v>
      </c>
      <c r="C14" s="39"/>
      <c r="D14" s="34"/>
      <c r="E14" s="34"/>
      <c r="F14" s="34"/>
      <c r="G14" s="34"/>
      <c r="H14" s="54"/>
      <c r="I14" s="38"/>
      <c r="J14" s="113">
        <v>109172</v>
      </c>
      <c r="K14" s="34">
        <v>129559</v>
      </c>
      <c r="L14" s="54">
        <v>152831</v>
      </c>
      <c r="M14" s="39">
        <v>161402</v>
      </c>
      <c r="N14" s="54">
        <v>162429</v>
      </c>
      <c r="O14" s="54">
        <v>158777</v>
      </c>
      <c r="P14" s="54">
        <v>155243</v>
      </c>
      <c r="Q14" s="54">
        <v>162153</v>
      </c>
      <c r="R14" s="54">
        <v>170634</v>
      </c>
      <c r="S14" s="907">
        <v>183463</v>
      </c>
      <c r="T14" s="2"/>
      <c r="U14" s="2"/>
      <c r="V14" s="2"/>
      <c r="W14" s="2"/>
      <c r="X14" s="2"/>
      <c r="Y14" s="2"/>
      <c r="Z14" s="2"/>
      <c r="AA14" s="2"/>
    </row>
    <row r="15" spans="1:27" s="64" customFormat="1">
      <c r="A15" s="1265"/>
      <c r="B15" s="29" t="s">
        <v>172</v>
      </c>
      <c r="C15" s="31"/>
      <c r="D15" s="26"/>
      <c r="E15" s="26"/>
      <c r="F15" s="26"/>
      <c r="G15" s="26"/>
      <c r="H15" s="32"/>
      <c r="I15" s="30"/>
      <c r="J15" s="93">
        <v>1473</v>
      </c>
      <c r="K15" s="26">
        <v>2176</v>
      </c>
      <c r="L15" s="32">
        <v>2984</v>
      </c>
      <c r="M15" s="31">
        <v>3374</v>
      </c>
      <c r="N15" s="32">
        <v>3262</v>
      </c>
      <c r="O15" s="32">
        <v>2368</v>
      </c>
      <c r="P15" s="32">
        <v>2184</v>
      </c>
      <c r="Q15" s="32">
        <v>2675</v>
      </c>
      <c r="R15" s="32">
        <v>2807</v>
      </c>
      <c r="S15" s="905">
        <v>2942</v>
      </c>
      <c r="T15" s="2"/>
      <c r="U15" s="2"/>
      <c r="V15" s="2"/>
      <c r="W15" s="2"/>
      <c r="X15" s="2"/>
      <c r="Y15" s="2"/>
      <c r="Z15" s="2"/>
      <c r="AA15" s="2"/>
    </row>
    <row r="16" spans="1:27" s="64" customFormat="1">
      <c r="A16" s="1265"/>
      <c r="B16" s="37" t="s">
        <v>173</v>
      </c>
      <c r="C16" s="39"/>
      <c r="D16" s="34"/>
      <c r="E16" s="34"/>
      <c r="F16" s="34"/>
      <c r="G16" s="34"/>
      <c r="H16" s="54"/>
      <c r="I16" s="38"/>
      <c r="J16" s="113">
        <v>2949</v>
      </c>
      <c r="K16" s="34">
        <v>3558</v>
      </c>
      <c r="L16" s="54">
        <v>4689</v>
      </c>
      <c r="M16" s="39">
        <v>5946</v>
      </c>
      <c r="N16" s="32">
        <v>7064</v>
      </c>
      <c r="O16" s="32">
        <v>7900</v>
      </c>
      <c r="P16" s="32">
        <v>8035</v>
      </c>
      <c r="Q16" s="32">
        <v>9639</v>
      </c>
      <c r="R16" s="32">
        <v>10447</v>
      </c>
      <c r="S16" s="905">
        <v>11787</v>
      </c>
      <c r="T16" s="2"/>
      <c r="U16" s="2"/>
      <c r="V16" s="2"/>
      <c r="W16" s="2"/>
      <c r="X16" s="2"/>
      <c r="Y16" s="2"/>
      <c r="Z16" s="2"/>
      <c r="AA16" s="2"/>
    </row>
    <row r="17" spans="1:27" s="64" customFormat="1">
      <c r="A17" s="1267"/>
      <c r="B17" s="325" t="s">
        <v>82</v>
      </c>
      <c r="C17" s="107"/>
      <c r="D17" s="105"/>
      <c r="E17" s="105"/>
      <c r="F17" s="105"/>
      <c r="G17" s="105"/>
      <c r="H17" s="106"/>
      <c r="I17" s="109"/>
      <c r="J17" s="104">
        <f>SUM(J14:J16)</f>
        <v>113594</v>
      </c>
      <c r="K17" s="105">
        <f>SUM(K14:K16)</f>
        <v>135293</v>
      </c>
      <c r="L17" s="106">
        <f>SUM(L14:L16)</f>
        <v>160504</v>
      </c>
      <c r="M17" s="107">
        <f>SUM(M14:M16)</f>
        <v>170722</v>
      </c>
      <c r="N17" s="106">
        <v>172755</v>
      </c>
      <c r="O17" s="106">
        <v>169045</v>
      </c>
      <c r="P17" s="106">
        <f>SUM(P14:P16)</f>
        <v>165462</v>
      </c>
      <c r="Q17" s="106">
        <f>SUM(Q14:Q16)</f>
        <v>174467</v>
      </c>
      <c r="R17" s="106">
        <f>SUM(R14:R16)</f>
        <v>183888</v>
      </c>
      <c r="S17" s="906">
        <v>198192</v>
      </c>
      <c r="T17" s="2"/>
      <c r="U17" s="2"/>
      <c r="V17" s="2"/>
      <c r="W17" s="2"/>
      <c r="X17" s="2"/>
      <c r="Y17" s="2"/>
      <c r="Z17" s="2"/>
      <c r="AA17" s="2"/>
    </row>
    <row r="18" spans="1:27">
      <c r="A18" s="1264" t="s">
        <v>182</v>
      </c>
      <c r="B18" s="37" t="s">
        <v>171</v>
      </c>
      <c r="C18" s="39"/>
      <c r="D18" s="34"/>
      <c r="E18" s="34"/>
      <c r="F18" s="34"/>
      <c r="G18" s="34"/>
      <c r="H18" s="54"/>
      <c r="I18" s="38"/>
      <c r="J18" s="113"/>
      <c r="K18" s="34"/>
      <c r="L18" s="54"/>
      <c r="M18" s="39">
        <v>126243</v>
      </c>
      <c r="N18" s="54">
        <v>156739</v>
      </c>
      <c r="O18" s="54">
        <v>199092</v>
      </c>
      <c r="P18" s="54">
        <v>235708</v>
      </c>
      <c r="Q18" s="54">
        <v>299743</v>
      </c>
      <c r="R18" s="54">
        <v>422348</v>
      </c>
      <c r="S18" s="907">
        <v>543479</v>
      </c>
    </row>
    <row r="19" spans="1:27">
      <c r="A19" s="1265"/>
      <c r="B19" s="29" t="s">
        <v>172</v>
      </c>
      <c r="C19" s="31"/>
      <c r="D19" s="26"/>
      <c r="E19" s="26"/>
      <c r="F19" s="26"/>
      <c r="G19" s="26"/>
      <c r="H19" s="32"/>
      <c r="I19" s="30"/>
      <c r="J19" s="93"/>
      <c r="K19" s="26"/>
      <c r="L19" s="32"/>
      <c r="M19" s="31">
        <v>284</v>
      </c>
      <c r="N19" s="32">
        <v>397</v>
      </c>
      <c r="O19" s="32">
        <v>383</v>
      </c>
      <c r="P19" s="32">
        <v>385</v>
      </c>
      <c r="Q19" s="32">
        <v>468</v>
      </c>
      <c r="R19" s="32">
        <v>543</v>
      </c>
      <c r="S19" s="905">
        <v>568</v>
      </c>
    </row>
    <row r="20" spans="1:27">
      <c r="A20" s="1265"/>
      <c r="B20" s="37" t="s">
        <v>173</v>
      </c>
      <c r="C20" s="39"/>
      <c r="D20" s="34"/>
      <c r="E20" s="34"/>
      <c r="F20" s="34"/>
      <c r="G20" s="34"/>
      <c r="H20" s="54"/>
      <c r="I20" s="38"/>
      <c r="J20" s="113"/>
      <c r="K20" s="34"/>
      <c r="L20" s="54"/>
      <c r="M20" s="39">
        <v>3927</v>
      </c>
      <c r="N20" s="54">
        <v>5438</v>
      </c>
      <c r="O20" s="32">
        <v>6126</v>
      </c>
      <c r="P20" s="32">
        <v>7900</v>
      </c>
      <c r="Q20" s="32">
        <v>12917</v>
      </c>
      <c r="R20" s="32">
        <v>16402</v>
      </c>
      <c r="S20" s="905">
        <v>18620</v>
      </c>
    </row>
    <row r="21" spans="1:27">
      <c r="A21" s="1267"/>
      <c r="B21" s="325" t="s">
        <v>82</v>
      </c>
      <c r="C21" s="107"/>
      <c r="D21" s="105"/>
      <c r="E21" s="105"/>
      <c r="F21" s="105"/>
      <c r="G21" s="105"/>
      <c r="H21" s="106"/>
      <c r="I21" s="109"/>
      <c r="J21" s="104"/>
      <c r="K21" s="105"/>
      <c r="L21" s="106"/>
      <c r="M21" s="107">
        <f t="shared" ref="M21:R21" si="2">SUM(M18:M20)</f>
        <v>130454</v>
      </c>
      <c r="N21" s="106">
        <f t="shared" si="2"/>
        <v>162574</v>
      </c>
      <c r="O21" s="106">
        <f t="shared" si="2"/>
        <v>205601</v>
      </c>
      <c r="P21" s="106">
        <f t="shared" si="2"/>
        <v>243993</v>
      </c>
      <c r="Q21" s="106">
        <f t="shared" si="2"/>
        <v>313128</v>
      </c>
      <c r="R21" s="106">
        <f t="shared" si="2"/>
        <v>439293</v>
      </c>
      <c r="S21" s="906">
        <v>562667</v>
      </c>
    </row>
    <row r="22" spans="1:27">
      <c r="A22" s="1264" t="s">
        <v>176</v>
      </c>
      <c r="B22" s="37" t="s">
        <v>171</v>
      </c>
      <c r="C22" s="39">
        <v>153381</v>
      </c>
      <c r="D22" s="34">
        <v>160820</v>
      </c>
      <c r="E22" s="34">
        <v>191642</v>
      </c>
      <c r="F22" s="34">
        <v>204651</v>
      </c>
      <c r="G22" s="34">
        <v>224593</v>
      </c>
      <c r="H22" s="54">
        <v>219578</v>
      </c>
      <c r="I22" s="38">
        <v>217922</v>
      </c>
      <c r="J22" s="113">
        <v>226360</v>
      </c>
      <c r="K22" s="34">
        <v>218093</v>
      </c>
      <c r="L22" s="54">
        <v>244769</v>
      </c>
      <c r="M22" s="39">
        <v>255357</v>
      </c>
      <c r="N22" s="54">
        <v>273606</v>
      </c>
      <c r="O22" s="54">
        <v>261732</v>
      </c>
      <c r="P22" s="54">
        <v>247532</v>
      </c>
      <c r="Q22" s="54">
        <v>266278</v>
      </c>
      <c r="R22" s="54">
        <v>279253</v>
      </c>
      <c r="S22" s="907">
        <v>303954</v>
      </c>
    </row>
    <row r="23" spans="1:27">
      <c r="A23" s="1265"/>
      <c r="B23" s="29" t="s">
        <v>172</v>
      </c>
      <c r="C23" s="31">
        <v>9350</v>
      </c>
      <c r="D23" s="26">
        <v>9584</v>
      </c>
      <c r="E23" s="26">
        <v>10542</v>
      </c>
      <c r="F23" s="26">
        <v>10232</v>
      </c>
      <c r="G23" s="26">
        <v>10757</v>
      </c>
      <c r="H23" s="32">
        <v>10683</v>
      </c>
      <c r="I23" s="30">
        <v>9673</v>
      </c>
      <c r="J23" s="93">
        <v>10466</v>
      </c>
      <c r="K23" s="26">
        <v>10155</v>
      </c>
      <c r="L23" s="32">
        <v>10465</v>
      </c>
      <c r="M23" s="31">
        <v>9756</v>
      </c>
      <c r="N23" s="32">
        <v>9366</v>
      </c>
      <c r="O23" s="32">
        <v>9721</v>
      </c>
      <c r="P23" s="32">
        <v>8358</v>
      </c>
      <c r="Q23" s="32">
        <v>15861</v>
      </c>
      <c r="R23" s="32">
        <v>11130</v>
      </c>
      <c r="S23" s="905">
        <v>11610</v>
      </c>
    </row>
    <row r="24" spans="1:27">
      <c r="A24" s="1265"/>
      <c r="B24" s="37" t="s">
        <v>173</v>
      </c>
      <c r="C24" s="39">
        <v>20828</v>
      </c>
      <c r="D24" s="34">
        <v>22736</v>
      </c>
      <c r="E24" s="34">
        <v>28356</v>
      </c>
      <c r="F24" s="34">
        <v>31255</v>
      </c>
      <c r="G24" s="34">
        <v>38007</v>
      </c>
      <c r="H24" s="54">
        <v>43214</v>
      </c>
      <c r="I24" s="38">
        <v>41296</v>
      </c>
      <c r="J24" s="113">
        <v>41033</v>
      </c>
      <c r="K24" s="34">
        <v>43352</v>
      </c>
      <c r="L24" s="54">
        <v>46830</v>
      </c>
      <c r="M24" s="39">
        <v>51248</v>
      </c>
      <c r="N24" s="54">
        <v>53994</v>
      </c>
      <c r="O24" s="32">
        <v>51673</v>
      </c>
      <c r="P24" s="32">
        <v>45620</v>
      </c>
      <c r="Q24" s="32">
        <v>45218</v>
      </c>
      <c r="R24" s="32">
        <v>49105</v>
      </c>
      <c r="S24" s="905">
        <v>51854</v>
      </c>
    </row>
    <row r="25" spans="1:27">
      <c r="A25" s="1267"/>
      <c r="B25" s="325" t="s">
        <v>82</v>
      </c>
      <c r="C25" s="107">
        <f t="shared" ref="C25:M25" si="3">SUM(C22:C24)</f>
        <v>183559</v>
      </c>
      <c r="D25" s="105">
        <f t="shared" si="3"/>
        <v>193140</v>
      </c>
      <c r="E25" s="105">
        <f t="shared" si="3"/>
        <v>230540</v>
      </c>
      <c r="F25" s="105">
        <f t="shared" si="3"/>
        <v>246138</v>
      </c>
      <c r="G25" s="105">
        <f t="shared" si="3"/>
        <v>273357</v>
      </c>
      <c r="H25" s="106">
        <f t="shared" si="3"/>
        <v>273475</v>
      </c>
      <c r="I25" s="109">
        <f t="shared" si="3"/>
        <v>268891</v>
      </c>
      <c r="J25" s="104">
        <f t="shared" si="3"/>
        <v>277859</v>
      </c>
      <c r="K25" s="105">
        <f t="shared" si="3"/>
        <v>271600</v>
      </c>
      <c r="L25" s="106">
        <f t="shared" si="3"/>
        <v>302064</v>
      </c>
      <c r="M25" s="107">
        <f t="shared" si="3"/>
        <v>316361</v>
      </c>
      <c r="N25" s="106">
        <v>336966</v>
      </c>
      <c r="O25" s="106">
        <v>323126</v>
      </c>
      <c r="P25" s="106">
        <f>SUM(P22:P24)</f>
        <v>301510</v>
      </c>
      <c r="Q25" s="106">
        <f>SUM(Q22:Q24)</f>
        <v>327357</v>
      </c>
      <c r="R25" s="106">
        <f>SUM(R22:R24)</f>
        <v>339488</v>
      </c>
      <c r="S25" s="906">
        <v>367418</v>
      </c>
    </row>
    <row r="26" spans="1:27">
      <c r="A26" s="1264" t="s">
        <v>58</v>
      </c>
      <c r="B26" s="37" t="s">
        <v>171</v>
      </c>
      <c r="C26" s="39">
        <v>169128</v>
      </c>
      <c r="D26" s="34">
        <v>164961</v>
      </c>
      <c r="E26" s="34">
        <v>158162</v>
      </c>
      <c r="F26" s="34">
        <v>165906</v>
      </c>
      <c r="G26" s="34">
        <v>200961</v>
      </c>
      <c r="H26" s="54">
        <v>228152</v>
      </c>
      <c r="I26" s="38">
        <v>229745</v>
      </c>
      <c r="J26" s="113">
        <v>160715</v>
      </c>
      <c r="K26" s="34">
        <v>171205</v>
      </c>
      <c r="L26" s="54">
        <v>198335</v>
      </c>
      <c r="M26" s="39">
        <v>114473</v>
      </c>
      <c r="N26" s="54">
        <v>102009</v>
      </c>
      <c r="O26" s="54">
        <v>155827</v>
      </c>
      <c r="P26" s="54">
        <v>136717</v>
      </c>
      <c r="Q26" s="54">
        <v>126034</v>
      </c>
      <c r="R26" s="54">
        <v>123044</v>
      </c>
      <c r="S26" s="907">
        <v>136951</v>
      </c>
    </row>
    <row r="27" spans="1:27">
      <c r="A27" s="1265"/>
      <c r="B27" s="29" t="s">
        <v>172</v>
      </c>
      <c r="C27" s="31">
        <v>1058</v>
      </c>
      <c r="D27" s="26">
        <v>1388</v>
      </c>
      <c r="E27" s="26">
        <v>1651</v>
      </c>
      <c r="F27" s="26">
        <v>1753</v>
      </c>
      <c r="G27" s="26">
        <v>2094</v>
      </c>
      <c r="H27" s="32">
        <v>2268</v>
      </c>
      <c r="I27" s="30">
        <v>1962</v>
      </c>
      <c r="J27" s="93">
        <v>2557</v>
      </c>
      <c r="K27" s="26">
        <v>2213</v>
      </c>
      <c r="L27" s="32">
        <v>2519</v>
      </c>
      <c r="M27" s="31">
        <v>2631</v>
      </c>
      <c r="N27" s="32">
        <v>2887</v>
      </c>
      <c r="O27" s="32">
        <v>2954</v>
      </c>
      <c r="P27" s="32">
        <v>2987</v>
      </c>
      <c r="Q27" s="32">
        <v>4285</v>
      </c>
      <c r="R27" s="32">
        <v>3801</v>
      </c>
      <c r="S27" s="905">
        <v>4645</v>
      </c>
    </row>
    <row r="28" spans="1:27">
      <c r="A28" s="1265"/>
      <c r="B28" s="69" t="s">
        <v>173</v>
      </c>
      <c r="C28" s="48">
        <v>3608</v>
      </c>
      <c r="D28" s="49">
        <v>4360</v>
      </c>
      <c r="E28" s="49">
        <v>5374</v>
      </c>
      <c r="F28" s="49">
        <v>7073</v>
      </c>
      <c r="G28" s="49">
        <v>9660</v>
      </c>
      <c r="H28" s="50">
        <v>14196</v>
      </c>
      <c r="I28" s="51">
        <v>12521</v>
      </c>
      <c r="J28" s="162">
        <v>9921</v>
      </c>
      <c r="K28" s="49">
        <v>10828</v>
      </c>
      <c r="L28" s="50">
        <v>12330</v>
      </c>
      <c r="M28" s="48">
        <v>10670</v>
      </c>
      <c r="N28" s="50">
        <v>11750</v>
      </c>
      <c r="O28" s="50">
        <v>11919</v>
      </c>
      <c r="P28" s="50">
        <v>10528</v>
      </c>
      <c r="Q28" s="50">
        <v>36137</v>
      </c>
      <c r="R28" s="50">
        <v>11940</v>
      </c>
      <c r="S28" s="980">
        <v>12047</v>
      </c>
    </row>
    <row r="29" spans="1:27" ht="13.8" thickBot="1">
      <c r="A29" s="1266"/>
      <c r="B29" s="76" t="s">
        <v>82</v>
      </c>
      <c r="C29" s="78">
        <f t="shared" ref="C29:M29" si="4">SUM(C26:C28)</f>
        <v>173794</v>
      </c>
      <c r="D29" s="73">
        <f t="shared" si="4"/>
        <v>170709</v>
      </c>
      <c r="E29" s="73">
        <f t="shared" si="4"/>
        <v>165187</v>
      </c>
      <c r="F29" s="73">
        <f t="shared" si="4"/>
        <v>174732</v>
      </c>
      <c r="G29" s="73">
        <f t="shared" si="4"/>
        <v>212715</v>
      </c>
      <c r="H29" s="79">
        <f t="shared" si="4"/>
        <v>244616</v>
      </c>
      <c r="I29" s="77">
        <f t="shared" si="4"/>
        <v>244228</v>
      </c>
      <c r="J29" s="167">
        <f t="shared" si="4"/>
        <v>173193</v>
      </c>
      <c r="K29" s="73">
        <f t="shared" si="4"/>
        <v>184246</v>
      </c>
      <c r="L29" s="79">
        <f t="shared" si="4"/>
        <v>213184</v>
      </c>
      <c r="M29" s="78">
        <f t="shared" si="4"/>
        <v>127774</v>
      </c>
      <c r="N29" s="79">
        <f>SUM(N26:N28)</f>
        <v>116646</v>
      </c>
      <c r="O29" s="79">
        <f>SUM(O26:O28)</f>
        <v>170700</v>
      </c>
      <c r="P29" s="79">
        <f>SUM(P26:P28)</f>
        <v>150232</v>
      </c>
      <c r="Q29" s="79">
        <f>SUM(Q26:Q28)</f>
        <v>166456</v>
      </c>
      <c r="R29" s="79">
        <f>SUM(R26:R28)</f>
        <v>138785</v>
      </c>
      <c r="S29" s="908">
        <v>153643</v>
      </c>
    </row>
    <row r="30" spans="1:27"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27">
      <c r="A31" s="80"/>
      <c r="B31" s="327"/>
      <c r="O31" s="326"/>
      <c r="P31" s="326"/>
      <c r="Q31" s="326"/>
      <c r="R31" s="326"/>
      <c r="S31" s="326"/>
    </row>
    <row r="32" spans="1:27">
      <c r="O32" s="326"/>
      <c r="P32" s="326"/>
      <c r="Q32" s="326"/>
      <c r="R32" s="326"/>
      <c r="S32" s="326"/>
    </row>
    <row r="33" spans="16:16">
      <c r="P33" s="2"/>
    </row>
    <row r="34" spans="16:16">
      <c r="P34" s="2"/>
    </row>
    <row r="35" spans="16:16">
      <c r="P35" s="2"/>
    </row>
    <row r="36" spans="16:16">
      <c r="P36" s="2"/>
    </row>
    <row r="37" spans="16:16">
      <c r="P37" s="2"/>
    </row>
    <row r="38" spans="16:16">
      <c r="P38" s="2"/>
    </row>
    <row r="39" spans="16:16">
      <c r="P39" s="2"/>
    </row>
    <row r="40" spans="16:16">
      <c r="P40" s="2"/>
    </row>
  </sheetData>
  <mergeCells count="6">
    <mergeCell ref="A26:A29"/>
    <mergeCell ref="A6:A9"/>
    <mergeCell ref="A10:A13"/>
    <mergeCell ref="A14:A17"/>
    <mergeCell ref="A18:A21"/>
    <mergeCell ref="A22:A25"/>
  </mergeCells>
  <phoneticPr fontId="0" type="noConversion"/>
  <pageMargins left="0.75" right="0.75" top="1" bottom="1" header="0.51200000000000001" footer="0.51200000000000001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workbookViewId="0">
      <selection activeCell="M20" sqref="M20"/>
    </sheetView>
  </sheetViews>
  <sheetFormatPr defaultColWidth="8.88671875" defaultRowHeight="13.8"/>
  <cols>
    <col min="1" max="1" width="12.33203125" style="329" customWidth="1"/>
    <col min="2" max="7" width="8.88671875" style="329"/>
    <col min="8" max="9" width="8.88671875" style="330"/>
    <col min="10" max="10" width="9.44140625" style="329" bestFit="1" customWidth="1"/>
    <col min="11" max="16384" width="8.88671875" style="329"/>
  </cols>
  <sheetData>
    <row r="1" spans="1:11" ht="15.6">
      <c r="A1" s="328" t="s">
        <v>0</v>
      </c>
    </row>
    <row r="2" spans="1:11">
      <c r="A2" s="329" t="s">
        <v>177</v>
      </c>
    </row>
    <row r="3" spans="1:11">
      <c r="A3" s="331" t="s">
        <v>178</v>
      </c>
    </row>
    <row r="4" spans="1:11" ht="14.4" thickBot="1"/>
    <row r="5" spans="1:11">
      <c r="A5" s="332" t="s">
        <v>179</v>
      </c>
      <c r="B5" s="333">
        <v>2003</v>
      </c>
      <c r="C5" s="333">
        <v>2004</v>
      </c>
      <c r="D5" s="333">
        <v>2005</v>
      </c>
      <c r="E5" s="334">
        <v>2006</v>
      </c>
      <c r="F5" s="334">
        <v>2007</v>
      </c>
      <c r="G5" s="334">
        <v>2008</v>
      </c>
      <c r="H5" s="334">
        <v>2009</v>
      </c>
      <c r="I5" s="334">
        <v>2010</v>
      </c>
      <c r="J5" s="334">
        <v>2011</v>
      </c>
      <c r="K5" s="898">
        <v>2012</v>
      </c>
    </row>
    <row r="6" spans="1:11">
      <c r="A6" s="335" t="s">
        <v>170</v>
      </c>
      <c r="B6" s="753">
        <v>125129</v>
      </c>
      <c r="C6" s="753">
        <v>127112</v>
      </c>
      <c r="D6" s="753">
        <v>126652</v>
      </c>
      <c r="E6" s="754">
        <v>129229</v>
      </c>
      <c r="F6" s="754">
        <v>131364</v>
      </c>
      <c r="G6" s="754">
        <v>132401</v>
      </c>
      <c r="H6" s="754">
        <v>132568</v>
      </c>
      <c r="I6" s="754">
        <v>117916</v>
      </c>
      <c r="J6" s="754">
        <v>124435</v>
      </c>
      <c r="K6" s="899">
        <v>126222</v>
      </c>
    </row>
    <row r="7" spans="1:11">
      <c r="A7" s="336" t="s">
        <v>180</v>
      </c>
      <c r="B7" s="659">
        <v>358184</v>
      </c>
      <c r="C7" s="659">
        <v>362342</v>
      </c>
      <c r="D7" s="659">
        <v>359382</v>
      </c>
      <c r="E7" s="495">
        <v>336013</v>
      </c>
      <c r="F7" s="495">
        <v>321375</v>
      </c>
      <c r="G7" s="495">
        <v>317528</v>
      </c>
      <c r="H7" s="495">
        <v>282359</v>
      </c>
      <c r="I7" s="495">
        <v>276156</v>
      </c>
      <c r="J7" s="495">
        <v>271683</v>
      </c>
      <c r="K7" s="899">
        <v>269132</v>
      </c>
    </row>
    <row r="8" spans="1:11" s="330" customFormat="1">
      <c r="A8" s="336" t="s">
        <v>181</v>
      </c>
      <c r="B8" s="659">
        <v>90165</v>
      </c>
      <c r="C8" s="659">
        <v>105027</v>
      </c>
      <c r="D8" s="659">
        <v>121942</v>
      </c>
      <c r="E8" s="495">
        <v>125249</v>
      </c>
      <c r="F8" s="495">
        <v>128438</v>
      </c>
      <c r="G8" s="495">
        <v>126691</v>
      </c>
      <c r="H8" s="495">
        <v>126988</v>
      </c>
      <c r="I8" s="495">
        <v>131461</v>
      </c>
      <c r="J8" s="495">
        <v>137671</v>
      </c>
      <c r="K8" s="899">
        <v>147694</v>
      </c>
    </row>
    <row r="9" spans="1:11" s="330" customFormat="1">
      <c r="A9" s="336" t="s">
        <v>182</v>
      </c>
      <c r="B9" s="659">
        <v>56637</v>
      </c>
      <c r="C9" s="659">
        <v>65586</v>
      </c>
      <c r="D9" s="659">
        <v>93172</v>
      </c>
      <c r="E9" s="495">
        <v>121968</v>
      </c>
      <c r="F9" s="495">
        <v>152299</v>
      </c>
      <c r="G9" s="495">
        <v>194005</v>
      </c>
      <c r="H9" s="495">
        <v>228456</v>
      </c>
      <c r="I9" s="495">
        <v>291960</v>
      </c>
      <c r="J9" s="495">
        <v>413540</v>
      </c>
      <c r="K9" s="899">
        <v>533245</v>
      </c>
    </row>
    <row r="10" spans="1:11">
      <c r="A10" s="336" t="s">
        <v>183</v>
      </c>
      <c r="B10" s="659">
        <v>184758</v>
      </c>
      <c r="C10" s="659">
        <v>185008</v>
      </c>
      <c r="D10" s="659">
        <v>202776</v>
      </c>
      <c r="E10" s="495">
        <v>215904</v>
      </c>
      <c r="F10" s="495">
        <v>234043</v>
      </c>
      <c r="G10" s="495">
        <v>223045</v>
      </c>
      <c r="H10" s="495">
        <v>213093</v>
      </c>
      <c r="I10" s="495">
        <v>227907</v>
      </c>
      <c r="J10" s="495">
        <v>231630</v>
      </c>
      <c r="K10" s="899">
        <v>250617</v>
      </c>
    </row>
    <row r="11" spans="1:11" ht="14.4" thickBot="1">
      <c r="A11" s="337" t="s">
        <v>58</v>
      </c>
      <c r="B11" s="755">
        <v>58298</v>
      </c>
      <c r="C11" s="755">
        <v>53106</v>
      </c>
      <c r="D11" s="755">
        <v>50285</v>
      </c>
      <c r="E11" s="756">
        <v>67018</v>
      </c>
      <c r="F11" s="756">
        <v>54347</v>
      </c>
      <c r="G11" s="756">
        <v>108544</v>
      </c>
      <c r="H11" s="756">
        <v>90607</v>
      </c>
      <c r="I11" s="756">
        <v>75585</v>
      </c>
      <c r="J11" s="756">
        <v>71808</v>
      </c>
      <c r="K11" s="900">
        <v>81925</v>
      </c>
    </row>
    <row r="12" spans="1:11">
      <c r="B12" s="641">
        <f>SUM(B6:B11)</f>
        <v>873171</v>
      </c>
      <c r="C12" s="641">
        <f t="shared" ref="C12:K12" si="0">SUM(C6:C11)</f>
        <v>898181</v>
      </c>
      <c r="D12" s="641">
        <f t="shared" si="0"/>
        <v>954209</v>
      </c>
      <c r="E12" s="641">
        <f t="shared" si="0"/>
        <v>995381</v>
      </c>
      <c r="F12" s="641">
        <f t="shared" si="0"/>
        <v>1021866</v>
      </c>
      <c r="G12" s="641">
        <f t="shared" si="0"/>
        <v>1102214</v>
      </c>
      <c r="H12" s="641">
        <f t="shared" si="0"/>
        <v>1074071</v>
      </c>
      <c r="I12" s="641">
        <f t="shared" si="0"/>
        <v>1120985</v>
      </c>
      <c r="J12" s="909">
        <f>SUM(J6:J11)</f>
        <v>1250767</v>
      </c>
      <c r="K12" s="641">
        <f t="shared" si="0"/>
        <v>1408835</v>
      </c>
    </row>
    <row r="13" spans="1:11">
      <c r="A13" s="33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zoomScaleNormal="85" workbookViewId="0">
      <selection activeCell="P99" sqref="P99"/>
    </sheetView>
  </sheetViews>
  <sheetFormatPr defaultColWidth="8.88671875" defaultRowHeight="13.2"/>
  <cols>
    <col min="1" max="1" width="12.21875" style="339" customWidth="1"/>
    <col min="2" max="2" width="23.88671875" style="339" customWidth="1"/>
    <col min="3" max="3" width="11.6640625" style="339" customWidth="1"/>
    <col min="4" max="11" width="9.77734375" style="64" customWidth="1"/>
    <col min="12" max="12" width="8.88671875" style="340"/>
    <col min="13" max="13" width="8.88671875" style="2"/>
    <col min="14" max="14" width="5.77734375" style="339" customWidth="1"/>
    <col min="15" max="16384" width="8.88671875" style="339"/>
  </cols>
  <sheetData>
    <row r="1" spans="1:21">
      <c r="A1" s="1" t="s">
        <v>0</v>
      </c>
      <c r="B1" s="2"/>
    </row>
    <row r="2" spans="1:21">
      <c r="A2" s="339" t="s">
        <v>177</v>
      </c>
    </row>
    <row r="3" spans="1:21">
      <c r="A3" s="341" t="s">
        <v>184</v>
      </c>
    </row>
    <row r="4" spans="1:21" ht="13.8" thickBot="1"/>
    <row r="5" spans="1:21">
      <c r="A5" s="342" t="s">
        <v>179</v>
      </c>
      <c r="B5" s="343" t="s">
        <v>79</v>
      </c>
      <c r="C5" s="343" t="s">
        <v>185</v>
      </c>
      <c r="D5" s="344">
        <v>2003</v>
      </c>
      <c r="E5" s="344">
        <v>2004</v>
      </c>
      <c r="F5" s="344">
        <v>2005</v>
      </c>
      <c r="G5" s="345">
        <v>2006</v>
      </c>
      <c r="H5" s="345">
        <v>2007</v>
      </c>
      <c r="I5" s="345">
        <v>2008</v>
      </c>
      <c r="J5" s="345">
        <v>2009</v>
      </c>
      <c r="K5" s="345">
        <v>2010</v>
      </c>
      <c r="L5" s="345">
        <v>2011</v>
      </c>
      <c r="M5" s="912">
        <v>2012</v>
      </c>
    </row>
    <row r="6" spans="1:21">
      <c r="A6" s="346" t="s">
        <v>186</v>
      </c>
      <c r="B6" s="347" t="s">
        <v>171</v>
      </c>
      <c r="C6" s="348" t="s">
        <v>186</v>
      </c>
      <c r="D6" s="730">
        <v>124470</v>
      </c>
      <c r="E6" s="730">
        <v>124556</v>
      </c>
      <c r="F6" s="730">
        <v>121435</v>
      </c>
      <c r="G6" s="731">
        <v>122736</v>
      </c>
      <c r="H6" s="731">
        <v>123780</v>
      </c>
      <c r="I6" s="731">
        <v>122431</v>
      </c>
      <c r="J6" s="731">
        <v>121982</v>
      </c>
      <c r="K6" s="731">
        <v>107632</v>
      </c>
      <c r="L6" s="731">
        <v>122642</v>
      </c>
      <c r="M6" s="913">
        <v>123570</v>
      </c>
    </row>
    <row r="7" spans="1:21">
      <c r="A7" s="349"/>
      <c r="B7" s="348"/>
      <c r="C7" s="350" t="s">
        <v>180</v>
      </c>
      <c r="D7" s="732">
        <v>5346</v>
      </c>
      <c r="E7" s="732">
        <v>5694</v>
      </c>
      <c r="F7" s="732">
        <v>5903</v>
      </c>
      <c r="G7" s="733">
        <v>5623</v>
      </c>
      <c r="H7" s="733">
        <v>5912</v>
      </c>
      <c r="I7" s="733">
        <v>5464</v>
      </c>
      <c r="J7" s="733">
        <v>5033</v>
      </c>
      <c r="K7" s="733">
        <v>5224</v>
      </c>
      <c r="L7" s="733">
        <v>5083</v>
      </c>
      <c r="M7" s="914">
        <v>5477</v>
      </c>
    </row>
    <row r="8" spans="1:21">
      <c r="A8" s="349"/>
      <c r="B8" s="348"/>
      <c r="C8" s="350" t="s">
        <v>187</v>
      </c>
      <c r="D8" s="732">
        <v>1391</v>
      </c>
      <c r="E8" s="732">
        <v>1523</v>
      </c>
      <c r="F8" s="732">
        <v>1566</v>
      </c>
      <c r="G8" s="733">
        <v>1654</v>
      </c>
      <c r="H8" s="733">
        <v>1754</v>
      </c>
      <c r="I8" s="733">
        <v>1398</v>
      </c>
      <c r="J8" s="733">
        <v>1274</v>
      </c>
      <c r="K8" s="733">
        <v>1200</v>
      </c>
      <c r="L8" s="733">
        <v>1292</v>
      </c>
      <c r="M8" s="914">
        <v>1380</v>
      </c>
    </row>
    <row r="9" spans="1:21">
      <c r="A9" s="349"/>
      <c r="B9" s="348"/>
      <c r="C9" s="350" t="s">
        <v>188</v>
      </c>
      <c r="D9" s="732">
        <v>3236</v>
      </c>
      <c r="E9" s="732">
        <v>4107</v>
      </c>
      <c r="F9" s="732">
        <v>5431</v>
      </c>
      <c r="G9" s="733">
        <v>5421</v>
      </c>
      <c r="H9" s="733">
        <v>6203</v>
      </c>
      <c r="I9" s="733">
        <v>5217</v>
      </c>
      <c r="J9" s="733">
        <v>5205</v>
      </c>
      <c r="K9" s="733">
        <v>6042</v>
      </c>
      <c r="L9" s="733">
        <v>8067</v>
      </c>
      <c r="M9" s="914">
        <v>8683</v>
      </c>
    </row>
    <row r="10" spans="1:21">
      <c r="A10" s="349"/>
      <c r="B10" s="348"/>
      <c r="C10" s="350" t="s">
        <v>183</v>
      </c>
      <c r="D10" s="732">
        <v>34014</v>
      </c>
      <c r="E10" s="732">
        <v>34203</v>
      </c>
      <c r="F10" s="732">
        <v>36020</v>
      </c>
      <c r="G10" s="733">
        <v>38352</v>
      </c>
      <c r="H10" s="733">
        <v>41054</v>
      </c>
      <c r="I10" s="733">
        <v>40739</v>
      </c>
      <c r="J10" s="733">
        <v>38176</v>
      </c>
      <c r="K10" s="733">
        <v>40266</v>
      </c>
      <c r="L10" s="733">
        <v>40491</v>
      </c>
      <c r="M10" s="914">
        <v>42727</v>
      </c>
    </row>
    <row r="11" spans="1:21">
      <c r="A11" s="349"/>
      <c r="B11" s="348"/>
      <c r="C11" s="350" t="s">
        <v>58</v>
      </c>
      <c r="D11" s="732">
        <v>16827</v>
      </c>
      <c r="E11" s="732">
        <v>8137</v>
      </c>
      <c r="F11" s="732">
        <v>11205</v>
      </c>
      <c r="G11" s="733">
        <v>12813</v>
      </c>
      <c r="H11" s="733">
        <v>10623</v>
      </c>
      <c r="I11" s="733">
        <v>13265</v>
      </c>
      <c r="J11" s="733">
        <v>10691</v>
      </c>
      <c r="K11" s="733">
        <v>10129</v>
      </c>
      <c r="L11" s="733">
        <v>13802</v>
      </c>
      <c r="M11" s="914">
        <v>16145</v>
      </c>
    </row>
    <row r="12" spans="1:21">
      <c r="A12" s="349"/>
      <c r="B12" s="348"/>
      <c r="C12" s="348" t="s">
        <v>137</v>
      </c>
      <c r="D12" s="734">
        <f t="shared" ref="D12:K12" si="0">SUM(D6:D11)</f>
        <v>185284</v>
      </c>
      <c r="E12" s="734">
        <f t="shared" si="0"/>
        <v>178220</v>
      </c>
      <c r="F12" s="734">
        <f t="shared" si="0"/>
        <v>181560</v>
      </c>
      <c r="G12" s="735">
        <f t="shared" si="0"/>
        <v>186599</v>
      </c>
      <c r="H12" s="735">
        <f t="shared" si="0"/>
        <v>189326</v>
      </c>
      <c r="I12" s="735">
        <f t="shared" si="0"/>
        <v>188514</v>
      </c>
      <c r="J12" s="735">
        <f t="shared" si="0"/>
        <v>182361</v>
      </c>
      <c r="K12" s="735">
        <f t="shared" si="0"/>
        <v>170493</v>
      </c>
      <c r="L12" s="735">
        <f>SUM(L6:L11)</f>
        <v>191377</v>
      </c>
      <c r="M12" s="915">
        <f>SUM(M6:M11)</f>
        <v>197982</v>
      </c>
    </row>
    <row r="13" spans="1:21">
      <c r="A13" s="349"/>
      <c r="B13" s="351" t="s">
        <v>172</v>
      </c>
      <c r="C13" s="347" t="s">
        <v>186</v>
      </c>
      <c r="D13" s="742">
        <v>30398</v>
      </c>
      <c r="E13" s="742">
        <v>32184</v>
      </c>
      <c r="F13" s="742">
        <v>33485</v>
      </c>
      <c r="G13" s="743">
        <v>34339</v>
      </c>
      <c r="H13" s="743">
        <v>35698</v>
      </c>
      <c r="I13" s="743">
        <v>36535</v>
      </c>
      <c r="J13" s="743">
        <v>33923</v>
      </c>
      <c r="K13" s="743">
        <v>38783</v>
      </c>
      <c r="L13" s="743">
        <v>36255</v>
      </c>
      <c r="M13" s="916">
        <v>36464</v>
      </c>
    </row>
    <row r="14" spans="1:21">
      <c r="A14" s="349"/>
      <c r="B14" s="353"/>
      <c r="C14" s="354" t="s">
        <v>58</v>
      </c>
      <c r="D14" s="749">
        <v>30</v>
      </c>
      <c r="E14" s="749">
        <v>54</v>
      </c>
      <c r="F14" s="749">
        <v>72</v>
      </c>
      <c r="G14" s="750">
        <v>99</v>
      </c>
      <c r="H14" s="750">
        <v>91</v>
      </c>
      <c r="I14" s="750">
        <v>117</v>
      </c>
      <c r="J14" s="750">
        <v>109</v>
      </c>
      <c r="K14" s="750">
        <v>130</v>
      </c>
      <c r="L14" s="750">
        <v>123</v>
      </c>
      <c r="M14" s="917">
        <v>119</v>
      </c>
      <c r="U14" s="1202"/>
    </row>
    <row r="15" spans="1:21">
      <c r="A15" s="349"/>
      <c r="B15" s="356"/>
      <c r="C15" s="357" t="s">
        <v>137</v>
      </c>
      <c r="D15" s="738">
        <f t="shared" ref="D15:L15" si="1">SUM(D13:D14)</f>
        <v>30428</v>
      </c>
      <c r="E15" s="738">
        <f t="shared" si="1"/>
        <v>32238</v>
      </c>
      <c r="F15" s="738">
        <f t="shared" si="1"/>
        <v>33557</v>
      </c>
      <c r="G15" s="739">
        <f t="shared" si="1"/>
        <v>34438</v>
      </c>
      <c r="H15" s="739">
        <f t="shared" si="1"/>
        <v>35789</v>
      </c>
      <c r="I15" s="739">
        <f t="shared" si="1"/>
        <v>36652</v>
      </c>
      <c r="J15" s="739">
        <f t="shared" si="1"/>
        <v>34032</v>
      </c>
      <c r="K15" s="739">
        <f t="shared" si="1"/>
        <v>38913</v>
      </c>
      <c r="L15" s="739">
        <f t="shared" si="1"/>
        <v>36378</v>
      </c>
      <c r="M15" s="918">
        <f>SUM(M13:M14)</f>
        <v>36583</v>
      </c>
      <c r="U15" s="1202"/>
    </row>
    <row r="16" spans="1:21">
      <c r="A16" s="359"/>
      <c r="B16" s="360" t="s">
        <v>189</v>
      </c>
      <c r="C16" s="361" t="s">
        <v>186</v>
      </c>
      <c r="D16" s="730">
        <v>29653</v>
      </c>
      <c r="E16" s="730">
        <v>37701</v>
      </c>
      <c r="F16" s="730">
        <v>37467</v>
      </c>
      <c r="G16" s="731">
        <v>35767</v>
      </c>
      <c r="H16" s="731">
        <v>41799</v>
      </c>
      <c r="I16" s="731">
        <v>39307</v>
      </c>
      <c r="J16" s="731">
        <v>39699</v>
      </c>
      <c r="K16" s="731">
        <v>40161</v>
      </c>
      <c r="L16" s="731">
        <v>37790</v>
      </c>
      <c r="M16" s="913">
        <v>41309</v>
      </c>
      <c r="U16" s="1202"/>
    </row>
    <row r="17" spans="1:21">
      <c r="A17" s="349"/>
      <c r="B17" s="362"/>
      <c r="C17" s="350" t="s">
        <v>180</v>
      </c>
      <c r="D17" s="732">
        <v>0</v>
      </c>
      <c r="E17" s="732">
        <v>15944</v>
      </c>
      <c r="F17" s="732">
        <v>17798</v>
      </c>
      <c r="G17" s="733">
        <v>18332</v>
      </c>
      <c r="H17" s="733">
        <v>18903</v>
      </c>
      <c r="I17" s="733">
        <v>19323</v>
      </c>
      <c r="J17" s="733">
        <v>16218</v>
      </c>
      <c r="K17" s="733">
        <v>15898</v>
      </c>
      <c r="L17" s="733">
        <v>15940</v>
      </c>
      <c r="M17" s="914">
        <v>15422</v>
      </c>
      <c r="U17" s="1202"/>
    </row>
    <row r="18" spans="1:21">
      <c r="A18" s="359"/>
      <c r="B18" s="361"/>
      <c r="C18" s="363" t="s">
        <v>187</v>
      </c>
      <c r="D18" s="732">
        <v>5546</v>
      </c>
      <c r="E18" s="732">
        <v>7580</v>
      </c>
      <c r="F18" s="732">
        <v>8511</v>
      </c>
      <c r="G18" s="733">
        <v>9030</v>
      </c>
      <c r="H18" s="733">
        <v>9412</v>
      </c>
      <c r="I18" s="733">
        <v>9634</v>
      </c>
      <c r="J18" s="733">
        <v>7998</v>
      </c>
      <c r="K18" s="733">
        <v>8651</v>
      </c>
      <c r="L18" s="733">
        <v>9277</v>
      </c>
      <c r="M18" s="914">
        <v>8814</v>
      </c>
      <c r="U18" s="1202"/>
    </row>
    <row r="19" spans="1:21">
      <c r="A19" s="359"/>
      <c r="B19" s="361"/>
      <c r="C19" s="363" t="s">
        <v>188</v>
      </c>
      <c r="D19" s="732">
        <v>8704</v>
      </c>
      <c r="E19" s="732">
        <v>12222</v>
      </c>
      <c r="F19" s="732">
        <v>14847</v>
      </c>
      <c r="G19" s="733">
        <v>17200</v>
      </c>
      <c r="H19" s="733">
        <v>18452</v>
      </c>
      <c r="I19" s="733">
        <v>20634</v>
      </c>
      <c r="J19" s="733">
        <v>19042</v>
      </c>
      <c r="K19" s="733">
        <v>21697</v>
      </c>
      <c r="L19" s="733">
        <v>22132</v>
      </c>
      <c r="M19" s="914">
        <v>23137</v>
      </c>
      <c r="U19" s="1202"/>
    </row>
    <row r="20" spans="1:21">
      <c r="A20" s="359"/>
      <c r="B20" s="364"/>
      <c r="C20" s="363" t="s">
        <v>183</v>
      </c>
      <c r="D20" s="732">
        <v>16352</v>
      </c>
      <c r="E20" s="732">
        <v>18721</v>
      </c>
      <c r="F20" s="732">
        <v>18554</v>
      </c>
      <c r="G20" s="733">
        <v>21211</v>
      </c>
      <c r="H20" s="733">
        <v>23679</v>
      </c>
      <c r="I20" s="733">
        <v>28255</v>
      </c>
      <c r="J20" s="733">
        <v>34041</v>
      </c>
      <c r="K20" s="733">
        <v>38558</v>
      </c>
      <c r="L20" s="733">
        <v>39823</v>
      </c>
      <c r="M20" s="914">
        <v>42468</v>
      </c>
      <c r="U20" s="1202"/>
    </row>
    <row r="21" spans="1:21">
      <c r="A21" s="359"/>
      <c r="B21" s="364"/>
      <c r="C21" s="355" t="s">
        <v>58</v>
      </c>
      <c r="D21" s="749">
        <v>7517</v>
      </c>
      <c r="E21" s="749">
        <v>23407</v>
      </c>
      <c r="F21" s="749">
        <v>29995</v>
      </c>
      <c r="G21" s="750">
        <v>39646</v>
      </c>
      <c r="H21" s="750">
        <v>33210</v>
      </c>
      <c r="I21" s="750">
        <v>38054</v>
      </c>
      <c r="J21" s="733">
        <v>26814</v>
      </c>
      <c r="K21" s="733">
        <v>49916</v>
      </c>
      <c r="L21" s="733">
        <v>68053</v>
      </c>
      <c r="M21" s="917">
        <v>66677</v>
      </c>
    </row>
    <row r="22" spans="1:21">
      <c r="A22" s="349"/>
      <c r="B22" s="365"/>
      <c r="C22" s="357" t="s">
        <v>137</v>
      </c>
      <c r="D22" s="738">
        <f>SUM(D16:D21)</f>
        <v>67772</v>
      </c>
      <c r="E22" s="738">
        <f t="shared" ref="E22:J22" si="2">SUM(E16:E21)</f>
        <v>115575</v>
      </c>
      <c r="F22" s="738">
        <f t="shared" si="2"/>
        <v>127172</v>
      </c>
      <c r="G22" s="738">
        <f t="shared" si="2"/>
        <v>141186</v>
      </c>
      <c r="H22" s="738">
        <f t="shared" si="2"/>
        <v>145455</v>
      </c>
      <c r="I22" s="738">
        <f t="shared" si="2"/>
        <v>155207</v>
      </c>
      <c r="J22" s="738">
        <f t="shared" si="2"/>
        <v>143812</v>
      </c>
      <c r="K22" s="738">
        <f>SUM(K16:K21)</f>
        <v>174881</v>
      </c>
      <c r="L22" s="739">
        <f>SUM(L16:L21)</f>
        <v>193015</v>
      </c>
      <c r="M22" s="918">
        <f>SUM(M16:M21)</f>
        <v>197827</v>
      </c>
    </row>
    <row r="23" spans="1:21" ht="19.95" customHeight="1">
      <c r="A23" s="366"/>
      <c r="B23" s="365" t="s">
        <v>137</v>
      </c>
      <c r="C23" s="365"/>
      <c r="D23" s="738">
        <f>D12+D15+D22</f>
        <v>283484</v>
      </c>
      <c r="E23" s="738">
        <f t="shared" ref="E23:J23" si="3">E12+E15+E22</f>
        <v>326033</v>
      </c>
      <c r="F23" s="738">
        <f t="shared" si="3"/>
        <v>342289</v>
      </c>
      <c r="G23" s="738">
        <f t="shared" si="3"/>
        <v>362223</v>
      </c>
      <c r="H23" s="738">
        <f t="shared" si="3"/>
        <v>370570</v>
      </c>
      <c r="I23" s="738">
        <f t="shared" si="3"/>
        <v>380373</v>
      </c>
      <c r="J23" s="738">
        <f t="shared" si="3"/>
        <v>360205</v>
      </c>
      <c r="K23" s="738">
        <f>K12+K15+K22</f>
        <v>384287</v>
      </c>
      <c r="L23" s="739">
        <f>L12+L15+L22</f>
        <v>420770</v>
      </c>
      <c r="M23" s="918">
        <f>M12+M15+M22</f>
        <v>432392</v>
      </c>
    </row>
    <row r="24" spans="1:21">
      <c r="A24" s="346" t="s">
        <v>180</v>
      </c>
      <c r="B24" s="347" t="s">
        <v>171</v>
      </c>
      <c r="C24" s="348" t="s">
        <v>186</v>
      </c>
      <c r="D24" s="730">
        <v>5077</v>
      </c>
      <c r="E24" s="730">
        <v>4757</v>
      </c>
      <c r="F24" s="730">
        <v>4612</v>
      </c>
      <c r="G24" s="731">
        <v>4141</v>
      </c>
      <c r="H24" s="731">
        <v>4021</v>
      </c>
      <c r="I24" s="731">
        <v>3438</v>
      </c>
      <c r="J24" s="731">
        <v>2661</v>
      </c>
      <c r="K24" s="731">
        <v>2282</v>
      </c>
      <c r="L24" s="731">
        <v>2811</v>
      </c>
      <c r="M24" s="913">
        <v>3057</v>
      </c>
    </row>
    <row r="25" spans="1:21">
      <c r="A25" s="349"/>
      <c r="B25" s="348"/>
      <c r="C25" s="350" t="s">
        <v>180</v>
      </c>
      <c r="D25" s="732">
        <v>358184</v>
      </c>
      <c r="E25" s="732">
        <v>362342</v>
      </c>
      <c r="F25" s="732">
        <v>359382</v>
      </c>
      <c r="G25" s="733">
        <v>336013</v>
      </c>
      <c r="H25" s="733">
        <v>321375</v>
      </c>
      <c r="I25" s="733">
        <v>317528</v>
      </c>
      <c r="J25" s="733">
        <v>282359</v>
      </c>
      <c r="K25" s="733">
        <v>276156</v>
      </c>
      <c r="L25" s="733">
        <v>271683</v>
      </c>
      <c r="M25" s="914">
        <v>269132</v>
      </c>
    </row>
    <row r="26" spans="1:21">
      <c r="A26" s="349"/>
      <c r="B26" s="348"/>
      <c r="C26" s="350" t="s">
        <v>187</v>
      </c>
      <c r="D26" s="732">
        <v>8085</v>
      </c>
      <c r="E26" s="732">
        <v>9017</v>
      </c>
      <c r="F26" s="732">
        <v>9201</v>
      </c>
      <c r="G26" s="733">
        <v>9222</v>
      </c>
      <c r="H26" s="733">
        <v>8853</v>
      </c>
      <c r="I26" s="733">
        <v>8039</v>
      </c>
      <c r="J26" s="733">
        <v>5857</v>
      </c>
      <c r="K26" s="733">
        <v>5471</v>
      </c>
      <c r="L26" s="733">
        <v>6242</v>
      </c>
      <c r="M26" s="914">
        <v>6203</v>
      </c>
    </row>
    <row r="27" spans="1:21">
      <c r="A27" s="349"/>
      <c r="B27" s="348"/>
      <c r="C27" s="350" t="s">
        <v>188</v>
      </c>
      <c r="D27" s="732">
        <v>14853</v>
      </c>
      <c r="E27" s="732">
        <v>18026</v>
      </c>
      <c r="F27" s="732">
        <v>20663</v>
      </c>
      <c r="G27" s="733">
        <v>20471</v>
      </c>
      <c r="H27" s="733">
        <v>20183</v>
      </c>
      <c r="I27" s="733">
        <v>19498</v>
      </c>
      <c r="J27" s="733">
        <v>16783</v>
      </c>
      <c r="K27" s="733">
        <v>17691</v>
      </c>
      <c r="L27" s="733">
        <v>22640</v>
      </c>
      <c r="M27" s="914">
        <v>21792</v>
      </c>
    </row>
    <row r="28" spans="1:21">
      <c r="A28" s="349"/>
      <c r="B28" s="348"/>
      <c r="C28" s="350" t="s">
        <v>183</v>
      </c>
      <c r="D28" s="732">
        <v>52761</v>
      </c>
      <c r="E28" s="732">
        <v>55281</v>
      </c>
      <c r="F28" s="732">
        <v>61587</v>
      </c>
      <c r="G28" s="733">
        <v>64140</v>
      </c>
      <c r="H28" s="733">
        <v>65057</v>
      </c>
      <c r="I28" s="733">
        <v>66408</v>
      </c>
      <c r="J28" s="733">
        <v>60409</v>
      </c>
      <c r="K28" s="733">
        <v>58948</v>
      </c>
      <c r="L28" s="733">
        <v>59246</v>
      </c>
      <c r="M28" s="914">
        <v>58833</v>
      </c>
    </row>
    <row r="29" spans="1:21">
      <c r="A29" s="349"/>
      <c r="B29" s="348"/>
      <c r="C29" s="350" t="s">
        <v>58</v>
      </c>
      <c r="D29" s="732">
        <v>6747</v>
      </c>
      <c r="E29" s="732">
        <v>3481</v>
      </c>
      <c r="F29" s="732">
        <v>4088</v>
      </c>
      <c r="G29" s="733">
        <v>4323</v>
      </c>
      <c r="H29" s="733">
        <v>3779</v>
      </c>
      <c r="I29" s="733">
        <v>4132</v>
      </c>
      <c r="J29" s="733">
        <v>6147</v>
      </c>
      <c r="K29" s="733">
        <v>3983</v>
      </c>
      <c r="L29" s="733">
        <v>6433</v>
      </c>
      <c r="M29" s="914">
        <v>7290</v>
      </c>
    </row>
    <row r="30" spans="1:21">
      <c r="A30" s="349"/>
      <c r="B30" s="348"/>
      <c r="C30" s="348" t="s">
        <v>137</v>
      </c>
      <c r="D30" s="730">
        <f t="shared" ref="D30:L30" si="4">SUM(D24:D29)</f>
        <v>445707</v>
      </c>
      <c r="E30" s="730">
        <f t="shared" si="4"/>
        <v>452904</v>
      </c>
      <c r="F30" s="730">
        <f t="shared" si="4"/>
        <v>459533</v>
      </c>
      <c r="G30" s="731">
        <f t="shared" si="4"/>
        <v>438310</v>
      </c>
      <c r="H30" s="731">
        <f t="shared" si="4"/>
        <v>423268</v>
      </c>
      <c r="I30" s="731">
        <f t="shared" si="4"/>
        <v>419043</v>
      </c>
      <c r="J30" s="731">
        <f t="shared" si="4"/>
        <v>374216</v>
      </c>
      <c r="K30" s="731">
        <f t="shared" si="4"/>
        <v>364531</v>
      </c>
      <c r="L30" s="731">
        <f t="shared" si="4"/>
        <v>369055</v>
      </c>
      <c r="M30" s="915">
        <f>SUM(M24:M29)</f>
        <v>366307</v>
      </c>
    </row>
    <row r="31" spans="1:21">
      <c r="A31" s="349"/>
      <c r="B31" s="351" t="s">
        <v>172</v>
      </c>
      <c r="C31" s="347" t="s">
        <v>186</v>
      </c>
      <c r="D31" s="742">
        <v>11123</v>
      </c>
      <c r="E31" s="742">
        <v>11992</v>
      </c>
      <c r="F31" s="742">
        <v>11597</v>
      </c>
      <c r="G31" s="743">
        <v>10903</v>
      </c>
      <c r="H31" s="743">
        <v>10888</v>
      </c>
      <c r="I31" s="743">
        <v>11001</v>
      </c>
      <c r="J31" s="743">
        <v>8483</v>
      </c>
      <c r="K31" s="743">
        <v>9737</v>
      </c>
      <c r="L31" s="743">
        <v>8516</v>
      </c>
      <c r="M31" s="916">
        <v>8171</v>
      </c>
    </row>
    <row r="32" spans="1:21">
      <c r="A32" s="349"/>
      <c r="B32" s="353"/>
      <c r="C32" s="354" t="s">
        <v>58</v>
      </c>
      <c r="D32" s="749">
        <v>2</v>
      </c>
      <c r="E32" s="749">
        <v>10</v>
      </c>
      <c r="F32" s="749">
        <v>81</v>
      </c>
      <c r="G32" s="750">
        <v>48</v>
      </c>
      <c r="H32" s="750">
        <v>17</v>
      </c>
      <c r="I32" s="750">
        <v>16</v>
      </c>
      <c r="J32" s="750">
        <v>19</v>
      </c>
      <c r="K32" s="750">
        <v>6</v>
      </c>
      <c r="L32" s="750">
        <v>8</v>
      </c>
      <c r="M32" s="917">
        <v>20</v>
      </c>
    </row>
    <row r="33" spans="1:18">
      <c r="A33" s="349"/>
      <c r="B33" s="356"/>
      <c r="C33" s="357" t="s">
        <v>137</v>
      </c>
      <c r="D33" s="738">
        <f>SUM(D31:D32)</f>
        <v>11125</v>
      </c>
      <c r="E33" s="738">
        <f t="shared" ref="E33:J33" si="5">SUM(E31:E32)</f>
        <v>12002</v>
      </c>
      <c r="F33" s="738">
        <f t="shared" si="5"/>
        <v>11678</v>
      </c>
      <c r="G33" s="738">
        <f t="shared" si="5"/>
        <v>10951</v>
      </c>
      <c r="H33" s="738">
        <f t="shared" si="5"/>
        <v>10905</v>
      </c>
      <c r="I33" s="738">
        <f t="shared" si="5"/>
        <v>11017</v>
      </c>
      <c r="J33" s="738">
        <f t="shared" si="5"/>
        <v>8502</v>
      </c>
      <c r="K33" s="738">
        <f>SUM(K31:K32)</f>
        <v>9743</v>
      </c>
      <c r="L33" s="739">
        <f>SUM(L31:L32)</f>
        <v>8524</v>
      </c>
      <c r="M33" s="918">
        <f>SUM(M31:M32)</f>
        <v>8191</v>
      </c>
    </row>
    <row r="34" spans="1:18">
      <c r="A34" s="349"/>
      <c r="B34" s="367" t="s">
        <v>189</v>
      </c>
      <c r="C34" s="348" t="s">
        <v>186</v>
      </c>
      <c r="D34" s="730">
        <v>7740</v>
      </c>
      <c r="E34" s="730">
        <v>9462</v>
      </c>
      <c r="F34" s="730">
        <v>10832</v>
      </c>
      <c r="G34" s="731">
        <v>12348</v>
      </c>
      <c r="H34" s="731">
        <v>13706</v>
      </c>
      <c r="I34" s="731">
        <v>13472</v>
      </c>
      <c r="J34" s="731">
        <v>13004</v>
      </c>
      <c r="K34" s="731">
        <v>13627</v>
      </c>
      <c r="L34" s="731">
        <v>13250</v>
      </c>
      <c r="M34" s="913">
        <v>16451</v>
      </c>
    </row>
    <row r="35" spans="1:18" s="2" customFormat="1">
      <c r="A35" s="359"/>
      <c r="B35" s="364"/>
      <c r="C35" s="363" t="s">
        <v>180</v>
      </c>
      <c r="D35" s="732">
        <v>0</v>
      </c>
      <c r="E35" s="732">
        <v>6074</v>
      </c>
      <c r="F35" s="732">
        <v>8578</v>
      </c>
      <c r="G35" s="733">
        <v>11047</v>
      </c>
      <c r="H35" s="733">
        <v>12123</v>
      </c>
      <c r="I35" s="733">
        <v>12582</v>
      </c>
      <c r="J35" s="733">
        <v>12956</v>
      </c>
      <c r="K35" s="733">
        <v>13925</v>
      </c>
      <c r="L35" s="733">
        <v>15897</v>
      </c>
      <c r="M35" s="914">
        <v>17881</v>
      </c>
    </row>
    <row r="36" spans="1:18" s="2" customFormat="1">
      <c r="A36" s="359"/>
      <c r="B36" s="364"/>
      <c r="C36" s="363" t="s">
        <v>187</v>
      </c>
      <c r="D36" s="732">
        <v>4547</v>
      </c>
      <c r="E36" s="732">
        <v>5777</v>
      </c>
      <c r="F36" s="732">
        <v>7267</v>
      </c>
      <c r="G36" s="733">
        <v>8382</v>
      </c>
      <c r="H36" s="733">
        <v>9247</v>
      </c>
      <c r="I36" s="733">
        <v>9513</v>
      </c>
      <c r="J36" s="733">
        <v>8311</v>
      </c>
      <c r="K36" s="733">
        <v>8875</v>
      </c>
      <c r="L36" s="733">
        <v>8992</v>
      </c>
      <c r="M36" s="914">
        <v>9801</v>
      </c>
    </row>
    <row r="37" spans="1:18" s="2" customFormat="1">
      <c r="A37" s="359"/>
      <c r="B37" s="364"/>
      <c r="C37" s="363" t="s">
        <v>188</v>
      </c>
      <c r="D37" s="732">
        <v>5167</v>
      </c>
      <c r="E37" s="732">
        <v>7516</v>
      </c>
      <c r="F37" s="732">
        <v>10313</v>
      </c>
      <c r="G37" s="733">
        <v>12330</v>
      </c>
      <c r="H37" s="733">
        <v>12687</v>
      </c>
      <c r="I37" s="733">
        <v>13766</v>
      </c>
      <c r="J37" s="733">
        <v>13519</v>
      </c>
      <c r="K37" s="733">
        <v>16191</v>
      </c>
      <c r="L37" s="733">
        <v>16591</v>
      </c>
      <c r="M37" s="914">
        <v>20486</v>
      </c>
    </row>
    <row r="38" spans="1:18" s="2" customFormat="1">
      <c r="A38" s="359"/>
      <c r="B38" s="364"/>
      <c r="C38" s="363" t="s">
        <v>183</v>
      </c>
      <c r="D38" s="732">
        <v>7589</v>
      </c>
      <c r="E38" s="732">
        <v>9531</v>
      </c>
      <c r="F38" s="732">
        <v>10407</v>
      </c>
      <c r="G38" s="733">
        <v>12699</v>
      </c>
      <c r="H38" s="733">
        <v>13737</v>
      </c>
      <c r="I38" s="733">
        <v>15988</v>
      </c>
      <c r="J38" s="733">
        <v>21573</v>
      </c>
      <c r="K38" s="733">
        <v>25069</v>
      </c>
      <c r="L38" s="733">
        <v>25938</v>
      </c>
      <c r="M38" s="914">
        <v>29853</v>
      </c>
    </row>
    <row r="39" spans="1:18" s="2" customFormat="1">
      <c r="A39" s="359"/>
      <c r="B39" s="364"/>
      <c r="C39" s="355" t="s">
        <v>58</v>
      </c>
      <c r="D39" s="749">
        <v>759</v>
      </c>
      <c r="E39" s="749">
        <v>3301</v>
      </c>
      <c r="F39" s="749">
        <v>5263</v>
      </c>
      <c r="G39" s="750">
        <v>6557</v>
      </c>
      <c r="H39" s="750">
        <v>5609</v>
      </c>
      <c r="I39" s="750">
        <v>6700</v>
      </c>
      <c r="J39" s="750">
        <v>4909</v>
      </c>
      <c r="K39" s="733">
        <v>9927</v>
      </c>
      <c r="L39" s="733">
        <v>15401</v>
      </c>
      <c r="M39" s="917">
        <v>18390</v>
      </c>
    </row>
    <row r="40" spans="1:18">
      <c r="A40" s="349"/>
      <c r="B40" s="365"/>
      <c r="C40" s="357" t="s">
        <v>137</v>
      </c>
      <c r="D40" s="738">
        <f t="shared" ref="D40:J40" si="6">SUM(D34:D39)</f>
        <v>25802</v>
      </c>
      <c r="E40" s="738">
        <f t="shared" si="6"/>
        <v>41661</v>
      </c>
      <c r="F40" s="738">
        <f t="shared" si="6"/>
        <v>52660</v>
      </c>
      <c r="G40" s="738">
        <f t="shared" si="6"/>
        <v>63363</v>
      </c>
      <c r="H40" s="738">
        <f t="shared" si="6"/>
        <v>67109</v>
      </c>
      <c r="I40" s="738">
        <f t="shared" si="6"/>
        <v>72021</v>
      </c>
      <c r="J40" s="738">
        <f t="shared" si="6"/>
        <v>74272</v>
      </c>
      <c r="K40" s="738">
        <f>SUM(K34:K39)</f>
        <v>87614</v>
      </c>
      <c r="L40" s="739">
        <f>SUM(L34:L39)</f>
        <v>96069</v>
      </c>
      <c r="M40" s="918">
        <f>SUM(M34:M39)</f>
        <v>112862</v>
      </c>
    </row>
    <row r="41" spans="1:18" ht="19.95" customHeight="1">
      <c r="A41" s="366"/>
      <c r="B41" s="365" t="s">
        <v>137</v>
      </c>
      <c r="C41" s="365"/>
      <c r="D41" s="738">
        <f>D30+D33+D40</f>
        <v>482634</v>
      </c>
      <c r="E41" s="738">
        <f t="shared" ref="E41:J41" si="7">E30+E33+E40</f>
        <v>506567</v>
      </c>
      <c r="F41" s="738">
        <f t="shared" si="7"/>
        <v>523871</v>
      </c>
      <c r="G41" s="738">
        <f t="shared" si="7"/>
        <v>512624</v>
      </c>
      <c r="H41" s="738">
        <f t="shared" si="7"/>
        <v>501282</v>
      </c>
      <c r="I41" s="738">
        <f t="shared" si="7"/>
        <v>502081</v>
      </c>
      <c r="J41" s="738">
        <f t="shared" si="7"/>
        <v>456990</v>
      </c>
      <c r="K41" s="738">
        <f>K30+K33+K40</f>
        <v>461888</v>
      </c>
      <c r="L41" s="739">
        <f>L30+L33+L40</f>
        <v>473648</v>
      </c>
      <c r="M41" s="918">
        <f>M30+M33+M40</f>
        <v>487360</v>
      </c>
      <c r="R41" s="1202"/>
    </row>
    <row r="42" spans="1:18" s="368" customFormat="1">
      <c r="A42" s="346" t="s">
        <v>181</v>
      </c>
      <c r="B42" s="347" t="s">
        <v>171</v>
      </c>
      <c r="C42" s="348" t="s">
        <v>186</v>
      </c>
      <c r="D42" s="730">
        <v>1149</v>
      </c>
      <c r="E42" s="730">
        <v>1233</v>
      </c>
      <c r="F42" s="730">
        <v>1166</v>
      </c>
      <c r="G42" s="731">
        <v>1291</v>
      </c>
      <c r="H42" s="731">
        <v>916</v>
      </c>
      <c r="I42" s="731">
        <v>1098</v>
      </c>
      <c r="J42" s="731">
        <v>703</v>
      </c>
      <c r="K42" s="731">
        <v>759</v>
      </c>
      <c r="L42" s="731">
        <v>1091</v>
      </c>
      <c r="M42" s="913">
        <v>1556</v>
      </c>
    </row>
    <row r="43" spans="1:18" s="368" customFormat="1">
      <c r="A43" s="349"/>
      <c r="B43" s="348"/>
      <c r="C43" s="350" t="s">
        <v>180</v>
      </c>
      <c r="D43" s="732">
        <v>3745</v>
      </c>
      <c r="E43" s="732">
        <v>4910</v>
      </c>
      <c r="F43" s="732">
        <v>5668</v>
      </c>
      <c r="G43" s="733">
        <v>5706</v>
      </c>
      <c r="H43" s="733">
        <v>4476</v>
      </c>
      <c r="I43" s="733">
        <v>3478</v>
      </c>
      <c r="J43" s="733">
        <v>2747</v>
      </c>
      <c r="K43" s="733">
        <v>2988</v>
      </c>
      <c r="L43" s="733">
        <v>3035</v>
      </c>
      <c r="M43" s="914">
        <v>3422</v>
      </c>
    </row>
    <row r="44" spans="1:18" s="368" customFormat="1">
      <c r="A44" s="349"/>
      <c r="B44" s="348"/>
      <c r="C44" s="350" t="s">
        <v>187</v>
      </c>
      <c r="D44" s="732">
        <v>90165</v>
      </c>
      <c r="E44" s="732">
        <v>105027</v>
      </c>
      <c r="F44" s="732">
        <v>121942</v>
      </c>
      <c r="G44" s="733">
        <v>125249</v>
      </c>
      <c r="H44" s="733">
        <v>128438</v>
      </c>
      <c r="I44" s="733">
        <v>126691</v>
      </c>
      <c r="J44" s="733">
        <v>126988</v>
      </c>
      <c r="K44" s="733">
        <v>131461</v>
      </c>
      <c r="L44" s="733">
        <v>137671</v>
      </c>
      <c r="M44" s="914">
        <v>147694</v>
      </c>
    </row>
    <row r="45" spans="1:18" s="368" customFormat="1">
      <c r="A45" s="349"/>
      <c r="B45" s="348"/>
      <c r="C45" s="350" t="s">
        <v>188</v>
      </c>
      <c r="D45" s="732">
        <v>3621</v>
      </c>
      <c r="E45" s="732">
        <v>4933</v>
      </c>
      <c r="F45" s="732">
        <v>6824</v>
      </c>
      <c r="G45" s="733">
        <v>7538</v>
      </c>
      <c r="H45" s="733">
        <v>6471</v>
      </c>
      <c r="I45" s="733">
        <v>5500</v>
      </c>
      <c r="J45" s="733">
        <v>3478</v>
      </c>
      <c r="K45" s="733">
        <v>4340</v>
      </c>
      <c r="L45" s="733">
        <v>5279</v>
      </c>
      <c r="M45" s="914">
        <v>5813</v>
      </c>
    </row>
    <row r="46" spans="1:18" s="368" customFormat="1">
      <c r="A46" s="349"/>
      <c r="B46" s="348"/>
      <c r="C46" s="350" t="s">
        <v>183</v>
      </c>
      <c r="D46" s="732">
        <v>9740</v>
      </c>
      <c r="E46" s="732">
        <v>12892</v>
      </c>
      <c r="F46" s="732">
        <v>16310</v>
      </c>
      <c r="G46" s="733">
        <v>20627</v>
      </c>
      <c r="H46" s="733">
        <v>21408</v>
      </c>
      <c r="I46" s="733">
        <v>21174</v>
      </c>
      <c r="J46" s="733">
        <v>20602</v>
      </c>
      <c r="K46" s="733">
        <v>22134</v>
      </c>
      <c r="L46" s="733">
        <v>22985</v>
      </c>
      <c r="M46" s="914">
        <v>24189</v>
      </c>
    </row>
    <row r="47" spans="1:18" s="368" customFormat="1">
      <c r="A47" s="349"/>
      <c r="B47" s="348"/>
      <c r="C47" s="350" t="s">
        <v>58</v>
      </c>
      <c r="D47" s="732">
        <v>752</v>
      </c>
      <c r="E47" s="732">
        <v>564</v>
      </c>
      <c r="F47" s="732">
        <v>921</v>
      </c>
      <c r="G47" s="733">
        <v>991</v>
      </c>
      <c r="H47" s="733">
        <v>720</v>
      </c>
      <c r="I47" s="733">
        <v>836</v>
      </c>
      <c r="J47" s="733">
        <v>725</v>
      </c>
      <c r="K47" s="733">
        <v>471</v>
      </c>
      <c r="L47" s="733">
        <v>573</v>
      </c>
      <c r="M47" s="914">
        <v>789</v>
      </c>
    </row>
    <row r="48" spans="1:18" s="368" customFormat="1">
      <c r="A48" s="349"/>
      <c r="B48" s="348"/>
      <c r="C48" s="348" t="s">
        <v>137</v>
      </c>
      <c r="D48" s="730">
        <f t="shared" ref="D48:L48" si="8">SUM(D42:D47)</f>
        <v>109172</v>
      </c>
      <c r="E48" s="730">
        <f t="shared" si="8"/>
        <v>129559</v>
      </c>
      <c r="F48" s="730">
        <f t="shared" si="8"/>
        <v>152831</v>
      </c>
      <c r="G48" s="731">
        <f t="shared" si="8"/>
        <v>161402</v>
      </c>
      <c r="H48" s="731">
        <f t="shared" si="8"/>
        <v>162429</v>
      </c>
      <c r="I48" s="731">
        <f t="shared" si="8"/>
        <v>158777</v>
      </c>
      <c r="J48" s="731">
        <f t="shared" si="8"/>
        <v>155243</v>
      </c>
      <c r="K48" s="731">
        <f t="shared" si="8"/>
        <v>162153</v>
      </c>
      <c r="L48" s="731">
        <f t="shared" si="8"/>
        <v>170634</v>
      </c>
      <c r="M48" s="915">
        <f>SUM(M42:M47)</f>
        <v>183463</v>
      </c>
    </row>
    <row r="49" spans="1:13" s="64" customFormat="1">
      <c r="A49" s="359"/>
      <c r="B49" s="369" t="s">
        <v>172</v>
      </c>
      <c r="C49" s="352" t="s">
        <v>186</v>
      </c>
      <c r="D49" s="742">
        <v>1473</v>
      </c>
      <c r="E49" s="742">
        <v>2176</v>
      </c>
      <c r="F49" s="742">
        <v>2984</v>
      </c>
      <c r="G49" s="743">
        <v>3374</v>
      </c>
      <c r="H49" s="743">
        <v>3262</v>
      </c>
      <c r="I49" s="743">
        <v>2368</v>
      </c>
      <c r="J49" s="743">
        <v>2182</v>
      </c>
      <c r="K49" s="743">
        <v>2674</v>
      </c>
      <c r="L49" s="743">
        <v>2807</v>
      </c>
      <c r="M49" s="916">
        <v>2942</v>
      </c>
    </row>
    <row r="50" spans="1:13" s="64" customFormat="1">
      <c r="A50" s="359"/>
      <c r="B50" s="370"/>
      <c r="C50" s="355" t="s">
        <v>58</v>
      </c>
      <c r="D50" s="749">
        <v>0</v>
      </c>
      <c r="E50" s="749">
        <v>0</v>
      </c>
      <c r="F50" s="749">
        <v>0</v>
      </c>
      <c r="G50" s="750">
        <v>0</v>
      </c>
      <c r="H50" s="750">
        <v>0</v>
      </c>
      <c r="I50" s="750">
        <v>0</v>
      </c>
      <c r="J50" s="750">
        <v>2</v>
      </c>
      <c r="K50" s="750">
        <v>1</v>
      </c>
      <c r="L50" s="750">
        <v>0</v>
      </c>
      <c r="M50" s="917">
        <v>0</v>
      </c>
    </row>
    <row r="51" spans="1:13" s="368" customFormat="1">
      <c r="A51" s="349"/>
      <c r="B51" s="356"/>
      <c r="C51" s="357" t="s">
        <v>137</v>
      </c>
      <c r="D51" s="738">
        <f>SUM(D49:D50)</f>
        <v>1473</v>
      </c>
      <c r="E51" s="738">
        <f t="shared" ref="E51:J51" si="9">SUM(E49:E50)</f>
        <v>2176</v>
      </c>
      <c r="F51" s="738">
        <f t="shared" si="9"/>
        <v>2984</v>
      </c>
      <c r="G51" s="738">
        <f t="shared" si="9"/>
        <v>3374</v>
      </c>
      <c r="H51" s="738">
        <f t="shared" si="9"/>
        <v>3262</v>
      </c>
      <c r="I51" s="738">
        <f t="shared" si="9"/>
        <v>2368</v>
      </c>
      <c r="J51" s="738">
        <f t="shared" si="9"/>
        <v>2184</v>
      </c>
      <c r="K51" s="738">
        <f>SUM(K49:K50)</f>
        <v>2675</v>
      </c>
      <c r="L51" s="739">
        <f>SUM(L49:L50)</f>
        <v>2807</v>
      </c>
      <c r="M51" s="918">
        <f>SUM(M49:M50)</f>
        <v>2942</v>
      </c>
    </row>
    <row r="52" spans="1:13" s="368" customFormat="1">
      <c r="A52" s="349"/>
      <c r="B52" s="371" t="s">
        <v>189</v>
      </c>
      <c r="C52" s="348" t="s">
        <v>186</v>
      </c>
      <c r="D52" s="730">
        <v>60</v>
      </c>
      <c r="E52" s="730">
        <v>800</v>
      </c>
      <c r="F52" s="730">
        <v>1044</v>
      </c>
      <c r="G52" s="731">
        <v>1392</v>
      </c>
      <c r="H52" s="731">
        <v>1891</v>
      </c>
      <c r="I52" s="731">
        <v>2193</v>
      </c>
      <c r="J52" s="731">
        <v>2225</v>
      </c>
      <c r="K52" s="731">
        <v>2210</v>
      </c>
      <c r="L52" s="731">
        <v>2212</v>
      </c>
      <c r="M52" s="913">
        <v>2997</v>
      </c>
    </row>
    <row r="53" spans="1:13" s="64" customFormat="1">
      <c r="A53" s="359"/>
      <c r="B53" s="364"/>
      <c r="C53" s="363" t="s">
        <v>180</v>
      </c>
      <c r="D53" s="732">
        <v>0</v>
      </c>
      <c r="E53" s="732">
        <v>871</v>
      </c>
      <c r="F53" s="732">
        <v>1177</v>
      </c>
      <c r="G53" s="733">
        <v>1514</v>
      </c>
      <c r="H53" s="733">
        <v>1871</v>
      </c>
      <c r="I53" s="733">
        <v>2121</v>
      </c>
      <c r="J53" s="733">
        <v>2035</v>
      </c>
      <c r="K53" s="733">
        <v>1884</v>
      </c>
      <c r="L53" s="733">
        <v>1972</v>
      </c>
      <c r="M53" s="914">
        <v>2286</v>
      </c>
    </row>
    <row r="54" spans="1:13" s="64" customFormat="1">
      <c r="A54" s="359"/>
      <c r="B54" s="364"/>
      <c r="C54" s="363" t="s">
        <v>187</v>
      </c>
      <c r="D54" s="732">
        <v>148</v>
      </c>
      <c r="E54" s="732">
        <v>223</v>
      </c>
      <c r="F54" s="732">
        <v>246</v>
      </c>
      <c r="G54" s="733">
        <v>227</v>
      </c>
      <c r="H54" s="733">
        <v>263</v>
      </c>
      <c r="I54" s="733">
        <v>423</v>
      </c>
      <c r="J54" s="733">
        <v>328</v>
      </c>
      <c r="K54" s="733">
        <v>344</v>
      </c>
      <c r="L54" s="733">
        <v>363</v>
      </c>
      <c r="M54" s="914">
        <v>442</v>
      </c>
    </row>
    <row r="55" spans="1:13" s="64" customFormat="1">
      <c r="A55" s="359"/>
      <c r="B55" s="364"/>
      <c r="C55" s="363" t="s">
        <v>188</v>
      </c>
      <c r="D55" s="732">
        <v>707</v>
      </c>
      <c r="E55" s="732">
        <v>925</v>
      </c>
      <c r="F55" s="732">
        <v>1307</v>
      </c>
      <c r="G55" s="733">
        <v>1649</v>
      </c>
      <c r="H55" s="733">
        <v>1996</v>
      </c>
      <c r="I55" s="733">
        <v>2522</v>
      </c>
      <c r="J55" s="733">
        <v>2431</v>
      </c>
      <c r="K55" s="733">
        <v>2838</v>
      </c>
      <c r="L55" s="733">
        <v>2850</v>
      </c>
      <c r="M55" s="914">
        <v>3172</v>
      </c>
    </row>
    <row r="56" spans="1:13" s="64" customFormat="1">
      <c r="A56" s="359"/>
      <c r="B56" s="364"/>
      <c r="C56" s="363" t="s">
        <v>183</v>
      </c>
      <c r="D56" s="732">
        <v>671</v>
      </c>
      <c r="E56" s="732">
        <v>754</v>
      </c>
      <c r="F56" s="732">
        <v>907</v>
      </c>
      <c r="G56" s="733">
        <v>1058</v>
      </c>
      <c r="H56" s="733">
        <v>1568</v>
      </c>
      <c r="I56" s="733">
        <v>2410</v>
      </c>
      <c r="J56" s="733">
        <v>3348</v>
      </c>
      <c r="K56" s="733">
        <v>3906</v>
      </c>
      <c r="L56" s="733">
        <v>4304</v>
      </c>
      <c r="M56" s="914">
        <v>5292</v>
      </c>
    </row>
    <row r="57" spans="1:13" s="64" customFormat="1">
      <c r="A57" s="359"/>
      <c r="B57" s="364"/>
      <c r="C57" s="355" t="s">
        <v>58</v>
      </c>
      <c r="D57" s="749">
        <v>181</v>
      </c>
      <c r="E57" s="749">
        <v>868</v>
      </c>
      <c r="F57" s="749">
        <v>1059</v>
      </c>
      <c r="G57" s="750">
        <v>2034</v>
      </c>
      <c r="H57" s="750">
        <v>1616</v>
      </c>
      <c r="I57" s="750">
        <v>1538</v>
      </c>
      <c r="J57" s="750">
        <v>1011</v>
      </c>
      <c r="K57" s="733">
        <v>1685</v>
      </c>
      <c r="L57" s="733">
        <v>2509</v>
      </c>
      <c r="M57" s="917">
        <v>3049</v>
      </c>
    </row>
    <row r="58" spans="1:13" s="64" customFormat="1">
      <c r="A58" s="359"/>
      <c r="B58" s="372"/>
      <c r="C58" s="358" t="s">
        <v>137</v>
      </c>
      <c r="D58" s="738">
        <f t="shared" ref="D58:L58" si="10">SUM(D52:D57)</f>
        <v>1767</v>
      </c>
      <c r="E58" s="738">
        <f t="shared" si="10"/>
        <v>4441</v>
      </c>
      <c r="F58" s="738">
        <f t="shared" si="10"/>
        <v>5740</v>
      </c>
      <c r="G58" s="739">
        <f t="shared" si="10"/>
        <v>7874</v>
      </c>
      <c r="H58" s="739">
        <f t="shared" si="10"/>
        <v>9205</v>
      </c>
      <c r="I58" s="739">
        <f t="shared" si="10"/>
        <v>11207</v>
      </c>
      <c r="J58" s="739">
        <f t="shared" si="10"/>
        <v>11378</v>
      </c>
      <c r="K58" s="739">
        <f t="shared" si="10"/>
        <v>12867</v>
      </c>
      <c r="L58" s="739">
        <f t="shared" si="10"/>
        <v>14210</v>
      </c>
      <c r="M58" s="918">
        <v>17238</v>
      </c>
    </row>
    <row r="59" spans="1:13" s="368" customFormat="1" ht="19.95" customHeight="1">
      <c r="A59" s="366"/>
      <c r="B59" s="365" t="s">
        <v>137</v>
      </c>
      <c r="C59" s="365"/>
      <c r="D59" s="738">
        <f>D48+D51+D58</f>
        <v>112412</v>
      </c>
      <c r="E59" s="738">
        <f t="shared" ref="E59:J59" si="11">E48+E51+E58</f>
        <v>136176</v>
      </c>
      <c r="F59" s="738">
        <f t="shared" si="11"/>
        <v>161555</v>
      </c>
      <c r="G59" s="738">
        <f t="shared" si="11"/>
        <v>172650</v>
      </c>
      <c r="H59" s="738">
        <f t="shared" si="11"/>
        <v>174896</v>
      </c>
      <c r="I59" s="738">
        <f t="shared" si="11"/>
        <v>172352</v>
      </c>
      <c r="J59" s="738">
        <f t="shared" si="11"/>
        <v>168805</v>
      </c>
      <c r="K59" s="738">
        <f>K48+K51+K58</f>
        <v>177695</v>
      </c>
      <c r="L59" s="739">
        <f>L48+L51+L58</f>
        <v>187651</v>
      </c>
      <c r="M59" s="918">
        <v>203643</v>
      </c>
    </row>
    <row r="60" spans="1:13">
      <c r="A60" s="346" t="s">
        <v>182</v>
      </c>
      <c r="B60" s="347" t="s">
        <v>171</v>
      </c>
      <c r="C60" s="348" t="s">
        <v>186</v>
      </c>
      <c r="D60" s="730">
        <v>90</v>
      </c>
      <c r="E60" s="730">
        <v>105</v>
      </c>
      <c r="F60" s="730">
        <v>93</v>
      </c>
      <c r="G60" s="731">
        <v>219</v>
      </c>
      <c r="H60" s="731">
        <v>245</v>
      </c>
      <c r="I60" s="731">
        <v>271</v>
      </c>
      <c r="J60" s="731">
        <v>237</v>
      </c>
      <c r="K60" s="731">
        <v>208</v>
      </c>
      <c r="L60" s="731">
        <v>206</v>
      </c>
      <c r="M60" s="913">
        <v>249</v>
      </c>
    </row>
    <row r="61" spans="1:13">
      <c r="A61" s="349"/>
      <c r="B61" s="348"/>
      <c r="C61" s="350" t="s">
        <v>180</v>
      </c>
      <c r="D61" s="732">
        <v>109</v>
      </c>
      <c r="E61" s="732">
        <v>112</v>
      </c>
      <c r="F61" s="732">
        <v>156</v>
      </c>
      <c r="G61" s="733">
        <v>221</v>
      </c>
      <c r="H61" s="733">
        <v>269</v>
      </c>
      <c r="I61" s="733">
        <v>311</v>
      </c>
      <c r="J61" s="733">
        <v>393</v>
      </c>
      <c r="K61" s="733">
        <v>424</v>
      </c>
      <c r="L61" s="733">
        <v>447</v>
      </c>
      <c r="M61" s="914">
        <v>561</v>
      </c>
    </row>
    <row r="62" spans="1:13">
      <c r="A62" s="349"/>
      <c r="B62" s="348"/>
      <c r="C62" s="350" t="s">
        <v>187</v>
      </c>
      <c r="D62" s="732">
        <v>23</v>
      </c>
      <c r="E62" s="732">
        <v>48</v>
      </c>
      <c r="F62" s="732">
        <v>34</v>
      </c>
      <c r="G62" s="733">
        <v>50</v>
      </c>
      <c r="H62" s="733">
        <v>82</v>
      </c>
      <c r="I62" s="733">
        <v>161</v>
      </c>
      <c r="J62" s="733">
        <v>128</v>
      </c>
      <c r="K62" s="733">
        <v>116</v>
      </c>
      <c r="L62" s="733">
        <v>167</v>
      </c>
      <c r="M62" s="914">
        <v>196</v>
      </c>
    </row>
    <row r="63" spans="1:13">
      <c r="A63" s="349"/>
      <c r="B63" s="348"/>
      <c r="C63" s="350" t="s">
        <v>188</v>
      </c>
      <c r="D63" s="732">
        <v>56637</v>
      </c>
      <c r="E63" s="732">
        <v>65586</v>
      </c>
      <c r="F63" s="732">
        <v>93172</v>
      </c>
      <c r="G63" s="733">
        <v>121968</v>
      </c>
      <c r="H63" s="733">
        <v>152299</v>
      </c>
      <c r="I63" s="733">
        <v>194005</v>
      </c>
      <c r="J63" s="733">
        <v>228456</v>
      </c>
      <c r="K63" s="733">
        <v>291960</v>
      </c>
      <c r="L63" s="733">
        <v>413540</v>
      </c>
      <c r="M63" s="914">
        <v>533245</v>
      </c>
    </row>
    <row r="64" spans="1:13">
      <c r="A64" s="349"/>
      <c r="B64" s="348"/>
      <c r="C64" s="350" t="s">
        <v>183</v>
      </c>
      <c r="D64" s="732">
        <v>911</v>
      </c>
      <c r="E64" s="732">
        <v>1443</v>
      </c>
      <c r="F64" s="732">
        <v>1858</v>
      </c>
      <c r="G64" s="733">
        <v>3346</v>
      </c>
      <c r="H64" s="733">
        <v>3333</v>
      </c>
      <c r="I64" s="733">
        <v>3732</v>
      </c>
      <c r="J64" s="733">
        <v>5830</v>
      </c>
      <c r="K64" s="733">
        <v>6321</v>
      </c>
      <c r="L64" s="733">
        <v>7090</v>
      </c>
      <c r="M64" s="914">
        <v>8179</v>
      </c>
    </row>
    <row r="65" spans="1:13">
      <c r="A65" s="349"/>
      <c r="B65" s="348"/>
      <c r="C65" s="350" t="s">
        <v>58</v>
      </c>
      <c r="D65" s="732">
        <v>301</v>
      </c>
      <c r="E65" s="732">
        <v>158</v>
      </c>
      <c r="F65" s="732">
        <v>226</v>
      </c>
      <c r="G65" s="733">
        <v>439</v>
      </c>
      <c r="H65" s="733">
        <v>511</v>
      </c>
      <c r="I65" s="733">
        <v>612</v>
      </c>
      <c r="J65" s="733">
        <v>664</v>
      </c>
      <c r="K65" s="733">
        <v>714</v>
      </c>
      <c r="L65" s="733">
        <v>898</v>
      </c>
      <c r="M65" s="914">
        <v>1049</v>
      </c>
    </row>
    <row r="66" spans="1:13">
      <c r="A66" s="349"/>
      <c r="B66" s="348"/>
      <c r="C66" s="348" t="s">
        <v>137</v>
      </c>
      <c r="D66" s="731">
        <f t="shared" ref="D66:L66" si="12">SUM(D60:D65)</f>
        <v>58071</v>
      </c>
      <c r="E66" s="731">
        <f t="shared" si="12"/>
        <v>67452</v>
      </c>
      <c r="F66" s="731">
        <f t="shared" si="12"/>
        <v>95539</v>
      </c>
      <c r="G66" s="731">
        <f t="shared" si="12"/>
        <v>126243</v>
      </c>
      <c r="H66" s="731">
        <f t="shared" si="12"/>
        <v>156739</v>
      </c>
      <c r="I66" s="731">
        <f t="shared" si="12"/>
        <v>199092</v>
      </c>
      <c r="J66" s="731">
        <f t="shared" si="12"/>
        <v>235708</v>
      </c>
      <c r="K66" s="731">
        <f t="shared" si="12"/>
        <v>299743</v>
      </c>
      <c r="L66" s="731">
        <f t="shared" si="12"/>
        <v>422348</v>
      </c>
      <c r="M66" s="915">
        <f>SUM(M60:M65)</f>
        <v>543479</v>
      </c>
    </row>
    <row r="67" spans="1:13" s="2" customFormat="1">
      <c r="A67" s="359"/>
      <c r="B67" s="369" t="s">
        <v>172</v>
      </c>
      <c r="C67" s="352" t="s">
        <v>186</v>
      </c>
      <c r="D67" s="742">
        <v>170</v>
      </c>
      <c r="E67" s="742">
        <v>167</v>
      </c>
      <c r="F67" s="742">
        <v>193</v>
      </c>
      <c r="G67" s="743">
        <v>284</v>
      </c>
      <c r="H67" s="743">
        <v>397</v>
      </c>
      <c r="I67" s="743">
        <v>383</v>
      </c>
      <c r="J67" s="743">
        <v>385</v>
      </c>
      <c r="K67" s="743">
        <v>466</v>
      </c>
      <c r="L67" s="743">
        <v>540</v>
      </c>
      <c r="M67" s="916">
        <v>566</v>
      </c>
    </row>
    <row r="68" spans="1:13" s="2" customFormat="1">
      <c r="A68" s="359"/>
      <c r="B68" s="370"/>
      <c r="C68" s="355" t="s">
        <v>58</v>
      </c>
      <c r="D68" s="749">
        <v>0</v>
      </c>
      <c r="E68" s="749">
        <v>1</v>
      </c>
      <c r="F68" s="749">
        <v>1</v>
      </c>
      <c r="G68" s="750">
        <v>0</v>
      </c>
      <c r="H68" s="750">
        <v>0</v>
      </c>
      <c r="I68" s="750">
        <v>0</v>
      </c>
      <c r="J68" s="750">
        <v>0</v>
      </c>
      <c r="K68" s="750">
        <v>2</v>
      </c>
      <c r="L68" s="750">
        <v>3</v>
      </c>
      <c r="M68" s="917">
        <v>2</v>
      </c>
    </row>
    <row r="69" spans="1:13">
      <c r="A69" s="349"/>
      <c r="B69" s="356"/>
      <c r="C69" s="357" t="s">
        <v>137</v>
      </c>
      <c r="D69" s="738">
        <f>SUM(D67:D68)</f>
        <v>170</v>
      </c>
      <c r="E69" s="738">
        <f t="shared" ref="E69:J69" si="13">SUM(E67:E68)</f>
        <v>168</v>
      </c>
      <c r="F69" s="738">
        <f t="shared" si="13"/>
        <v>194</v>
      </c>
      <c r="G69" s="738">
        <f t="shared" si="13"/>
        <v>284</v>
      </c>
      <c r="H69" s="738">
        <f t="shared" si="13"/>
        <v>397</v>
      </c>
      <c r="I69" s="738">
        <f t="shared" si="13"/>
        <v>383</v>
      </c>
      <c r="J69" s="738">
        <f t="shared" si="13"/>
        <v>385</v>
      </c>
      <c r="K69" s="738">
        <f>SUM(K67:K68)</f>
        <v>468</v>
      </c>
      <c r="L69" s="739">
        <f>SUM(L67:L68)</f>
        <v>543</v>
      </c>
      <c r="M69" s="918">
        <f>SUM(M67:M68)</f>
        <v>568</v>
      </c>
    </row>
    <row r="70" spans="1:13">
      <c r="A70" s="349"/>
      <c r="B70" s="367" t="s">
        <v>189</v>
      </c>
      <c r="C70" s="348" t="s">
        <v>186</v>
      </c>
      <c r="D70" s="730">
        <v>31</v>
      </c>
      <c r="E70" s="730">
        <v>322</v>
      </c>
      <c r="F70" s="730">
        <v>396</v>
      </c>
      <c r="G70" s="731">
        <v>511</v>
      </c>
      <c r="H70" s="731">
        <v>886</v>
      </c>
      <c r="I70" s="731">
        <v>1231</v>
      </c>
      <c r="J70" s="731">
        <v>1342</v>
      </c>
      <c r="K70" s="731">
        <v>1726</v>
      </c>
      <c r="L70" s="731">
        <v>2147</v>
      </c>
      <c r="M70" s="913">
        <v>3438</v>
      </c>
    </row>
    <row r="71" spans="1:13" s="2" customFormat="1">
      <c r="A71" s="359"/>
      <c r="B71" s="364"/>
      <c r="C71" s="363" t="s">
        <v>180</v>
      </c>
      <c r="D71" s="732">
        <v>0</v>
      </c>
      <c r="E71" s="732">
        <v>143</v>
      </c>
      <c r="F71" s="732">
        <v>241</v>
      </c>
      <c r="G71" s="733">
        <v>284</v>
      </c>
      <c r="H71" s="733">
        <v>397</v>
      </c>
      <c r="I71" s="733">
        <v>461</v>
      </c>
      <c r="J71" s="733">
        <v>498</v>
      </c>
      <c r="K71" s="733">
        <v>639</v>
      </c>
      <c r="L71" s="733">
        <v>954</v>
      </c>
      <c r="M71" s="914">
        <v>1461</v>
      </c>
    </row>
    <row r="72" spans="1:13" s="2" customFormat="1">
      <c r="A72" s="359"/>
      <c r="B72" s="364"/>
      <c r="C72" s="363" t="s">
        <v>187</v>
      </c>
      <c r="D72" s="732">
        <v>58</v>
      </c>
      <c r="E72" s="732">
        <v>81</v>
      </c>
      <c r="F72" s="732">
        <v>114</v>
      </c>
      <c r="G72" s="733">
        <v>147</v>
      </c>
      <c r="H72" s="733">
        <v>214</v>
      </c>
      <c r="I72" s="733">
        <v>320</v>
      </c>
      <c r="J72" s="733">
        <v>298</v>
      </c>
      <c r="K72" s="733">
        <v>401</v>
      </c>
      <c r="L72" s="733">
        <v>585</v>
      </c>
      <c r="M72" s="914">
        <v>786</v>
      </c>
    </row>
    <row r="73" spans="1:13" s="2" customFormat="1">
      <c r="A73" s="359"/>
      <c r="B73" s="364"/>
      <c r="C73" s="363" t="s">
        <v>188</v>
      </c>
      <c r="D73" s="732">
        <v>132</v>
      </c>
      <c r="E73" s="732">
        <v>200</v>
      </c>
      <c r="F73" s="732">
        <v>313</v>
      </c>
      <c r="G73" s="733">
        <v>350</v>
      </c>
      <c r="H73" s="733">
        <v>761</v>
      </c>
      <c r="I73" s="733">
        <v>574</v>
      </c>
      <c r="J73" s="733">
        <v>640</v>
      </c>
      <c r="K73" s="733">
        <v>1107</v>
      </c>
      <c r="L73" s="733">
        <v>2289</v>
      </c>
      <c r="M73" s="914">
        <v>2068</v>
      </c>
    </row>
    <row r="74" spans="1:13" s="2" customFormat="1">
      <c r="A74" s="359"/>
      <c r="B74" s="364"/>
      <c r="C74" s="363" t="s">
        <v>183</v>
      </c>
      <c r="D74" s="732">
        <v>123</v>
      </c>
      <c r="E74" s="732">
        <v>212</v>
      </c>
      <c r="F74" s="732">
        <v>269</v>
      </c>
      <c r="G74" s="733">
        <v>422</v>
      </c>
      <c r="H74" s="733">
        <v>570</v>
      </c>
      <c r="I74" s="733">
        <v>723</v>
      </c>
      <c r="J74" s="733">
        <v>1049</v>
      </c>
      <c r="K74" s="733">
        <v>1841</v>
      </c>
      <c r="L74" s="733">
        <v>3455</v>
      </c>
      <c r="M74" s="914">
        <v>5094</v>
      </c>
    </row>
    <row r="75" spans="1:13" s="2" customFormat="1">
      <c r="A75" s="359"/>
      <c r="B75" s="364"/>
      <c r="C75" s="355" t="s">
        <v>58</v>
      </c>
      <c r="D75" s="749">
        <v>88</v>
      </c>
      <c r="E75" s="749">
        <v>306</v>
      </c>
      <c r="F75" s="749">
        <v>388</v>
      </c>
      <c r="G75" s="750">
        <v>546</v>
      </c>
      <c r="H75" s="750">
        <v>559</v>
      </c>
      <c r="I75" s="750">
        <v>699</v>
      </c>
      <c r="J75" s="750">
        <v>507</v>
      </c>
      <c r="K75" s="750">
        <v>1369</v>
      </c>
      <c r="L75" s="750">
        <v>3471</v>
      </c>
      <c r="M75" s="917">
        <v>4131</v>
      </c>
    </row>
    <row r="76" spans="1:13">
      <c r="A76" s="349"/>
      <c r="B76" s="365"/>
      <c r="C76" s="357" t="s">
        <v>137</v>
      </c>
      <c r="D76" s="738">
        <f>SUM(D70:D75)</f>
        <v>432</v>
      </c>
      <c r="E76" s="738">
        <f t="shared" ref="E76:J76" si="14">SUM(E70:E75)</f>
        <v>1264</v>
      </c>
      <c r="F76" s="738">
        <f t="shared" si="14"/>
        <v>1721</v>
      </c>
      <c r="G76" s="738">
        <f t="shared" si="14"/>
        <v>2260</v>
      </c>
      <c r="H76" s="738">
        <f t="shared" si="14"/>
        <v>3387</v>
      </c>
      <c r="I76" s="738">
        <f t="shared" si="14"/>
        <v>4008</v>
      </c>
      <c r="J76" s="738">
        <f t="shared" si="14"/>
        <v>4334</v>
      </c>
      <c r="K76" s="738">
        <f>SUM(K70:K75)</f>
        <v>7083</v>
      </c>
      <c r="L76" s="739">
        <f>SUM(L70:L75)</f>
        <v>12901</v>
      </c>
      <c r="M76" s="918">
        <f>SUM(M70:M75)</f>
        <v>16978</v>
      </c>
    </row>
    <row r="77" spans="1:13" ht="19.95" customHeight="1">
      <c r="A77" s="366"/>
      <c r="B77" s="365" t="s">
        <v>137</v>
      </c>
      <c r="C77" s="365"/>
      <c r="D77" s="738">
        <f t="shared" ref="D77:J77" si="15">D66+D69+D76</f>
        <v>58673</v>
      </c>
      <c r="E77" s="738">
        <f t="shared" si="15"/>
        <v>68884</v>
      </c>
      <c r="F77" s="738">
        <f t="shared" si="15"/>
        <v>97454</v>
      </c>
      <c r="G77" s="738">
        <f t="shared" si="15"/>
        <v>128787</v>
      </c>
      <c r="H77" s="738">
        <f t="shared" si="15"/>
        <v>160523</v>
      </c>
      <c r="I77" s="738">
        <f t="shared" si="15"/>
        <v>203483</v>
      </c>
      <c r="J77" s="738">
        <f t="shared" si="15"/>
        <v>240427</v>
      </c>
      <c r="K77" s="738">
        <f>K66+K69+K76</f>
        <v>307294</v>
      </c>
      <c r="L77" s="739">
        <f>L66+L69+L76</f>
        <v>435792</v>
      </c>
      <c r="M77" s="918">
        <f>M66+M69+M76</f>
        <v>561025</v>
      </c>
    </row>
    <row r="78" spans="1:13">
      <c r="A78" s="346" t="s">
        <v>183</v>
      </c>
      <c r="B78" s="347" t="s">
        <v>171</v>
      </c>
      <c r="C78" s="348" t="s">
        <v>186</v>
      </c>
      <c r="D78" s="730">
        <v>7918</v>
      </c>
      <c r="E78" s="730">
        <v>7043</v>
      </c>
      <c r="F78" s="730">
        <v>7087</v>
      </c>
      <c r="G78" s="731">
        <v>5663</v>
      </c>
      <c r="H78" s="731">
        <v>5495</v>
      </c>
      <c r="I78" s="731">
        <v>5623</v>
      </c>
      <c r="J78" s="731">
        <v>4919</v>
      </c>
      <c r="K78" s="731">
        <v>5323</v>
      </c>
      <c r="L78" s="731">
        <v>6422</v>
      </c>
      <c r="M78" s="913">
        <v>6956</v>
      </c>
    </row>
    <row r="79" spans="1:13">
      <c r="A79" s="349"/>
      <c r="B79" s="348"/>
      <c r="C79" s="350" t="s">
        <v>180</v>
      </c>
      <c r="D79" s="732">
        <v>7613</v>
      </c>
      <c r="E79" s="732">
        <v>8045</v>
      </c>
      <c r="F79" s="732">
        <v>8069</v>
      </c>
      <c r="G79" s="733">
        <v>7482</v>
      </c>
      <c r="H79" s="733">
        <v>7689</v>
      </c>
      <c r="I79" s="733">
        <v>7394</v>
      </c>
      <c r="J79" s="733">
        <v>7285</v>
      </c>
      <c r="K79" s="733">
        <v>8143</v>
      </c>
      <c r="L79" s="733">
        <v>8787</v>
      </c>
      <c r="M79" s="914">
        <v>9019</v>
      </c>
    </row>
    <row r="80" spans="1:13" s="368" customFormat="1">
      <c r="A80" s="349"/>
      <c r="B80" s="348"/>
      <c r="C80" s="350" t="s">
        <v>187</v>
      </c>
      <c r="D80" s="732">
        <v>1586</v>
      </c>
      <c r="E80" s="732">
        <v>2306</v>
      </c>
      <c r="F80" s="732">
        <v>2754</v>
      </c>
      <c r="G80" s="733">
        <v>1922</v>
      </c>
      <c r="H80" s="733">
        <v>1871</v>
      </c>
      <c r="I80" s="733">
        <v>1665</v>
      </c>
      <c r="J80" s="733">
        <v>1438</v>
      </c>
      <c r="K80" s="733">
        <v>1556</v>
      </c>
      <c r="L80" s="733">
        <v>1613</v>
      </c>
      <c r="M80" s="914">
        <v>1729</v>
      </c>
    </row>
    <row r="81" spans="1:13" s="368" customFormat="1">
      <c r="A81" s="349"/>
      <c r="B81" s="348"/>
      <c r="C81" s="350" t="s">
        <v>188</v>
      </c>
      <c r="D81" s="732">
        <v>3248</v>
      </c>
      <c r="E81" s="732">
        <v>4588</v>
      </c>
      <c r="F81" s="732">
        <v>6469</v>
      </c>
      <c r="G81" s="733">
        <v>6077</v>
      </c>
      <c r="H81" s="733">
        <v>8280</v>
      </c>
      <c r="I81" s="733">
        <v>6754</v>
      </c>
      <c r="J81" s="733">
        <v>6125</v>
      </c>
      <c r="K81" s="733">
        <v>7731</v>
      </c>
      <c r="L81" s="733">
        <v>11133</v>
      </c>
      <c r="M81" s="914">
        <v>11678</v>
      </c>
    </row>
    <row r="82" spans="1:13">
      <c r="A82" s="349"/>
      <c r="B82" s="348"/>
      <c r="C82" s="350" t="s">
        <v>183</v>
      </c>
      <c r="D82" s="732">
        <v>184758</v>
      </c>
      <c r="E82" s="732">
        <v>185008</v>
      </c>
      <c r="F82" s="732">
        <v>202776</v>
      </c>
      <c r="G82" s="733">
        <v>215904</v>
      </c>
      <c r="H82" s="733">
        <v>234043</v>
      </c>
      <c r="I82" s="733">
        <v>223045</v>
      </c>
      <c r="J82" s="733">
        <v>213093</v>
      </c>
      <c r="K82" s="733">
        <v>227907</v>
      </c>
      <c r="L82" s="733">
        <v>231630</v>
      </c>
      <c r="M82" s="914">
        <v>250617</v>
      </c>
    </row>
    <row r="83" spans="1:13">
      <c r="A83" s="349"/>
      <c r="B83" s="348"/>
      <c r="C83" s="350" t="s">
        <v>58</v>
      </c>
      <c r="D83" s="732">
        <v>21237</v>
      </c>
      <c r="E83" s="732">
        <v>11103</v>
      </c>
      <c r="F83" s="732">
        <v>17614</v>
      </c>
      <c r="G83" s="733">
        <v>18309</v>
      </c>
      <c r="H83" s="733">
        <v>16228</v>
      </c>
      <c r="I83" s="733">
        <v>17251</v>
      </c>
      <c r="J83" s="733">
        <v>14672</v>
      </c>
      <c r="K83" s="733">
        <v>15618</v>
      </c>
      <c r="L83" s="733">
        <v>19668</v>
      </c>
      <c r="M83" s="914">
        <v>23955</v>
      </c>
    </row>
    <row r="84" spans="1:13">
      <c r="A84" s="349"/>
      <c r="B84" s="348"/>
      <c r="C84" s="348" t="s">
        <v>137</v>
      </c>
      <c r="D84" s="730">
        <f>SUM(D78:D83)</f>
        <v>226360</v>
      </c>
      <c r="E84" s="730">
        <f t="shared" ref="E84:J84" si="16">SUM(E78:E83)</f>
        <v>218093</v>
      </c>
      <c r="F84" s="730">
        <f t="shared" si="16"/>
        <v>244769</v>
      </c>
      <c r="G84" s="730">
        <f t="shared" si="16"/>
        <v>255357</v>
      </c>
      <c r="H84" s="730">
        <f t="shared" si="16"/>
        <v>273606</v>
      </c>
      <c r="I84" s="730">
        <f t="shared" si="16"/>
        <v>261732</v>
      </c>
      <c r="J84" s="730">
        <f t="shared" si="16"/>
        <v>247532</v>
      </c>
      <c r="K84" s="730">
        <f>SUM(K78:K83)</f>
        <v>266278</v>
      </c>
      <c r="L84" s="731">
        <f>SUM(L78:L83)</f>
        <v>279253</v>
      </c>
      <c r="M84" s="915">
        <f>SUM(M78:M83)</f>
        <v>303954</v>
      </c>
    </row>
    <row r="85" spans="1:13" s="2" customFormat="1">
      <c r="A85" s="359"/>
      <c r="B85" s="369" t="s">
        <v>172</v>
      </c>
      <c r="C85" s="352" t="s">
        <v>186</v>
      </c>
      <c r="D85" s="742">
        <v>10451</v>
      </c>
      <c r="E85" s="742">
        <v>10125</v>
      </c>
      <c r="F85" s="742">
        <v>10425</v>
      </c>
      <c r="G85" s="743">
        <v>9726</v>
      </c>
      <c r="H85" s="743">
        <v>9327</v>
      </c>
      <c r="I85" s="743">
        <v>9678</v>
      </c>
      <c r="J85" s="743">
        <v>8296</v>
      </c>
      <c r="K85" s="743">
        <v>15811</v>
      </c>
      <c r="L85" s="743">
        <v>11084</v>
      </c>
      <c r="M85" s="916">
        <v>11550</v>
      </c>
    </row>
    <row r="86" spans="1:13" s="2" customFormat="1">
      <c r="A86" s="359"/>
      <c r="B86" s="370"/>
      <c r="C86" s="355" t="s">
        <v>58</v>
      </c>
      <c r="D86" s="749">
        <v>15</v>
      </c>
      <c r="E86" s="749">
        <v>30</v>
      </c>
      <c r="F86" s="749">
        <v>40</v>
      </c>
      <c r="G86" s="750">
        <v>30</v>
      </c>
      <c r="H86" s="750">
        <v>39</v>
      </c>
      <c r="I86" s="750">
        <v>43</v>
      </c>
      <c r="J86" s="750">
        <v>62</v>
      </c>
      <c r="K86" s="750">
        <v>50</v>
      </c>
      <c r="L86" s="750">
        <v>46</v>
      </c>
      <c r="M86" s="917">
        <v>60</v>
      </c>
    </row>
    <row r="87" spans="1:13">
      <c r="A87" s="349"/>
      <c r="B87" s="356"/>
      <c r="C87" s="357" t="s">
        <v>137</v>
      </c>
      <c r="D87" s="738">
        <f>SUM(D85:D86)</f>
        <v>10466</v>
      </c>
      <c r="E87" s="738">
        <f t="shared" ref="E87:J87" si="17">SUM(E85:E86)</f>
        <v>10155</v>
      </c>
      <c r="F87" s="738">
        <f t="shared" si="17"/>
        <v>10465</v>
      </c>
      <c r="G87" s="738">
        <f t="shared" si="17"/>
        <v>9756</v>
      </c>
      <c r="H87" s="738">
        <f t="shared" si="17"/>
        <v>9366</v>
      </c>
      <c r="I87" s="738">
        <f t="shared" si="17"/>
        <v>9721</v>
      </c>
      <c r="J87" s="738">
        <f t="shared" si="17"/>
        <v>8358</v>
      </c>
      <c r="K87" s="738">
        <f>SUM(K85:K86)</f>
        <v>15861</v>
      </c>
      <c r="L87" s="739">
        <f>SUM(L85:L86)</f>
        <v>11130</v>
      </c>
      <c r="M87" s="918">
        <f>SUM(M85:M86)</f>
        <v>11610</v>
      </c>
    </row>
    <row r="88" spans="1:13">
      <c r="A88" s="349"/>
      <c r="B88" s="367" t="s">
        <v>189</v>
      </c>
      <c r="C88" s="348" t="s">
        <v>186</v>
      </c>
      <c r="D88" s="730">
        <v>23032</v>
      </c>
      <c r="E88" s="730">
        <v>26371</v>
      </c>
      <c r="F88" s="730">
        <v>26168</v>
      </c>
      <c r="G88" s="731">
        <v>27859</v>
      </c>
      <c r="H88" s="731">
        <v>32009</v>
      </c>
      <c r="I88" s="731">
        <v>30427</v>
      </c>
      <c r="J88" s="731">
        <v>27851</v>
      </c>
      <c r="K88" s="731">
        <v>26655</v>
      </c>
      <c r="L88" s="731">
        <v>25975</v>
      </c>
      <c r="M88" s="913">
        <v>27123</v>
      </c>
    </row>
    <row r="89" spans="1:13" s="2" customFormat="1">
      <c r="A89" s="359"/>
      <c r="B89" s="364"/>
      <c r="C89" s="363" t="s">
        <v>180</v>
      </c>
      <c r="D89" s="732">
        <v>0</v>
      </c>
      <c r="E89" s="732">
        <v>14950</v>
      </c>
      <c r="F89" s="732">
        <v>15742</v>
      </c>
      <c r="G89" s="733">
        <v>17479</v>
      </c>
      <c r="H89" s="733">
        <v>18337</v>
      </c>
      <c r="I89" s="733">
        <v>17718</v>
      </c>
      <c r="J89" s="733">
        <v>15082</v>
      </c>
      <c r="K89" s="733">
        <v>15040</v>
      </c>
      <c r="L89" s="733">
        <v>14627</v>
      </c>
      <c r="M89" s="914">
        <v>13903</v>
      </c>
    </row>
    <row r="90" spans="1:13" s="2" customFormat="1">
      <c r="A90" s="359"/>
      <c r="B90" s="364"/>
      <c r="C90" s="363" t="s">
        <v>187</v>
      </c>
      <c r="D90" s="732">
        <v>5941</v>
      </c>
      <c r="E90" s="732">
        <v>7060</v>
      </c>
      <c r="F90" s="732">
        <v>7753</v>
      </c>
      <c r="G90" s="733">
        <v>8446</v>
      </c>
      <c r="H90" s="733">
        <v>10232</v>
      </c>
      <c r="I90" s="733">
        <v>10724</v>
      </c>
      <c r="J90" s="733">
        <v>9290</v>
      </c>
      <c r="K90" s="733">
        <v>9960</v>
      </c>
      <c r="L90" s="733">
        <v>10526</v>
      </c>
      <c r="M90" s="914">
        <v>9617</v>
      </c>
    </row>
    <row r="91" spans="1:13" s="2" customFormat="1">
      <c r="A91" s="359"/>
      <c r="B91" s="364"/>
      <c r="C91" s="363" t="s">
        <v>188</v>
      </c>
      <c r="D91" s="732">
        <v>7434</v>
      </c>
      <c r="E91" s="732">
        <v>9974</v>
      </c>
      <c r="F91" s="732">
        <v>11531</v>
      </c>
      <c r="G91" s="733">
        <v>14459</v>
      </c>
      <c r="H91" s="733">
        <v>14607</v>
      </c>
      <c r="I91" s="733">
        <v>17773</v>
      </c>
      <c r="J91" s="733">
        <v>15687</v>
      </c>
      <c r="K91" s="733">
        <v>17649</v>
      </c>
      <c r="L91" s="733">
        <v>17324</v>
      </c>
      <c r="M91" s="914">
        <v>17832</v>
      </c>
    </row>
    <row r="92" spans="1:13" s="2" customFormat="1">
      <c r="A92" s="359"/>
      <c r="B92" s="364"/>
      <c r="C92" s="363" t="s">
        <v>183</v>
      </c>
      <c r="D92" s="732">
        <v>4183</v>
      </c>
      <c r="E92" s="732">
        <v>4528</v>
      </c>
      <c r="F92" s="732">
        <v>5091</v>
      </c>
      <c r="G92" s="733">
        <v>5880</v>
      </c>
      <c r="H92" s="733">
        <v>7304</v>
      </c>
      <c r="I92" s="733">
        <v>8543</v>
      </c>
      <c r="J92" s="733">
        <v>11819</v>
      </c>
      <c r="K92" s="733">
        <v>14070</v>
      </c>
      <c r="L92" s="733">
        <v>16120</v>
      </c>
      <c r="M92" s="914">
        <v>18165</v>
      </c>
    </row>
    <row r="93" spans="1:13" s="2" customFormat="1">
      <c r="A93" s="359"/>
      <c r="B93" s="364"/>
      <c r="C93" s="355" t="s">
        <v>58</v>
      </c>
      <c r="D93" s="749">
        <v>8460</v>
      </c>
      <c r="E93" s="749">
        <v>26290</v>
      </c>
      <c r="F93" s="749">
        <v>39082</v>
      </c>
      <c r="G93" s="750">
        <v>49701</v>
      </c>
      <c r="H93" s="750">
        <v>44499</v>
      </c>
      <c r="I93" s="750">
        <v>44148</v>
      </c>
      <c r="J93" s="750">
        <v>29910</v>
      </c>
      <c r="K93" s="733">
        <v>50135</v>
      </c>
      <c r="L93" s="733">
        <v>59894</v>
      </c>
      <c r="M93" s="917">
        <v>60348</v>
      </c>
    </row>
    <row r="94" spans="1:13" s="2" customFormat="1">
      <c r="A94" s="359"/>
      <c r="B94" s="372"/>
      <c r="C94" s="358" t="s">
        <v>137</v>
      </c>
      <c r="D94" s="738">
        <f>SUM(D88:D93)</f>
        <v>49050</v>
      </c>
      <c r="E94" s="738">
        <f t="shared" ref="E94:J94" si="18">SUM(E88:E93)</f>
        <v>89173</v>
      </c>
      <c r="F94" s="738">
        <f t="shared" si="18"/>
        <v>105367</v>
      </c>
      <c r="G94" s="738">
        <f t="shared" si="18"/>
        <v>123824</v>
      </c>
      <c r="H94" s="738">
        <f t="shared" si="18"/>
        <v>126988</v>
      </c>
      <c r="I94" s="738">
        <f t="shared" si="18"/>
        <v>129333</v>
      </c>
      <c r="J94" s="738">
        <f t="shared" si="18"/>
        <v>109639</v>
      </c>
      <c r="K94" s="738">
        <f>SUM(K88:K93)</f>
        <v>133509</v>
      </c>
      <c r="L94" s="739">
        <f>SUM(L88:L93)</f>
        <v>144466</v>
      </c>
      <c r="M94" s="918">
        <f>SUM(M88:M93)</f>
        <v>146988</v>
      </c>
    </row>
    <row r="95" spans="1:13" ht="19.95" customHeight="1">
      <c r="A95" s="366"/>
      <c r="B95" s="365" t="s">
        <v>137</v>
      </c>
      <c r="C95" s="365"/>
      <c r="D95" s="738">
        <f>D84+D87+D94</f>
        <v>285876</v>
      </c>
      <c r="E95" s="738">
        <f t="shared" ref="E95:J95" si="19">E84+E87+E94</f>
        <v>317421</v>
      </c>
      <c r="F95" s="738">
        <f t="shared" si="19"/>
        <v>360601</v>
      </c>
      <c r="G95" s="738">
        <f t="shared" si="19"/>
        <v>388937</v>
      </c>
      <c r="H95" s="738">
        <f t="shared" si="19"/>
        <v>409960</v>
      </c>
      <c r="I95" s="738">
        <f t="shared" si="19"/>
        <v>400786</v>
      </c>
      <c r="J95" s="738">
        <f t="shared" si="19"/>
        <v>365529</v>
      </c>
      <c r="K95" s="738">
        <f>K84+K87+K94</f>
        <v>415648</v>
      </c>
      <c r="L95" s="739">
        <f>L84+L87+L94</f>
        <v>434849</v>
      </c>
      <c r="M95" s="918">
        <f>M84+M87+M94</f>
        <v>462552</v>
      </c>
    </row>
    <row r="96" spans="1:13">
      <c r="A96" s="346" t="s">
        <v>58</v>
      </c>
      <c r="B96" s="347" t="s">
        <v>171</v>
      </c>
      <c r="C96" s="348" t="s">
        <v>186</v>
      </c>
      <c r="D96" s="730">
        <v>3960</v>
      </c>
      <c r="E96" s="730">
        <v>3580</v>
      </c>
      <c r="F96" s="730">
        <v>4530</v>
      </c>
      <c r="G96" s="731">
        <v>4335</v>
      </c>
      <c r="H96" s="731">
        <v>3255</v>
      </c>
      <c r="I96" s="731">
        <v>2909</v>
      </c>
      <c r="J96" s="731">
        <v>2807</v>
      </c>
      <c r="K96" s="731">
        <v>2663</v>
      </c>
      <c r="L96" s="731">
        <v>2434</v>
      </c>
      <c r="M96" s="913">
        <v>2374</v>
      </c>
    </row>
    <row r="97" spans="1:13">
      <c r="A97" s="359"/>
      <c r="B97" s="361"/>
      <c r="C97" s="350" t="s">
        <v>180</v>
      </c>
      <c r="D97" s="732">
        <v>1972</v>
      </c>
      <c r="E97" s="732">
        <v>2005</v>
      </c>
      <c r="F97" s="732">
        <v>2324</v>
      </c>
      <c r="G97" s="733">
        <v>2658</v>
      </c>
      <c r="H97" s="733">
        <v>2514</v>
      </c>
      <c r="I97" s="733">
        <v>2281</v>
      </c>
      <c r="J97" s="733">
        <v>2006</v>
      </c>
      <c r="K97" s="733">
        <v>2189</v>
      </c>
      <c r="L97" s="733">
        <v>2056</v>
      </c>
      <c r="M97" s="914">
        <v>2127</v>
      </c>
    </row>
    <row r="98" spans="1:13">
      <c r="A98" s="349"/>
      <c r="B98" s="348"/>
      <c r="C98" s="350" t="s">
        <v>187</v>
      </c>
      <c r="D98" s="732">
        <v>429</v>
      </c>
      <c r="E98" s="732">
        <v>534</v>
      </c>
      <c r="F98" s="732">
        <v>663</v>
      </c>
      <c r="G98" s="733">
        <v>880</v>
      </c>
      <c r="H98" s="733">
        <v>821</v>
      </c>
      <c r="I98" s="733">
        <v>769</v>
      </c>
      <c r="J98" s="733">
        <v>515</v>
      </c>
      <c r="K98" s="733">
        <v>781</v>
      </c>
      <c r="L98" s="733">
        <v>900</v>
      </c>
      <c r="M98" s="914">
        <v>961</v>
      </c>
    </row>
    <row r="99" spans="1:13">
      <c r="A99" s="349"/>
      <c r="B99" s="348"/>
      <c r="C99" s="350" t="s">
        <v>188</v>
      </c>
      <c r="D99" s="732">
        <v>368</v>
      </c>
      <c r="E99" s="732">
        <v>455</v>
      </c>
      <c r="F99" s="732">
        <v>635</v>
      </c>
      <c r="G99" s="733">
        <v>826</v>
      </c>
      <c r="H99" s="733">
        <v>986</v>
      </c>
      <c r="I99" s="733">
        <v>1223</v>
      </c>
      <c r="J99" s="733">
        <v>946</v>
      </c>
      <c r="K99" s="733">
        <v>1097</v>
      </c>
      <c r="L99" s="733">
        <v>1267</v>
      </c>
      <c r="M99" s="914">
        <v>1873</v>
      </c>
    </row>
    <row r="100" spans="1:13">
      <c r="A100" s="359"/>
      <c r="B100" s="361"/>
      <c r="C100" s="350" t="s">
        <v>183</v>
      </c>
      <c r="D100" s="732">
        <v>28760</v>
      </c>
      <c r="E100" s="732">
        <v>31377</v>
      </c>
      <c r="F100" s="732">
        <v>33886</v>
      </c>
      <c r="G100" s="733">
        <v>38756</v>
      </c>
      <c r="H100" s="733">
        <v>40086</v>
      </c>
      <c r="I100" s="733">
        <v>40101</v>
      </c>
      <c r="J100" s="733">
        <v>39836</v>
      </c>
      <c r="K100" s="733">
        <v>43719</v>
      </c>
      <c r="L100" s="733">
        <v>44579</v>
      </c>
      <c r="M100" s="914">
        <v>48294</v>
      </c>
    </row>
    <row r="101" spans="1:13">
      <c r="A101" s="359"/>
      <c r="B101" s="361"/>
      <c r="C101" s="350" t="s">
        <v>58</v>
      </c>
      <c r="D101" s="732">
        <v>67155</v>
      </c>
      <c r="E101" s="732">
        <v>65802</v>
      </c>
      <c r="F101" s="732">
        <v>60758</v>
      </c>
      <c r="G101" s="733">
        <v>67018</v>
      </c>
      <c r="H101" s="733">
        <v>54347</v>
      </c>
      <c r="I101" s="733">
        <v>108544</v>
      </c>
      <c r="J101" s="733">
        <v>90607</v>
      </c>
      <c r="K101" s="733">
        <v>75585</v>
      </c>
      <c r="L101" s="733">
        <v>71808</v>
      </c>
      <c r="M101" s="914">
        <v>81322</v>
      </c>
    </row>
    <row r="102" spans="1:13">
      <c r="A102" s="349"/>
      <c r="B102" s="348"/>
      <c r="C102" s="348" t="s">
        <v>137</v>
      </c>
      <c r="D102" s="730">
        <f>SUM(D96:D101)</f>
        <v>102644</v>
      </c>
      <c r="E102" s="730">
        <f t="shared" ref="E102:L102" si="20">SUM(E96:E101)</f>
        <v>103753</v>
      </c>
      <c r="F102" s="730">
        <f t="shared" si="20"/>
        <v>102796</v>
      </c>
      <c r="G102" s="730">
        <f t="shared" si="20"/>
        <v>114473</v>
      </c>
      <c r="H102" s="730">
        <f t="shared" si="20"/>
        <v>102009</v>
      </c>
      <c r="I102" s="730">
        <f t="shared" si="20"/>
        <v>155827</v>
      </c>
      <c r="J102" s="730">
        <f t="shared" si="20"/>
        <v>136717</v>
      </c>
      <c r="K102" s="730">
        <f t="shared" si="20"/>
        <v>126034</v>
      </c>
      <c r="L102" s="731">
        <f t="shared" si="20"/>
        <v>123044</v>
      </c>
      <c r="M102" s="915">
        <f>SUM(M96:M101)</f>
        <v>136951</v>
      </c>
    </row>
    <row r="103" spans="1:13">
      <c r="A103" s="349"/>
      <c r="B103" s="351" t="s">
        <v>172</v>
      </c>
      <c r="C103" s="347" t="s">
        <v>186</v>
      </c>
      <c r="D103" s="742">
        <v>2223</v>
      </c>
      <c r="E103" s="742">
        <v>1830</v>
      </c>
      <c r="F103" s="742">
        <v>2081</v>
      </c>
      <c r="G103" s="743">
        <v>2382</v>
      </c>
      <c r="H103" s="743">
        <v>2555</v>
      </c>
      <c r="I103" s="743">
        <v>2609</v>
      </c>
      <c r="J103" s="743">
        <v>2627</v>
      </c>
      <c r="K103" s="743">
        <v>3896</v>
      </c>
      <c r="L103" s="743">
        <v>3316</v>
      </c>
      <c r="M103" s="916">
        <v>3446</v>
      </c>
    </row>
    <row r="104" spans="1:13">
      <c r="A104" s="349"/>
      <c r="B104" s="353"/>
      <c r="C104" s="354" t="s">
        <v>58</v>
      </c>
      <c r="D104" s="749">
        <v>164</v>
      </c>
      <c r="E104" s="749">
        <v>215</v>
      </c>
      <c r="F104" s="749">
        <v>244</v>
      </c>
      <c r="G104" s="750">
        <v>249</v>
      </c>
      <c r="H104" s="750">
        <v>332</v>
      </c>
      <c r="I104" s="750">
        <v>345</v>
      </c>
      <c r="J104" s="750">
        <v>360</v>
      </c>
      <c r="K104" s="750">
        <v>389</v>
      </c>
      <c r="L104" s="750">
        <v>485</v>
      </c>
      <c r="M104" s="917">
        <v>1199</v>
      </c>
    </row>
    <row r="105" spans="1:13">
      <c r="A105" s="349"/>
      <c r="B105" s="356"/>
      <c r="C105" s="357" t="s">
        <v>137</v>
      </c>
      <c r="D105" s="738">
        <f>SUM(D103:D104)</f>
        <v>2387</v>
      </c>
      <c r="E105" s="738">
        <f t="shared" ref="E105:J105" si="21">SUM(E103:E104)</f>
        <v>2045</v>
      </c>
      <c r="F105" s="738">
        <f t="shared" si="21"/>
        <v>2325</v>
      </c>
      <c r="G105" s="738">
        <f t="shared" si="21"/>
        <v>2631</v>
      </c>
      <c r="H105" s="738">
        <f t="shared" si="21"/>
        <v>2887</v>
      </c>
      <c r="I105" s="738">
        <f t="shared" si="21"/>
        <v>2954</v>
      </c>
      <c r="J105" s="738">
        <f t="shared" si="21"/>
        <v>2987</v>
      </c>
      <c r="K105" s="738">
        <f>SUM(K103:K104)</f>
        <v>4285</v>
      </c>
      <c r="L105" s="739">
        <f>SUM(L103:L104)</f>
        <v>3801</v>
      </c>
      <c r="M105" s="918">
        <f>SUM(M103:M104)</f>
        <v>4645</v>
      </c>
    </row>
    <row r="106" spans="1:13">
      <c r="A106" s="349"/>
      <c r="B106" s="367" t="s">
        <v>189</v>
      </c>
      <c r="C106" s="347" t="s">
        <v>186</v>
      </c>
      <c r="D106" s="742">
        <v>22886</v>
      </c>
      <c r="E106" s="742">
        <v>8626</v>
      </c>
      <c r="F106" s="742">
        <v>9000</v>
      </c>
      <c r="G106" s="743">
        <v>9744</v>
      </c>
      <c r="H106" s="743">
        <v>6108</v>
      </c>
      <c r="I106" s="743">
        <v>5816</v>
      </c>
      <c r="J106" s="743">
        <v>5464</v>
      </c>
      <c r="K106" s="743">
        <v>5343</v>
      </c>
      <c r="L106" s="743">
        <v>5110</v>
      </c>
      <c r="M106" s="916">
        <v>5643</v>
      </c>
    </row>
    <row r="107" spans="1:13">
      <c r="A107" s="359"/>
      <c r="B107" s="364"/>
      <c r="C107" s="363" t="s">
        <v>180</v>
      </c>
      <c r="D107" s="732">
        <v>36124</v>
      </c>
      <c r="E107" s="732">
        <v>1991</v>
      </c>
      <c r="F107" s="732">
        <v>2040</v>
      </c>
      <c r="G107" s="733">
        <v>2315</v>
      </c>
      <c r="H107" s="733">
        <v>2425</v>
      </c>
      <c r="I107" s="733">
        <v>2341</v>
      </c>
      <c r="J107" s="733">
        <v>1984</v>
      </c>
      <c r="K107" s="733">
        <v>2088</v>
      </c>
      <c r="L107" s="733">
        <v>2129</v>
      </c>
      <c r="M107" s="914">
        <v>2105</v>
      </c>
    </row>
    <row r="108" spans="1:13">
      <c r="A108" s="359"/>
      <c r="B108" s="364"/>
      <c r="C108" s="363" t="s">
        <v>187</v>
      </c>
      <c r="D108" s="732">
        <v>732</v>
      </c>
      <c r="E108" s="732">
        <v>939</v>
      </c>
      <c r="F108" s="732">
        <v>870</v>
      </c>
      <c r="G108" s="733">
        <v>980</v>
      </c>
      <c r="H108" s="733">
        <v>1282</v>
      </c>
      <c r="I108" s="733">
        <v>1295</v>
      </c>
      <c r="J108" s="733">
        <v>1098</v>
      </c>
      <c r="K108" s="733">
        <v>1285</v>
      </c>
      <c r="L108" s="733">
        <v>1296</v>
      </c>
      <c r="M108" s="914">
        <v>1292</v>
      </c>
    </row>
    <row r="109" spans="1:13">
      <c r="A109" s="359"/>
      <c r="B109" s="364"/>
      <c r="C109" s="363" t="s">
        <v>188</v>
      </c>
      <c r="D109" s="732">
        <v>1210</v>
      </c>
      <c r="E109" s="732">
        <v>1852</v>
      </c>
      <c r="F109" s="732">
        <v>1822</v>
      </c>
      <c r="G109" s="733">
        <v>2212</v>
      </c>
      <c r="H109" s="733">
        <v>2236</v>
      </c>
      <c r="I109" s="733">
        <v>2372</v>
      </c>
      <c r="J109" s="733">
        <v>2292</v>
      </c>
      <c r="K109" s="733">
        <v>2835</v>
      </c>
      <c r="L109" s="733">
        <v>3300</v>
      </c>
      <c r="M109" s="914">
        <v>2998</v>
      </c>
    </row>
    <row r="110" spans="1:13">
      <c r="A110" s="359"/>
      <c r="B110" s="364"/>
      <c r="C110" s="363" t="s">
        <v>183</v>
      </c>
      <c r="D110" s="732">
        <v>2579</v>
      </c>
      <c r="E110" s="732">
        <v>2993</v>
      </c>
      <c r="F110" s="732">
        <v>3068</v>
      </c>
      <c r="G110" s="733">
        <v>3572</v>
      </c>
      <c r="H110" s="733">
        <v>4315</v>
      </c>
      <c r="I110" s="733">
        <v>5203</v>
      </c>
      <c r="J110" s="733">
        <v>6330</v>
      </c>
      <c r="K110" s="733">
        <v>7487</v>
      </c>
      <c r="L110" s="733">
        <v>7921</v>
      </c>
      <c r="M110" s="914">
        <v>9104</v>
      </c>
    </row>
    <row r="111" spans="1:13">
      <c r="A111" s="359"/>
      <c r="B111" s="364"/>
      <c r="C111" s="355" t="s">
        <v>58</v>
      </c>
      <c r="D111" s="749">
        <v>78707</v>
      </c>
      <c r="E111" s="749">
        <v>30177</v>
      </c>
      <c r="F111" s="749">
        <v>19684</v>
      </c>
      <c r="G111" s="750">
        <v>24467</v>
      </c>
      <c r="H111" s="750">
        <v>12338</v>
      </c>
      <c r="I111" s="750">
        <v>12696</v>
      </c>
      <c r="J111" s="750">
        <v>13686</v>
      </c>
      <c r="K111" s="733">
        <v>13756</v>
      </c>
      <c r="L111" s="733">
        <v>21836</v>
      </c>
      <c r="M111" s="917">
        <v>17814</v>
      </c>
    </row>
    <row r="112" spans="1:13">
      <c r="A112" s="349"/>
      <c r="B112" s="365"/>
      <c r="C112" s="357" t="s">
        <v>137</v>
      </c>
      <c r="D112" s="751">
        <f>SUM(D106:D111)</f>
        <v>142238</v>
      </c>
      <c r="E112" s="751">
        <f t="shared" ref="E112:J112" si="22">SUM(E106:E111)</f>
        <v>46578</v>
      </c>
      <c r="F112" s="751">
        <f t="shared" si="22"/>
        <v>36484</v>
      </c>
      <c r="G112" s="751">
        <f t="shared" si="22"/>
        <v>43290</v>
      </c>
      <c r="H112" s="751">
        <f t="shared" si="22"/>
        <v>28704</v>
      </c>
      <c r="I112" s="751">
        <f t="shared" si="22"/>
        <v>29723</v>
      </c>
      <c r="J112" s="751">
        <f t="shared" si="22"/>
        <v>30854</v>
      </c>
      <c r="K112" s="751">
        <f>SUM(K106:K111)</f>
        <v>32794</v>
      </c>
      <c r="L112" s="910">
        <f>SUM(L106:L111)</f>
        <v>41592</v>
      </c>
      <c r="M112" s="918">
        <f>SUM(M106:M111)</f>
        <v>38956</v>
      </c>
    </row>
    <row r="113" spans="1:13" ht="19.95" customHeight="1" thickBot="1">
      <c r="A113" s="373"/>
      <c r="B113" s="374" t="s">
        <v>137</v>
      </c>
      <c r="C113" s="374"/>
      <c r="D113" s="752">
        <f>D102+D105+D112</f>
        <v>247269</v>
      </c>
      <c r="E113" s="752">
        <f t="shared" ref="E113:J113" si="23">E102+E105+E112</f>
        <v>152376</v>
      </c>
      <c r="F113" s="752">
        <f t="shared" si="23"/>
        <v>141605</v>
      </c>
      <c r="G113" s="752">
        <f t="shared" si="23"/>
        <v>160394</v>
      </c>
      <c r="H113" s="752">
        <f t="shared" si="23"/>
        <v>133600</v>
      </c>
      <c r="I113" s="752">
        <f t="shared" si="23"/>
        <v>188504</v>
      </c>
      <c r="J113" s="752">
        <f t="shared" si="23"/>
        <v>170558</v>
      </c>
      <c r="K113" s="752">
        <f>K102+K105+K112</f>
        <v>163113</v>
      </c>
      <c r="L113" s="911">
        <f>L102+L105+L112</f>
        <v>168437</v>
      </c>
      <c r="M113" s="919">
        <f>M102+M105+M112</f>
        <v>180552</v>
      </c>
    </row>
    <row r="115" spans="1:13">
      <c r="A115" s="80"/>
    </row>
  </sheetData>
  <phoneticPr fontId="0" type="noConversion"/>
  <pageMargins left="0" right="0" top="0.75" bottom="0.75" header="0" footer="0"/>
  <pageSetup orientation="landscape" r:id="rId1"/>
  <headerFooter alignWithMargins="0"/>
  <rowBreaks count="3" manualBreakCount="3">
    <brk id="23" max="10" man="1"/>
    <brk id="59" max="10" man="1"/>
    <brk id="9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zoomScaleNormal="100" zoomScaleSheetLayoutView="100" workbookViewId="0">
      <selection activeCell="R16" sqref="R16"/>
    </sheetView>
  </sheetViews>
  <sheetFormatPr defaultColWidth="8.88671875" defaultRowHeight="13.2"/>
  <cols>
    <col min="1" max="1" width="12.21875" style="339" customWidth="1"/>
    <col min="2" max="3" width="23.88671875" style="339" customWidth="1"/>
    <col min="4" max="9" width="8.6640625" style="375" bestFit="1" customWidth="1"/>
    <col min="10" max="10" width="8.6640625" style="376" bestFit="1" customWidth="1"/>
    <col min="11" max="11" width="8.6640625" style="1218" bestFit="1" customWidth="1"/>
    <col min="12" max="13" width="8.6640625" style="2" bestFit="1" customWidth="1"/>
    <col min="14" max="16384" width="8.88671875" style="339"/>
  </cols>
  <sheetData>
    <row r="1" spans="1:13">
      <c r="A1" s="1" t="s">
        <v>0</v>
      </c>
      <c r="B1" s="2"/>
    </row>
    <row r="2" spans="1:13">
      <c r="A2" s="339" t="s">
        <v>177</v>
      </c>
    </row>
    <row r="3" spans="1:13">
      <c r="A3" s="1" t="s">
        <v>190</v>
      </c>
    </row>
    <row r="4" spans="1:13" ht="13.8" thickBot="1"/>
    <row r="5" spans="1:13">
      <c r="A5" s="342" t="s">
        <v>179</v>
      </c>
      <c r="B5" s="343" t="s">
        <v>79</v>
      </c>
      <c r="C5" s="343" t="s">
        <v>185</v>
      </c>
      <c r="D5" s="377">
        <v>2003</v>
      </c>
      <c r="E5" s="377">
        <v>2004</v>
      </c>
      <c r="F5" s="946">
        <v>2005</v>
      </c>
      <c r="G5" s="922">
        <v>2006</v>
      </c>
      <c r="H5" s="934">
        <v>2007</v>
      </c>
      <c r="I5" s="958">
        <v>2008</v>
      </c>
      <c r="J5" s="378">
        <v>2009</v>
      </c>
      <c r="K5" s="1219">
        <v>2010</v>
      </c>
      <c r="L5" s="378">
        <v>2011</v>
      </c>
      <c r="M5" s="920">
        <v>2012</v>
      </c>
    </row>
    <row r="6" spans="1:13">
      <c r="A6" s="346" t="s">
        <v>186</v>
      </c>
      <c r="B6" s="347" t="s">
        <v>171</v>
      </c>
      <c r="C6" s="348" t="s">
        <v>186</v>
      </c>
      <c r="D6" s="730">
        <v>124470</v>
      </c>
      <c r="E6" s="730">
        <v>124556</v>
      </c>
      <c r="F6" s="947">
        <v>121435</v>
      </c>
      <c r="G6" s="923">
        <v>122736</v>
      </c>
      <c r="H6" s="935">
        <v>123780</v>
      </c>
      <c r="I6" s="959">
        <v>122431</v>
      </c>
      <c r="J6" s="731">
        <v>121982</v>
      </c>
      <c r="K6" s="1220">
        <v>107632</v>
      </c>
      <c r="L6" s="731">
        <v>122642</v>
      </c>
      <c r="M6" s="913">
        <v>123570</v>
      </c>
    </row>
    <row r="7" spans="1:13">
      <c r="A7" s="349"/>
      <c r="B7" s="348"/>
      <c r="C7" s="350" t="s">
        <v>180</v>
      </c>
      <c r="D7" s="732">
        <v>5346</v>
      </c>
      <c r="E7" s="732">
        <v>5694</v>
      </c>
      <c r="F7" s="948">
        <v>5903</v>
      </c>
      <c r="G7" s="924">
        <v>5623</v>
      </c>
      <c r="H7" s="936">
        <v>5912</v>
      </c>
      <c r="I7" s="960">
        <v>5464</v>
      </c>
      <c r="J7" s="733">
        <v>5033</v>
      </c>
      <c r="K7" s="1221">
        <v>5224</v>
      </c>
      <c r="L7" s="733">
        <v>5083</v>
      </c>
      <c r="M7" s="1208">
        <v>5477</v>
      </c>
    </row>
    <row r="8" spans="1:13">
      <c r="A8" s="349"/>
      <c r="B8" s="348"/>
      <c r="C8" s="350" t="s">
        <v>187</v>
      </c>
      <c r="D8" s="732">
        <v>1391</v>
      </c>
      <c r="E8" s="732">
        <v>1523</v>
      </c>
      <c r="F8" s="948">
        <v>1566</v>
      </c>
      <c r="G8" s="924">
        <v>1654</v>
      </c>
      <c r="H8" s="936">
        <v>1754</v>
      </c>
      <c r="I8" s="960">
        <v>1398</v>
      </c>
      <c r="J8" s="733">
        <v>1274</v>
      </c>
      <c r="K8" s="1221">
        <v>1200</v>
      </c>
      <c r="L8" s="733">
        <v>1292</v>
      </c>
      <c r="M8" s="1208">
        <v>1380</v>
      </c>
    </row>
    <row r="9" spans="1:13">
      <c r="A9" s="349"/>
      <c r="B9" s="348"/>
      <c r="C9" s="350" t="s">
        <v>188</v>
      </c>
      <c r="D9" s="732">
        <v>3236</v>
      </c>
      <c r="E9" s="732">
        <v>4107</v>
      </c>
      <c r="F9" s="948">
        <v>5431</v>
      </c>
      <c r="G9" s="924">
        <v>5421</v>
      </c>
      <c r="H9" s="936">
        <v>6203</v>
      </c>
      <c r="I9" s="960">
        <v>5217</v>
      </c>
      <c r="J9" s="733">
        <v>5205</v>
      </c>
      <c r="K9" s="1221">
        <v>6042</v>
      </c>
      <c r="L9" s="733">
        <v>8067</v>
      </c>
      <c r="M9" s="1208">
        <v>8683</v>
      </c>
    </row>
    <row r="10" spans="1:13">
      <c r="A10" s="349"/>
      <c r="B10" s="348"/>
      <c r="C10" s="350" t="s">
        <v>183</v>
      </c>
      <c r="D10" s="732">
        <v>34014</v>
      </c>
      <c r="E10" s="732">
        <v>34203</v>
      </c>
      <c r="F10" s="948">
        <v>36020</v>
      </c>
      <c r="G10" s="924">
        <v>38352</v>
      </c>
      <c r="H10" s="936">
        <v>41054</v>
      </c>
      <c r="I10" s="960">
        <v>40739</v>
      </c>
      <c r="J10" s="733">
        <v>38176</v>
      </c>
      <c r="K10" s="1221">
        <v>40266</v>
      </c>
      <c r="L10" s="733">
        <v>40491</v>
      </c>
      <c r="M10" s="1208">
        <v>42727</v>
      </c>
    </row>
    <row r="11" spans="1:13">
      <c r="A11" s="349"/>
      <c r="B11" s="348"/>
      <c r="C11" s="350" t="s">
        <v>58</v>
      </c>
      <c r="D11" s="732">
        <v>16827</v>
      </c>
      <c r="E11" s="732">
        <v>8137</v>
      </c>
      <c r="F11" s="948">
        <v>11205</v>
      </c>
      <c r="G11" s="924">
        <v>12813</v>
      </c>
      <c r="H11" s="936">
        <v>10623</v>
      </c>
      <c r="I11" s="960">
        <v>13265</v>
      </c>
      <c r="J11" s="733">
        <v>10691</v>
      </c>
      <c r="K11" s="1221">
        <v>10129</v>
      </c>
      <c r="L11" s="733">
        <v>13802</v>
      </c>
      <c r="M11" s="1208">
        <v>16145</v>
      </c>
    </row>
    <row r="12" spans="1:13">
      <c r="A12" s="349"/>
      <c r="B12" s="348"/>
      <c r="C12" s="348" t="s">
        <v>137</v>
      </c>
      <c r="D12" s="734">
        <f t="shared" ref="D12:L12" si="0">SUM(D6:D11)</f>
        <v>185284</v>
      </c>
      <c r="E12" s="734">
        <f t="shared" si="0"/>
        <v>178220</v>
      </c>
      <c r="F12" s="949">
        <f t="shared" si="0"/>
        <v>181560</v>
      </c>
      <c r="G12" s="925">
        <f t="shared" si="0"/>
        <v>186599</v>
      </c>
      <c r="H12" s="937">
        <f t="shared" si="0"/>
        <v>189326</v>
      </c>
      <c r="I12" s="961">
        <f t="shared" si="0"/>
        <v>188514</v>
      </c>
      <c r="J12" s="735">
        <f t="shared" si="0"/>
        <v>182361</v>
      </c>
      <c r="K12" s="1222">
        <f t="shared" si="0"/>
        <v>170493</v>
      </c>
      <c r="L12" s="735">
        <f t="shared" si="0"/>
        <v>191377</v>
      </c>
      <c r="M12" s="1211">
        <f>SUM(M6:M11)</f>
        <v>197982</v>
      </c>
    </row>
    <row r="13" spans="1:13">
      <c r="A13" s="349"/>
      <c r="B13" s="351" t="s">
        <v>172</v>
      </c>
      <c r="C13" s="347" t="s">
        <v>186</v>
      </c>
      <c r="D13" s="736">
        <v>775599</v>
      </c>
      <c r="E13" s="736">
        <v>971239</v>
      </c>
      <c r="F13" s="950">
        <v>1080746</v>
      </c>
      <c r="G13" s="926">
        <v>1078285</v>
      </c>
      <c r="H13" s="938">
        <v>1153079</v>
      </c>
      <c r="I13" s="962">
        <v>1219771</v>
      </c>
      <c r="J13" s="737">
        <v>1171570</v>
      </c>
      <c r="K13" s="1223">
        <v>1393571</v>
      </c>
      <c r="L13" s="1199">
        <v>1359510</v>
      </c>
      <c r="M13" s="1206">
        <v>1336003</v>
      </c>
    </row>
    <row r="14" spans="1:13">
      <c r="A14" s="349"/>
      <c r="B14" s="353"/>
      <c r="C14" s="350" t="s">
        <v>58</v>
      </c>
      <c r="D14" s="732">
        <v>44216</v>
      </c>
      <c r="E14" s="732">
        <v>40120</v>
      </c>
      <c r="F14" s="948">
        <v>96339</v>
      </c>
      <c r="G14" s="924">
        <v>99323</v>
      </c>
      <c r="H14" s="936">
        <v>102649</v>
      </c>
      <c r="I14" s="960">
        <v>74457</v>
      </c>
      <c r="J14" s="733">
        <v>68063</v>
      </c>
      <c r="K14" s="1221">
        <v>50668</v>
      </c>
      <c r="L14" s="936">
        <v>56387</v>
      </c>
      <c r="M14" s="1210">
        <v>53048</v>
      </c>
    </row>
    <row r="15" spans="1:13">
      <c r="A15" s="349"/>
      <c r="B15" s="356"/>
      <c r="C15" s="357" t="s">
        <v>137</v>
      </c>
      <c r="D15" s="738">
        <f>SUM(D13:D14)</f>
        <v>819815</v>
      </c>
      <c r="E15" s="738">
        <f t="shared" ref="E15:L15" si="1">SUM(E13:E14)</f>
        <v>1011359</v>
      </c>
      <c r="F15" s="951">
        <f t="shared" si="1"/>
        <v>1177085</v>
      </c>
      <c r="G15" s="927">
        <f t="shared" si="1"/>
        <v>1177608</v>
      </c>
      <c r="H15" s="939">
        <f t="shared" si="1"/>
        <v>1255728</v>
      </c>
      <c r="I15" s="927">
        <f t="shared" si="1"/>
        <v>1294228</v>
      </c>
      <c r="J15" s="738">
        <f t="shared" si="1"/>
        <v>1239633</v>
      </c>
      <c r="K15" s="1224">
        <f t="shared" si="1"/>
        <v>1444239</v>
      </c>
      <c r="L15" s="939">
        <f t="shared" si="1"/>
        <v>1415897</v>
      </c>
      <c r="M15" s="1213">
        <f>SUM(M13:M14)</f>
        <v>1389051</v>
      </c>
    </row>
    <row r="16" spans="1:13">
      <c r="A16" s="349"/>
      <c r="B16" s="367" t="s">
        <v>189</v>
      </c>
      <c r="C16" s="348" t="s">
        <v>186</v>
      </c>
      <c r="D16" s="730">
        <v>464527</v>
      </c>
      <c r="E16" s="730">
        <v>687801</v>
      </c>
      <c r="F16" s="947">
        <v>816560</v>
      </c>
      <c r="G16" s="923">
        <v>910566</v>
      </c>
      <c r="H16" s="935">
        <v>1011882</v>
      </c>
      <c r="I16" s="959">
        <v>1138645</v>
      </c>
      <c r="J16" s="731">
        <v>1159153</v>
      </c>
      <c r="K16" s="1220">
        <v>1254313</v>
      </c>
      <c r="L16" s="731">
        <v>1282053</v>
      </c>
      <c r="M16" s="1209">
        <v>1338248</v>
      </c>
    </row>
    <row r="17" spans="1:13">
      <c r="A17" s="349"/>
      <c r="B17" s="362"/>
      <c r="C17" s="350" t="s">
        <v>180</v>
      </c>
      <c r="D17" s="732">
        <v>0</v>
      </c>
      <c r="E17" s="732">
        <v>15944</v>
      </c>
      <c r="F17" s="948">
        <v>17798</v>
      </c>
      <c r="G17" s="924">
        <v>18332</v>
      </c>
      <c r="H17" s="936">
        <v>18903</v>
      </c>
      <c r="I17" s="960">
        <v>19323</v>
      </c>
      <c r="J17" s="733">
        <v>16218</v>
      </c>
      <c r="K17" s="1221">
        <v>15898</v>
      </c>
      <c r="L17" s="733">
        <v>15940</v>
      </c>
      <c r="M17" s="1208">
        <v>15422</v>
      </c>
    </row>
    <row r="18" spans="1:13">
      <c r="A18" s="349"/>
      <c r="B18" s="362"/>
      <c r="C18" s="350" t="s">
        <v>187</v>
      </c>
      <c r="D18" s="732">
        <v>5546</v>
      </c>
      <c r="E18" s="732">
        <v>7580</v>
      </c>
      <c r="F18" s="948">
        <v>8511</v>
      </c>
      <c r="G18" s="924">
        <v>9030</v>
      </c>
      <c r="H18" s="936">
        <v>9412</v>
      </c>
      <c r="I18" s="960">
        <v>9634</v>
      </c>
      <c r="J18" s="733">
        <v>7998</v>
      </c>
      <c r="K18" s="1221">
        <v>8651</v>
      </c>
      <c r="L18" s="733">
        <v>9277</v>
      </c>
      <c r="M18" s="1208">
        <v>8814</v>
      </c>
    </row>
    <row r="19" spans="1:13">
      <c r="A19" s="349"/>
      <c r="B19" s="362"/>
      <c r="C19" s="350" t="s">
        <v>188</v>
      </c>
      <c r="D19" s="732">
        <v>8704</v>
      </c>
      <c r="E19" s="732">
        <v>12222</v>
      </c>
      <c r="F19" s="948">
        <v>14847</v>
      </c>
      <c r="G19" s="924">
        <v>17200</v>
      </c>
      <c r="H19" s="936">
        <v>18452</v>
      </c>
      <c r="I19" s="960">
        <v>20634</v>
      </c>
      <c r="J19" s="733">
        <v>19042</v>
      </c>
      <c r="K19" s="1221">
        <v>21697</v>
      </c>
      <c r="L19" s="733">
        <v>22132</v>
      </c>
      <c r="M19" s="1208">
        <v>23137</v>
      </c>
    </row>
    <row r="20" spans="1:13">
      <c r="A20" s="349"/>
      <c r="B20" s="362"/>
      <c r="C20" s="350" t="s">
        <v>183</v>
      </c>
      <c r="D20" s="732">
        <v>16352</v>
      </c>
      <c r="E20" s="732">
        <v>18721</v>
      </c>
      <c r="F20" s="948">
        <v>18554</v>
      </c>
      <c r="G20" s="924">
        <v>21211</v>
      </c>
      <c r="H20" s="936">
        <v>23679</v>
      </c>
      <c r="I20" s="960">
        <v>28255</v>
      </c>
      <c r="J20" s="733">
        <v>34041</v>
      </c>
      <c r="K20" s="1221">
        <v>38558</v>
      </c>
      <c r="L20" s="733">
        <v>39823</v>
      </c>
      <c r="M20" s="1208">
        <v>42468</v>
      </c>
    </row>
    <row r="21" spans="1:13">
      <c r="A21" s="349"/>
      <c r="B21" s="362"/>
      <c r="C21" s="350" t="s">
        <v>58</v>
      </c>
      <c r="D21" s="732">
        <v>7517</v>
      </c>
      <c r="E21" s="732">
        <v>23407</v>
      </c>
      <c r="F21" s="948">
        <v>29995</v>
      </c>
      <c r="G21" s="924">
        <v>39646</v>
      </c>
      <c r="H21" s="936">
        <v>33210</v>
      </c>
      <c r="I21" s="960">
        <v>38054</v>
      </c>
      <c r="J21" s="733">
        <v>26814</v>
      </c>
      <c r="K21" s="1221">
        <v>49916</v>
      </c>
      <c r="L21" s="936">
        <v>83898</v>
      </c>
      <c r="M21" s="1210">
        <v>86154</v>
      </c>
    </row>
    <row r="22" spans="1:13">
      <c r="A22" s="349"/>
      <c r="B22" s="365"/>
      <c r="C22" s="357" t="s">
        <v>137</v>
      </c>
      <c r="D22" s="739">
        <f t="shared" ref="D22:L22" si="2">SUM(D16:D21)</f>
        <v>502646</v>
      </c>
      <c r="E22" s="739">
        <f t="shared" si="2"/>
        <v>765675</v>
      </c>
      <c r="F22" s="951">
        <f t="shared" si="2"/>
        <v>906265</v>
      </c>
      <c r="G22" s="927">
        <f t="shared" si="2"/>
        <v>1015985</v>
      </c>
      <c r="H22" s="939">
        <f t="shared" si="2"/>
        <v>1115538</v>
      </c>
      <c r="I22" s="963">
        <f t="shared" si="2"/>
        <v>1254545</v>
      </c>
      <c r="J22" s="739">
        <f t="shared" si="2"/>
        <v>1263266</v>
      </c>
      <c r="K22" s="1225">
        <f t="shared" si="2"/>
        <v>1389033</v>
      </c>
      <c r="L22" s="939">
        <f t="shared" si="2"/>
        <v>1453123</v>
      </c>
      <c r="M22" s="918">
        <v>1514243</v>
      </c>
    </row>
    <row r="23" spans="1:13" ht="19.95" customHeight="1">
      <c r="A23" s="366"/>
      <c r="B23" s="379" t="s">
        <v>137</v>
      </c>
      <c r="C23" s="379"/>
      <c r="D23" s="740">
        <f t="shared" ref="D23:L23" si="3">D12+D15+D22</f>
        <v>1507745</v>
      </c>
      <c r="E23" s="740">
        <f t="shared" si="3"/>
        <v>1955254</v>
      </c>
      <c r="F23" s="952">
        <f t="shared" si="3"/>
        <v>2264910</v>
      </c>
      <c r="G23" s="928">
        <f t="shared" si="3"/>
        <v>2380192</v>
      </c>
      <c r="H23" s="940">
        <f t="shared" si="3"/>
        <v>2560592</v>
      </c>
      <c r="I23" s="928">
        <f t="shared" si="3"/>
        <v>2737287</v>
      </c>
      <c r="J23" s="740">
        <f t="shared" si="3"/>
        <v>2685260</v>
      </c>
      <c r="K23" s="1226">
        <f t="shared" si="3"/>
        <v>3003765</v>
      </c>
      <c r="L23" s="741">
        <f t="shared" si="3"/>
        <v>3060397</v>
      </c>
      <c r="M23" s="1214">
        <f>M12+M15+M22</f>
        <v>3101276</v>
      </c>
    </row>
    <row r="24" spans="1:13">
      <c r="A24" s="346" t="s">
        <v>180</v>
      </c>
      <c r="B24" s="347" t="s">
        <v>171</v>
      </c>
      <c r="C24" s="348" t="s">
        <v>186</v>
      </c>
      <c r="D24" s="730">
        <v>5077</v>
      </c>
      <c r="E24" s="730">
        <v>4757</v>
      </c>
      <c r="F24" s="947">
        <v>4612</v>
      </c>
      <c r="G24" s="923">
        <v>4141</v>
      </c>
      <c r="H24" s="935">
        <v>4021</v>
      </c>
      <c r="I24" s="959">
        <v>3438</v>
      </c>
      <c r="J24" s="731">
        <v>2661</v>
      </c>
      <c r="K24" s="1220">
        <v>2282</v>
      </c>
      <c r="L24" s="731">
        <v>2811</v>
      </c>
      <c r="M24" s="1209">
        <v>3057</v>
      </c>
    </row>
    <row r="25" spans="1:13">
      <c r="A25" s="349"/>
      <c r="B25" s="348"/>
      <c r="C25" s="350" t="s">
        <v>180</v>
      </c>
      <c r="D25" s="732">
        <v>358184</v>
      </c>
      <c r="E25" s="732">
        <v>362342</v>
      </c>
      <c r="F25" s="948">
        <v>359382</v>
      </c>
      <c r="G25" s="924">
        <v>336013</v>
      </c>
      <c r="H25" s="936">
        <v>321375</v>
      </c>
      <c r="I25" s="960">
        <v>317528</v>
      </c>
      <c r="J25" s="733">
        <v>282359</v>
      </c>
      <c r="K25" s="1221">
        <v>276156</v>
      </c>
      <c r="L25" s="733">
        <v>271683</v>
      </c>
      <c r="M25" s="1208">
        <v>269132</v>
      </c>
    </row>
    <row r="26" spans="1:13">
      <c r="A26" s="349"/>
      <c r="B26" s="348"/>
      <c r="C26" s="350" t="s">
        <v>187</v>
      </c>
      <c r="D26" s="732">
        <v>8085</v>
      </c>
      <c r="E26" s="732">
        <v>9017</v>
      </c>
      <c r="F26" s="948">
        <v>9201</v>
      </c>
      <c r="G26" s="924">
        <v>9222</v>
      </c>
      <c r="H26" s="936">
        <v>8853</v>
      </c>
      <c r="I26" s="960">
        <v>8039</v>
      </c>
      <c r="J26" s="733">
        <v>5857</v>
      </c>
      <c r="K26" s="1221">
        <v>5471</v>
      </c>
      <c r="L26" s="733">
        <v>6242</v>
      </c>
      <c r="M26" s="1208">
        <v>6203</v>
      </c>
    </row>
    <row r="27" spans="1:13">
      <c r="A27" s="349"/>
      <c r="B27" s="348"/>
      <c r="C27" s="350" t="s">
        <v>188</v>
      </c>
      <c r="D27" s="732">
        <v>14853</v>
      </c>
      <c r="E27" s="732">
        <v>18026</v>
      </c>
      <c r="F27" s="948">
        <v>20663</v>
      </c>
      <c r="G27" s="924">
        <v>20471</v>
      </c>
      <c r="H27" s="936">
        <v>20183</v>
      </c>
      <c r="I27" s="960">
        <v>19498</v>
      </c>
      <c r="J27" s="733">
        <v>16783</v>
      </c>
      <c r="K27" s="1221">
        <v>17691</v>
      </c>
      <c r="L27" s="733">
        <v>22640</v>
      </c>
      <c r="M27" s="1208">
        <v>21792</v>
      </c>
    </row>
    <row r="28" spans="1:13">
      <c r="A28" s="349"/>
      <c r="B28" s="348"/>
      <c r="C28" s="350" t="s">
        <v>183</v>
      </c>
      <c r="D28" s="732">
        <v>52761</v>
      </c>
      <c r="E28" s="732">
        <v>55281</v>
      </c>
      <c r="F28" s="948">
        <v>61587</v>
      </c>
      <c r="G28" s="924">
        <v>64140</v>
      </c>
      <c r="H28" s="936">
        <v>65057</v>
      </c>
      <c r="I28" s="960">
        <v>66408</v>
      </c>
      <c r="J28" s="733">
        <v>60409</v>
      </c>
      <c r="K28" s="1221">
        <v>58948</v>
      </c>
      <c r="L28" s="733">
        <v>59246</v>
      </c>
      <c r="M28" s="1208">
        <v>58833</v>
      </c>
    </row>
    <row r="29" spans="1:13">
      <c r="A29" s="349"/>
      <c r="B29" s="348"/>
      <c r="C29" s="350" t="s">
        <v>58</v>
      </c>
      <c r="D29" s="732">
        <v>6747</v>
      </c>
      <c r="E29" s="732">
        <v>3481</v>
      </c>
      <c r="F29" s="948">
        <v>4088</v>
      </c>
      <c r="G29" s="924">
        <v>4323</v>
      </c>
      <c r="H29" s="936">
        <v>3779</v>
      </c>
      <c r="I29" s="960">
        <v>4132</v>
      </c>
      <c r="J29" s="733">
        <v>6147</v>
      </c>
      <c r="K29" s="1221">
        <v>3983</v>
      </c>
      <c r="L29" s="733">
        <v>6433</v>
      </c>
      <c r="M29" s="1208">
        <v>7290</v>
      </c>
    </row>
    <row r="30" spans="1:13">
      <c r="A30" s="349"/>
      <c r="B30" s="348"/>
      <c r="C30" s="348" t="s">
        <v>137</v>
      </c>
      <c r="D30" s="730">
        <f t="shared" ref="D30:L30" si="4">SUM(D24:D29)</f>
        <v>445707</v>
      </c>
      <c r="E30" s="730">
        <f t="shared" si="4"/>
        <v>452904</v>
      </c>
      <c r="F30" s="947">
        <f t="shared" si="4"/>
        <v>459533</v>
      </c>
      <c r="G30" s="923">
        <f t="shared" si="4"/>
        <v>438310</v>
      </c>
      <c r="H30" s="935">
        <f t="shared" si="4"/>
        <v>423268</v>
      </c>
      <c r="I30" s="959">
        <f t="shared" si="4"/>
        <v>419043</v>
      </c>
      <c r="J30" s="731">
        <f t="shared" si="4"/>
        <v>374216</v>
      </c>
      <c r="K30" s="1220">
        <f t="shared" si="4"/>
        <v>364531</v>
      </c>
      <c r="L30" s="731">
        <f t="shared" si="4"/>
        <v>369055</v>
      </c>
      <c r="M30" s="1211">
        <f>SUM(M24:M29)</f>
        <v>366307</v>
      </c>
    </row>
    <row r="31" spans="1:13">
      <c r="A31" s="349"/>
      <c r="B31" s="351" t="s">
        <v>172</v>
      </c>
      <c r="C31" s="347" t="s">
        <v>186</v>
      </c>
      <c r="D31" s="742">
        <v>221080</v>
      </c>
      <c r="E31" s="742">
        <v>334205</v>
      </c>
      <c r="F31" s="953">
        <v>345901</v>
      </c>
      <c r="G31" s="929">
        <v>311358</v>
      </c>
      <c r="H31" s="941">
        <v>317941</v>
      </c>
      <c r="I31" s="964">
        <v>336920</v>
      </c>
      <c r="J31" s="743">
        <v>236894</v>
      </c>
      <c r="K31" s="1228">
        <v>284714</v>
      </c>
      <c r="L31" s="941">
        <v>291832</v>
      </c>
      <c r="M31" s="1212">
        <v>275999</v>
      </c>
    </row>
    <row r="32" spans="1:13">
      <c r="A32" s="349"/>
      <c r="B32" s="353"/>
      <c r="C32" s="350" t="s">
        <v>58</v>
      </c>
      <c r="D32" s="732">
        <v>13237</v>
      </c>
      <c r="E32" s="732">
        <v>13431</v>
      </c>
      <c r="F32" s="948">
        <v>30899</v>
      </c>
      <c r="G32" s="924">
        <v>28245</v>
      </c>
      <c r="H32" s="936">
        <v>27706</v>
      </c>
      <c r="I32" s="960">
        <v>9815</v>
      </c>
      <c r="J32" s="733">
        <v>11801</v>
      </c>
      <c r="K32" s="1221">
        <v>7688</v>
      </c>
      <c r="L32" s="936">
        <v>8884</v>
      </c>
      <c r="M32" s="1210">
        <v>7606</v>
      </c>
    </row>
    <row r="33" spans="1:15">
      <c r="A33" s="349"/>
      <c r="B33" s="356"/>
      <c r="C33" s="357" t="s">
        <v>137</v>
      </c>
      <c r="D33" s="738">
        <f>SUM(D31:D32)</f>
        <v>234317</v>
      </c>
      <c r="E33" s="738">
        <f t="shared" ref="E33:L33" si="5">SUM(E31:E32)</f>
        <v>347636</v>
      </c>
      <c r="F33" s="951">
        <f t="shared" si="5"/>
        <v>376800</v>
      </c>
      <c r="G33" s="927">
        <f t="shared" si="5"/>
        <v>339603</v>
      </c>
      <c r="H33" s="939">
        <f t="shared" si="5"/>
        <v>345647</v>
      </c>
      <c r="I33" s="927">
        <f t="shared" si="5"/>
        <v>346735</v>
      </c>
      <c r="J33" s="738">
        <f t="shared" si="5"/>
        <v>248695</v>
      </c>
      <c r="K33" s="1224">
        <f t="shared" si="5"/>
        <v>292402</v>
      </c>
      <c r="L33" s="739">
        <f t="shared" si="5"/>
        <v>300716</v>
      </c>
      <c r="M33" s="1213">
        <f>SUM(M31:M32)</f>
        <v>283605</v>
      </c>
    </row>
    <row r="34" spans="1:15">
      <c r="A34" s="349"/>
      <c r="B34" s="367" t="s">
        <v>189</v>
      </c>
      <c r="C34" s="348" t="s">
        <v>186</v>
      </c>
      <c r="D34" s="730">
        <v>75483</v>
      </c>
      <c r="E34" s="730">
        <v>151959</v>
      </c>
      <c r="F34" s="947">
        <v>204459</v>
      </c>
      <c r="G34" s="923">
        <v>256342</v>
      </c>
      <c r="H34" s="935">
        <v>273103</v>
      </c>
      <c r="I34" s="959">
        <v>257395</v>
      </c>
      <c r="J34" s="731">
        <v>314030</v>
      </c>
      <c r="K34" s="1220">
        <v>414312</v>
      </c>
      <c r="L34" s="731">
        <v>432109</v>
      </c>
      <c r="M34" s="1209">
        <v>530909</v>
      </c>
    </row>
    <row r="35" spans="1:15">
      <c r="A35" s="349"/>
      <c r="B35" s="362"/>
      <c r="C35" s="350" t="s">
        <v>180</v>
      </c>
      <c r="D35" s="732">
        <v>0</v>
      </c>
      <c r="E35" s="732">
        <v>6074</v>
      </c>
      <c r="F35" s="948">
        <v>8578</v>
      </c>
      <c r="G35" s="924">
        <v>11047</v>
      </c>
      <c r="H35" s="936">
        <v>12123</v>
      </c>
      <c r="I35" s="960">
        <v>12582</v>
      </c>
      <c r="J35" s="733">
        <v>12956</v>
      </c>
      <c r="K35" s="1221">
        <v>13925</v>
      </c>
      <c r="L35" s="733">
        <v>15897</v>
      </c>
      <c r="M35" s="1208">
        <v>17881</v>
      </c>
    </row>
    <row r="36" spans="1:15">
      <c r="A36" s="349"/>
      <c r="B36" s="348"/>
      <c r="C36" s="350" t="s">
        <v>187</v>
      </c>
      <c r="D36" s="732">
        <v>4547</v>
      </c>
      <c r="E36" s="732">
        <v>5777</v>
      </c>
      <c r="F36" s="948">
        <v>7267</v>
      </c>
      <c r="G36" s="924">
        <v>8382</v>
      </c>
      <c r="H36" s="936">
        <v>9247</v>
      </c>
      <c r="I36" s="960">
        <v>9513</v>
      </c>
      <c r="J36" s="733">
        <v>8311</v>
      </c>
      <c r="K36" s="1221">
        <v>8875</v>
      </c>
      <c r="L36" s="733">
        <v>8992</v>
      </c>
      <c r="M36" s="1208">
        <v>9801</v>
      </c>
    </row>
    <row r="37" spans="1:15">
      <c r="A37" s="349"/>
      <c r="B37" s="348"/>
      <c r="C37" s="350" t="s">
        <v>188</v>
      </c>
      <c r="D37" s="732">
        <v>5167</v>
      </c>
      <c r="E37" s="732">
        <v>7516</v>
      </c>
      <c r="F37" s="948">
        <v>10313</v>
      </c>
      <c r="G37" s="924">
        <v>12330</v>
      </c>
      <c r="H37" s="936">
        <v>12687</v>
      </c>
      <c r="I37" s="960">
        <v>13766</v>
      </c>
      <c r="J37" s="733">
        <v>13519</v>
      </c>
      <c r="K37" s="1221">
        <v>16191</v>
      </c>
      <c r="L37" s="733">
        <v>16591</v>
      </c>
      <c r="M37" s="1208">
        <v>20486</v>
      </c>
    </row>
    <row r="38" spans="1:15">
      <c r="A38" s="349"/>
      <c r="B38" s="362"/>
      <c r="C38" s="350" t="s">
        <v>183</v>
      </c>
      <c r="D38" s="732">
        <v>7589</v>
      </c>
      <c r="E38" s="732">
        <v>9531</v>
      </c>
      <c r="F38" s="948">
        <v>10407</v>
      </c>
      <c r="G38" s="924">
        <v>12699</v>
      </c>
      <c r="H38" s="936">
        <v>13737</v>
      </c>
      <c r="I38" s="960">
        <v>15988</v>
      </c>
      <c r="J38" s="733">
        <v>21573</v>
      </c>
      <c r="K38" s="1221">
        <v>25069</v>
      </c>
      <c r="L38" s="733">
        <v>25938</v>
      </c>
      <c r="M38" s="1205">
        <v>29853</v>
      </c>
    </row>
    <row r="39" spans="1:15">
      <c r="A39" s="349"/>
      <c r="B39" s="362"/>
      <c r="C39" s="350" t="s">
        <v>58</v>
      </c>
      <c r="D39" s="732">
        <v>759</v>
      </c>
      <c r="E39" s="732">
        <v>3301</v>
      </c>
      <c r="F39" s="948">
        <v>5263</v>
      </c>
      <c r="G39" s="924">
        <v>6557</v>
      </c>
      <c r="H39" s="936">
        <v>5609</v>
      </c>
      <c r="I39" s="960">
        <v>6700</v>
      </c>
      <c r="J39" s="733">
        <v>4909</v>
      </c>
      <c r="K39" s="1221">
        <v>9927</v>
      </c>
      <c r="L39" s="1203">
        <v>16958</v>
      </c>
      <c r="M39" s="1217">
        <v>20481</v>
      </c>
    </row>
    <row r="40" spans="1:15">
      <c r="A40" s="349"/>
      <c r="B40" s="365"/>
      <c r="C40" s="357" t="s">
        <v>137</v>
      </c>
      <c r="D40" s="739">
        <f t="shared" ref="D40:L40" si="6">SUM(D34:D39)</f>
        <v>93545</v>
      </c>
      <c r="E40" s="739">
        <f t="shared" si="6"/>
        <v>184158</v>
      </c>
      <c r="F40" s="951">
        <f t="shared" si="6"/>
        <v>246287</v>
      </c>
      <c r="G40" s="927">
        <f t="shared" si="6"/>
        <v>307357</v>
      </c>
      <c r="H40" s="939">
        <f t="shared" si="6"/>
        <v>326506</v>
      </c>
      <c r="I40" s="963">
        <f t="shared" si="6"/>
        <v>315944</v>
      </c>
      <c r="J40" s="739">
        <f t="shared" si="6"/>
        <v>375298</v>
      </c>
      <c r="K40" s="1225">
        <f t="shared" si="6"/>
        <v>488299</v>
      </c>
      <c r="L40" s="1204">
        <f t="shared" si="6"/>
        <v>516485</v>
      </c>
      <c r="M40" s="43">
        <v>629411</v>
      </c>
    </row>
    <row r="41" spans="1:15" ht="19.95" customHeight="1">
      <c r="A41" s="366"/>
      <c r="B41" s="379" t="s">
        <v>137</v>
      </c>
      <c r="C41" s="379"/>
      <c r="D41" s="740">
        <f>D30+D33+D40</f>
        <v>773569</v>
      </c>
      <c r="E41" s="740">
        <f t="shared" ref="E41:L41" si="7">E30+E33+E40</f>
        <v>984698</v>
      </c>
      <c r="F41" s="952">
        <f>F30+F33+F40</f>
        <v>1082620</v>
      </c>
      <c r="G41" s="928">
        <f t="shared" si="7"/>
        <v>1085270</v>
      </c>
      <c r="H41" s="940">
        <f t="shared" si="7"/>
        <v>1095421</v>
      </c>
      <c r="I41" s="928">
        <f t="shared" si="7"/>
        <v>1081722</v>
      </c>
      <c r="J41" s="740">
        <f t="shared" si="7"/>
        <v>998209</v>
      </c>
      <c r="K41" s="1226">
        <f t="shared" si="7"/>
        <v>1145232</v>
      </c>
      <c r="L41" s="741">
        <f t="shared" si="7"/>
        <v>1186256</v>
      </c>
      <c r="M41" s="1214">
        <f>M30+M33+M40</f>
        <v>1279323</v>
      </c>
      <c r="O41" s="1207"/>
    </row>
    <row r="42" spans="1:15">
      <c r="A42" s="346" t="s">
        <v>191</v>
      </c>
      <c r="B42" s="347" t="s">
        <v>171</v>
      </c>
      <c r="C42" s="348" t="s">
        <v>186</v>
      </c>
      <c r="D42" s="730">
        <v>1149</v>
      </c>
      <c r="E42" s="730">
        <v>1233</v>
      </c>
      <c r="F42" s="947">
        <v>1166</v>
      </c>
      <c r="G42" s="923">
        <v>1291</v>
      </c>
      <c r="H42" s="935">
        <v>916</v>
      </c>
      <c r="I42" s="959">
        <v>1098</v>
      </c>
      <c r="J42" s="731">
        <v>703</v>
      </c>
      <c r="K42" s="1220">
        <v>759</v>
      </c>
      <c r="L42" s="731">
        <v>1091</v>
      </c>
      <c r="M42" s="1209">
        <v>1556</v>
      </c>
    </row>
    <row r="43" spans="1:15">
      <c r="A43" s="349"/>
      <c r="B43" s="348"/>
      <c r="C43" s="350" t="s">
        <v>180</v>
      </c>
      <c r="D43" s="732">
        <v>3745</v>
      </c>
      <c r="E43" s="732">
        <v>4910</v>
      </c>
      <c r="F43" s="948">
        <v>5668</v>
      </c>
      <c r="G43" s="924">
        <v>5706</v>
      </c>
      <c r="H43" s="936">
        <v>4476</v>
      </c>
      <c r="I43" s="960">
        <v>3478</v>
      </c>
      <c r="J43" s="733">
        <v>2747</v>
      </c>
      <c r="K43" s="1221">
        <v>2988</v>
      </c>
      <c r="L43" s="733">
        <v>3035</v>
      </c>
      <c r="M43" s="1208">
        <v>3422</v>
      </c>
    </row>
    <row r="44" spans="1:15">
      <c r="A44" s="349"/>
      <c r="B44" s="348"/>
      <c r="C44" s="350" t="s">
        <v>187</v>
      </c>
      <c r="D44" s="732">
        <v>90165</v>
      </c>
      <c r="E44" s="732">
        <v>105027</v>
      </c>
      <c r="F44" s="948">
        <v>121942</v>
      </c>
      <c r="G44" s="924">
        <v>125249</v>
      </c>
      <c r="H44" s="936">
        <v>128438</v>
      </c>
      <c r="I44" s="960">
        <v>126691</v>
      </c>
      <c r="J44" s="733">
        <v>126988</v>
      </c>
      <c r="K44" s="1221">
        <v>131461</v>
      </c>
      <c r="L44" s="733">
        <v>137671</v>
      </c>
      <c r="M44" s="1208">
        <v>147694</v>
      </c>
    </row>
    <row r="45" spans="1:15">
      <c r="A45" s="349"/>
      <c r="B45" s="348"/>
      <c r="C45" s="350" t="s">
        <v>188</v>
      </c>
      <c r="D45" s="732">
        <v>3621</v>
      </c>
      <c r="E45" s="732">
        <v>4933</v>
      </c>
      <c r="F45" s="948">
        <v>6824</v>
      </c>
      <c r="G45" s="924">
        <v>7538</v>
      </c>
      <c r="H45" s="936">
        <v>6471</v>
      </c>
      <c r="I45" s="960">
        <v>5500</v>
      </c>
      <c r="J45" s="733">
        <v>3478</v>
      </c>
      <c r="K45" s="1221">
        <v>4340</v>
      </c>
      <c r="L45" s="733">
        <v>5279</v>
      </c>
      <c r="M45" s="1208">
        <v>5813</v>
      </c>
    </row>
    <row r="46" spans="1:15">
      <c r="A46" s="349"/>
      <c r="B46" s="348"/>
      <c r="C46" s="350" t="s">
        <v>183</v>
      </c>
      <c r="D46" s="732">
        <v>9740</v>
      </c>
      <c r="E46" s="732">
        <v>12892</v>
      </c>
      <c r="F46" s="948">
        <v>16310</v>
      </c>
      <c r="G46" s="924">
        <v>20627</v>
      </c>
      <c r="H46" s="936">
        <v>21408</v>
      </c>
      <c r="I46" s="960">
        <v>21174</v>
      </c>
      <c r="J46" s="733">
        <v>20602</v>
      </c>
      <c r="K46" s="1221">
        <v>22134</v>
      </c>
      <c r="L46" s="733">
        <v>22985</v>
      </c>
      <c r="M46" s="1208">
        <v>24189</v>
      </c>
    </row>
    <row r="47" spans="1:15">
      <c r="A47" s="349"/>
      <c r="B47" s="348"/>
      <c r="C47" s="350" t="s">
        <v>58</v>
      </c>
      <c r="D47" s="732">
        <v>752</v>
      </c>
      <c r="E47" s="732">
        <v>564</v>
      </c>
      <c r="F47" s="948">
        <v>921</v>
      </c>
      <c r="G47" s="924">
        <v>991</v>
      </c>
      <c r="H47" s="936">
        <v>720</v>
      </c>
      <c r="I47" s="960">
        <v>836</v>
      </c>
      <c r="J47" s="733">
        <v>725</v>
      </c>
      <c r="K47" s="1221">
        <v>471</v>
      </c>
      <c r="L47" s="936">
        <v>573</v>
      </c>
      <c r="M47" s="1216">
        <v>789</v>
      </c>
    </row>
    <row r="48" spans="1:15">
      <c r="A48" s="349"/>
      <c r="B48" s="348"/>
      <c r="C48" s="348" t="s">
        <v>137</v>
      </c>
      <c r="D48" s="730">
        <f t="shared" ref="D48:L48" si="8">SUM(D42:D47)</f>
        <v>109172</v>
      </c>
      <c r="E48" s="730">
        <f t="shared" si="8"/>
        <v>129559</v>
      </c>
      <c r="F48" s="947">
        <f t="shared" si="8"/>
        <v>152831</v>
      </c>
      <c r="G48" s="923">
        <f t="shared" si="8"/>
        <v>161402</v>
      </c>
      <c r="H48" s="935">
        <f t="shared" si="8"/>
        <v>162429</v>
      </c>
      <c r="I48" s="959">
        <f t="shared" si="8"/>
        <v>158777</v>
      </c>
      <c r="J48" s="731">
        <f t="shared" si="8"/>
        <v>155243</v>
      </c>
      <c r="K48" s="1220">
        <f t="shared" si="8"/>
        <v>162153</v>
      </c>
      <c r="L48" s="935">
        <f t="shared" si="8"/>
        <v>170634</v>
      </c>
      <c r="M48" s="1211">
        <f>SUM(M42:M47)</f>
        <v>183463</v>
      </c>
    </row>
    <row r="49" spans="1:13">
      <c r="A49" s="349"/>
      <c r="B49" s="351" t="s">
        <v>172</v>
      </c>
      <c r="C49" s="347" t="s">
        <v>186</v>
      </c>
      <c r="D49" s="742">
        <v>35252</v>
      </c>
      <c r="E49" s="742">
        <v>65249</v>
      </c>
      <c r="F49" s="953">
        <v>96839</v>
      </c>
      <c r="G49" s="929">
        <v>105841</v>
      </c>
      <c r="H49" s="941">
        <v>103955</v>
      </c>
      <c r="I49" s="964">
        <v>77749</v>
      </c>
      <c r="J49" s="743">
        <v>69028</v>
      </c>
      <c r="K49" s="1228">
        <v>93076</v>
      </c>
      <c r="L49" s="941">
        <v>103305</v>
      </c>
      <c r="M49" s="1212">
        <v>106213</v>
      </c>
    </row>
    <row r="50" spans="1:13">
      <c r="A50" s="349"/>
      <c r="B50" s="353"/>
      <c r="C50" s="350" t="s">
        <v>58</v>
      </c>
      <c r="D50" s="732">
        <v>2278</v>
      </c>
      <c r="E50" s="732">
        <v>2824</v>
      </c>
      <c r="F50" s="948">
        <v>8687</v>
      </c>
      <c r="G50" s="924">
        <v>9794</v>
      </c>
      <c r="H50" s="936">
        <v>9204</v>
      </c>
      <c r="I50" s="960">
        <v>2394</v>
      </c>
      <c r="J50" s="733">
        <v>3688</v>
      </c>
      <c r="K50" s="1221">
        <v>3139</v>
      </c>
      <c r="L50" s="936">
        <v>3795</v>
      </c>
      <c r="M50" s="1210">
        <v>3498</v>
      </c>
    </row>
    <row r="51" spans="1:13">
      <c r="A51" s="349"/>
      <c r="B51" s="356"/>
      <c r="C51" s="357" t="s">
        <v>137</v>
      </c>
      <c r="D51" s="738">
        <f>SUM(D49:D50)</f>
        <v>37530</v>
      </c>
      <c r="E51" s="738">
        <f t="shared" ref="E51:L51" si="9">SUM(E49:E50)</f>
        <v>68073</v>
      </c>
      <c r="F51" s="951">
        <f t="shared" si="9"/>
        <v>105526</v>
      </c>
      <c r="G51" s="927">
        <f t="shared" si="9"/>
        <v>115635</v>
      </c>
      <c r="H51" s="939">
        <f t="shared" si="9"/>
        <v>113159</v>
      </c>
      <c r="I51" s="927">
        <f t="shared" si="9"/>
        <v>80143</v>
      </c>
      <c r="J51" s="738">
        <f t="shared" si="9"/>
        <v>72716</v>
      </c>
      <c r="K51" s="1224">
        <f t="shared" si="9"/>
        <v>96215</v>
      </c>
      <c r="L51" s="739">
        <f t="shared" si="9"/>
        <v>107100</v>
      </c>
      <c r="M51" s="1213">
        <f>SUM(M49:M50)</f>
        <v>109711</v>
      </c>
    </row>
    <row r="52" spans="1:13">
      <c r="A52" s="349"/>
      <c r="B52" s="367" t="s">
        <v>189</v>
      </c>
      <c r="C52" s="348" t="s">
        <v>186</v>
      </c>
      <c r="D52" s="730">
        <v>8462</v>
      </c>
      <c r="E52" s="730">
        <v>15107</v>
      </c>
      <c r="F52" s="947">
        <v>22484</v>
      </c>
      <c r="G52" s="923">
        <v>33779</v>
      </c>
      <c r="H52" s="935">
        <v>45560</v>
      </c>
      <c r="I52" s="959">
        <v>54478</v>
      </c>
      <c r="J52" s="731">
        <v>60888</v>
      </c>
      <c r="K52" s="1220">
        <v>71527</v>
      </c>
      <c r="L52" s="731">
        <v>74809</v>
      </c>
      <c r="M52" s="1209">
        <v>101475</v>
      </c>
    </row>
    <row r="53" spans="1:13">
      <c r="A53" s="349"/>
      <c r="B53" s="362"/>
      <c r="C53" s="350" t="s">
        <v>180</v>
      </c>
      <c r="D53" s="732">
        <v>0</v>
      </c>
      <c r="E53" s="732">
        <v>871</v>
      </c>
      <c r="F53" s="948">
        <v>1177</v>
      </c>
      <c r="G53" s="924">
        <v>1514</v>
      </c>
      <c r="H53" s="936">
        <v>1871</v>
      </c>
      <c r="I53" s="960">
        <v>2121</v>
      </c>
      <c r="J53" s="733">
        <v>2035</v>
      </c>
      <c r="K53" s="1221">
        <v>1884</v>
      </c>
      <c r="L53" s="733">
        <v>1972</v>
      </c>
      <c r="M53" s="1208">
        <v>2286</v>
      </c>
    </row>
    <row r="54" spans="1:13">
      <c r="A54" s="349"/>
      <c r="B54" s="348"/>
      <c r="C54" s="350" t="s">
        <v>187</v>
      </c>
      <c r="D54" s="732">
        <v>148</v>
      </c>
      <c r="E54" s="732">
        <v>223</v>
      </c>
      <c r="F54" s="948">
        <v>246</v>
      </c>
      <c r="G54" s="924">
        <v>227</v>
      </c>
      <c r="H54" s="936">
        <v>263</v>
      </c>
      <c r="I54" s="960">
        <v>423</v>
      </c>
      <c r="J54" s="733">
        <v>328</v>
      </c>
      <c r="K54" s="1221">
        <v>344</v>
      </c>
      <c r="L54" s="733">
        <v>363</v>
      </c>
      <c r="M54" s="1208">
        <v>442</v>
      </c>
    </row>
    <row r="55" spans="1:13">
      <c r="A55" s="349"/>
      <c r="B55" s="348"/>
      <c r="C55" s="350" t="s">
        <v>188</v>
      </c>
      <c r="D55" s="732">
        <v>707</v>
      </c>
      <c r="E55" s="732">
        <v>925</v>
      </c>
      <c r="F55" s="948">
        <v>1307</v>
      </c>
      <c r="G55" s="924">
        <v>1649</v>
      </c>
      <c r="H55" s="936">
        <v>1996</v>
      </c>
      <c r="I55" s="960">
        <v>2522</v>
      </c>
      <c r="J55" s="733">
        <v>2431</v>
      </c>
      <c r="K55" s="1221">
        <v>2838</v>
      </c>
      <c r="L55" s="733">
        <v>2850</v>
      </c>
      <c r="M55" s="1208">
        <v>3172</v>
      </c>
    </row>
    <row r="56" spans="1:13">
      <c r="A56" s="349"/>
      <c r="B56" s="362"/>
      <c r="C56" s="350" t="s">
        <v>183</v>
      </c>
      <c r="D56" s="732">
        <v>671</v>
      </c>
      <c r="E56" s="732">
        <v>754</v>
      </c>
      <c r="F56" s="948">
        <v>907</v>
      </c>
      <c r="G56" s="924">
        <v>1058</v>
      </c>
      <c r="H56" s="936">
        <v>1568</v>
      </c>
      <c r="I56" s="960">
        <v>2410</v>
      </c>
      <c r="J56" s="733">
        <v>3348</v>
      </c>
      <c r="K56" s="1221">
        <v>3906</v>
      </c>
      <c r="L56" s="733">
        <v>4304</v>
      </c>
      <c r="M56" s="1208">
        <v>5292</v>
      </c>
    </row>
    <row r="57" spans="1:13">
      <c r="A57" s="349"/>
      <c r="B57" s="362"/>
      <c r="C57" s="350" t="s">
        <v>58</v>
      </c>
      <c r="D57" s="732">
        <v>181</v>
      </c>
      <c r="E57" s="764">
        <v>868</v>
      </c>
      <c r="F57" s="954">
        <v>1059</v>
      </c>
      <c r="G57" s="930">
        <v>2034</v>
      </c>
      <c r="H57" s="942">
        <v>1616</v>
      </c>
      <c r="I57" s="965">
        <v>1538</v>
      </c>
      <c r="J57" s="765">
        <v>1011</v>
      </c>
      <c r="K57" s="1221">
        <v>1685</v>
      </c>
      <c r="L57" s="936">
        <v>2628</v>
      </c>
      <c r="M57" s="1215">
        <v>3270</v>
      </c>
    </row>
    <row r="58" spans="1:13">
      <c r="A58" s="349"/>
      <c r="B58" s="365"/>
      <c r="C58" s="357" t="s">
        <v>137</v>
      </c>
      <c r="D58" s="739">
        <f t="shared" ref="D58:L58" si="10">SUM(D52:D57)</f>
        <v>10169</v>
      </c>
      <c r="E58" s="734">
        <f t="shared" si="10"/>
        <v>18748</v>
      </c>
      <c r="F58" s="949">
        <f t="shared" si="10"/>
        <v>27180</v>
      </c>
      <c r="G58" s="925">
        <f t="shared" si="10"/>
        <v>40261</v>
      </c>
      <c r="H58" s="937">
        <f t="shared" si="10"/>
        <v>52874</v>
      </c>
      <c r="I58" s="925">
        <f t="shared" si="10"/>
        <v>63492</v>
      </c>
      <c r="J58" s="734">
        <f t="shared" si="10"/>
        <v>70041</v>
      </c>
      <c r="K58" s="1229">
        <f t="shared" si="10"/>
        <v>82184</v>
      </c>
      <c r="L58" s="937">
        <f t="shared" si="10"/>
        <v>86926</v>
      </c>
      <c r="M58" s="1211">
        <v>115937</v>
      </c>
    </row>
    <row r="59" spans="1:13" ht="19.95" customHeight="1">
      <c r="A59" s="366"/>
      <c r="B59" s="379" t="s">
        <v>137</v>
      </c>
      <c r="C59" s="379"/>
      <c r="D59" s="740">
        <f t="shared" ref="D59:L59" si="11">D48+D51+D58</f>
        <v>156871</v>
      </c>
      <c r="E59" s="740">
        <f t="shared" si="11"/>
        <v>216380</v>
      </c>
      <c r="F59" s="952">
        <f t="shared" si="11"/>
        <v>285537</v>
      </c>
      <c r="G59" s="928">
        <f t="shared" si="11"/>
        <v>317298</v>
      </c>
      <c r="H59" s="940">
        <f t="shared" si="11"/>
        <v>328462</v>
      </c>
      <c r="I59" s="966">
        <f t="shared" si="11"/>
        <v>302412</v>
      </c>
      <c r="J59" s="741">
        <f t="shared" si="11"/>
        <v>298000</v>
      </c>
      <c r="K59" s="1227">
        <f t="shared" si="11"/>
        <v>340552</v>
      </c>
      <c r="L59" s="741">
        <f t="shared" si="11"/>
        <v>364660</v>
      </c>
      <c r="M59" s="1214">
        <f>M48+M51+M58</f>
        <v>409111</v>
      </c>
    </row>
    <row r="60" spans="1:13">
      <c r="A60" s="346" t="s">
        <v>182</v>
      </c>
      <c r="B60" s="347" t="s">
        <v>171</v>
      </c>
      <c r="C60" s="348" t="s">
        <v>186</v>
      </c>
      <c r="D60" s="730">
        <v>90</v>
      </c>
      <c r="E60" s="730">
        <v>105</v>
      </c>
      <c r="F60" s="947">
        <v>93</v>
      </c>
      <c r="G60" s="923">
        <v>219</v>
      </c>
      <c r="H60" s="935">
        <v>245</v>
      </c>
      <c r="I60" s="959">
        <v>271</v>
      </c>
      <c r="J60" s="731">
        <v>237</v>
      </c>
      <c r="K60" s="1220">
        <v>208</v>
      </c>
      <c r="L60" s="731">
        <v>206</v>
      </c>
      <c r="M60" s="1209">
        <v>249</v>
      </c>
    </row>
    <row r="61" spans="1:13">
      <c r="A61" s="349"/>
      <c r="B61" s="348"/>
      <c r="C61" s="350" t="s">
        <v>180</v>
      </c>
      <c r="D61" s="732">
        <v>109</v>
      </c>
      <c r="E61" s="732">
        <v>112</v>
      </c>
      <c r="F61" s="948">
        <v>156</v>
      </c>
      <c r="G61" s="924">
        <v>221</v>
      </c>
      <c r="H61" s="936">
        <v>269</v>
      </c>
      <c r="I61" s="960">
        <v>311</v>
      </c>
      <c r="J61" s="733">
        <v>393</v>
      </c>
      <c r="K61" s="1221">
        <v>424</v>
      </c>
      <c r="L61" s="733">
        <v>447</v>
      </c>
      <c r="M61" s="1208">
        <v>561</v>
      </c>
    </row>
    <row r="62" spans="1:13">
      <c r="A62" s="349"/>
      <c r="B62" s="348"/>
      <c r="C62" s="350" t="s">
        <v>187</v>
      </c>
      <c r="D62" s="732">
        <v>23</v>
      </c>
      <c r="E62" s="732">
        <v>48</v>
      </c>
      <c r="F62" s="948">
        <v>34</v>
      </c>
      <c r="G62" s="924">
        <v>50</v>
      </c>
      <c r="H62" s="936">
        <v>82</v>
      </c>
      <c r="I62" s="960">
        <v>161</v>
      </c>
      <c r="J62" s="733">
        <v>128</v>
      </c>
      <c r="K62" s="1221">
        <v>116</v>
      </c>
      <c r="L62" s="733">
        <v>167</v>
      </c>
      <c r="M62" s="1208">
        <v>196</v>
      </c>
    </row>
    <row r="63" spans="1:13">
      <c r="A63" s="349"/>
      <c r="B63" s="348"/>
      <c r="C63" s="350" t="s">
        <v>188</v>
      </c>
      <c r="D63" s="732">
        <v>56637</v>
      </c>
      <c r="E63" s="732">
        <v>65586</v>
      </c>
      <c r="F63" s="948">
        <v>93172</v>
      </c>
      <c r="G63" s="924">
        <v>121968</v>
      </c>
      <c r="H63" s="936">
        <v>152299</v>
      </c>
      <c r="I63" s="960">
        <v>194005</v>
      </c>
      <c r="J63" s="733">
        <v>228456</v>
      </c>
      <c r="K63" s="1221">
        <v>291960</v>
      </c>
      <c r="L63" s="733">
        <v>413540</v>
      </c>
      <c r="M63" s="1208">
        <v>533245</v>
      </c>
    </row>
    <row r="64" spans="1:13">
      <c r="A64" s="349"/>
      <c r="B64" s="348"/>
      <c r="C64" s="350" t="s">
        <v>183</v>
      </c>
      <c r="D64" s="732">
        <v>911</v>
      </c>
      <c r="E64" s="732">
        <v>1443</v>
      </c>
      <c r="F64" s="948">
        <v>1858</v>
      </c>
      <c r="G64" s="924">
        <v>3346</v>
      </c>
      <c r="H64" s="936">
        <v>3333</v>
      </c>
      <c r="I64" s="960">
        <v>3732</v>
      </c>
      <c r="J64" s="733">
        <v>5830</v>
      </c>
      <c r="K64" s="1221">
        <v>6321</v>
      </c>
      <c r="L64" s="733">
        <v>7090</v>
      </c>
      <c r="M64" s="1208">
        <v>8179</v>
      </c>
    </row>
    <row r="65" spans="1:13">
      <c r="A65" s="349"/>
      <c r="B65" s="348"/>
      <c r="C65" s="350" t="s">
        <v>58</v>
      </c>
      <c r="D65" s="732">
        <v>301</v>
      </c>
      <c r="E65" s="732">
        <v>158</v>
      </c>
      <c r="F65" s="948">
        <v>226</v>
      </c>
      <c r="G65" s="924">
        <v>439</v>
      </c>
      <c r="H65" s="936">
        <v>511</v>
      </c>
      <c r="I65" s="960">
        <v>612</v>
      </c>
      <c r="J65" s="733">
        <v>664</v>
      </c>
      <c r="K65" s="1221">
        <v>714</v>
      </c>
      <c r="L65" s="733">
        <v>898</v>
      </c>
      <c r="M65" s="1208">
        <v>1049</v>
      </c>
    </row>
    <row r="66" spans="1:13">
      <c r="A66" s="349"/>
      <c r="B66" s="348"/>
      <c r="C66" s="348" t="s">
        <v>137</v>
      </c>
      <c r="D66" s="731">
        <f t="shared" ref="D66:L66" si="12">SUM(D60:D65)</f>
        <v>58071</v>
      </c>
      <c r="E66" s="731">
        <f t="shared" si="12"/>
        <v>67452</v>
      </c>
      <c r="F66" s="947">
        <f t="shared" si="12"/>
        <v>95539</v>
      </c>
      <c r="G66" s="923">
        <f t="shared" si="12"/>
        <v>126243</v>
      </c>
      <c r="H66" s="935">
        <f t="shared" si="12"/>
        <v>156739</v>
      </c>
      <c r="I66" s="959">
        <f t="shared" si="12"/>
        <v>199092</v>
      </c>
      <c r="J66" s="731">
        <f t="shared" si="12"/>
        <v>235708</v>
      </c>
      <c r="K66" s="1220">
        <f t="shared" si="12"/>
        <v>299743</v>
      </c>
      <c r="L66" s="731">
        <f t="shared" si="12"/>
        <v>422348</v>
      </c>
      <c r="M66" s="1211">
        <f>SUM(M60:M65)</f>
        <v>543479</v>
      </c>
    </row>
    <row r="67" spans="1:13">
      <c r="A67" s="349"/>
      <c r="B67" s="351" t="s">
        <v>172</v>
      </c>
      <c r="C67" s="347" t="s">
        <v>186</v>
      </c>
      <c r="D67" s="742">
        <v>4106</v>
      </c>
      <c r="E67" s="742">
        <v>5090</v>
      </c>
      <c r="F67" s="953">
        <v>6331</v>
      </c>
      <c r="G67" s="929">
        <v>8947</v>
      </c>
      <c r="H67" s="941">
        <v>12835</v>
      </c>
      <c r="I67" s="964">
        <v>12934</v>
      </c>
      <c r="J67" s="743">
        <v>12669</v>
      </c>
      <c r="K67" s="1228">
        <v>16366</v>
      </c>
      <c r="L67" s="941">
        <v>19601</v>
      </c>
      <c r="M67" s="1212">
        <v>20214</v>
      </c>
    </row>
    <row r="68" spans="1:13">
      <c r="A68" s="349"/>
      <c r="B68" s="353"/>
      <c r="C68" s="350" t="s">
        <v>58</v>
      </c>
      <c r="D68" s="732">
        <v>196</v>
      </c>
      <c r="E68" s="732">
        <v>235</v>
      </c>
      <c r="F68" s="948">
        <v>576</v>
      </c>
      <c r="G68" s="924">
        <v>824</v>
      </c>
      <c r="H68" s="936">
        <v>1159</v>
      </c>
      <c r="I68" s="960">
        <v>379</v>
      </c>
      <c r="J68" s="733">
        <v>570</v>
      </c>
      <c r="K68" s="1221">
        <v>566</v>
      </c>
      <c r="L68" s="936">
        <v>678</v>
      </c>
      <c r="M68" s="1210">
        <v>597</v>
      </c>
    </row>
    <row r="69" spans="1:13">
      <c r="A69" s="349"/>
      <c r="B69" s="356"/>
      <c r="C69" s="357" t="s">
        <v>137</v>
      </c>
      <c r="D69" s="738">
        <f>SUM(D67:D68)</f>
        <v>4302</v>
      </c>
      <c r="E69" s="738">
        <f t="shared" ref="E69:L69" si="13">SUM(E67:E68)</f>
        <v>5325</v>
      </c>
      <c r="F69" s="951">
        <f t="shared" si="13"/>
        <v>6907</v>
      </c>
      <c r="G69" s="927">
        <f t="shared" si="13"/>
        <v>9771</v>
      </c>
      <c r="H69" s="939">
        <f t="shared" si="13"/>
        <v>13994</v>
      </c>
      <c r="I69" s="927">
        <f t="shared" si="13"/>
        <v>13313</v>
      </c>
      <c r="J69" s="738">
        <f t="shared" si="13"/>
        <v>13239</v>
      </c>
      <c r="K69" s="1224">
        <f t="shared" si="13"/>
        <v>16932</v>
      </c>
      <c r="L69" s="739">
        <f t="shared" si="13"/>
        <v>20279</v>
      </c>
      <c r="M69" s="1213">
        <f>SUM(M67:M68)</f>
        <v>20811</v>
      </c>
    </row>
    <row r="70" spans="1:13">
      <c r="A70" s="349"/>
      <c r="B70" s="367" t="s">
        <v>189</v>
      </c>
      <c r="C70" s="348" t="s">
        <v>186</v>
      </c>
      <c r="D70" s="730">
        <v>2629</v>
      </c>
      <c r="E70" s="730">
        <v>5495</v>
      </c>
      <c r="F70" s="947">
        <v>9129</v>
      </c>
      <c r="G70" s="923">
        <v>12429</v>
      </c>
      <c r="H70" s="935">
        <v>23097</v>
      </c>
      <c r="I70" s="959">
        <v>36095</v>
      </c>
      <c r="J70" s="731">
        <v>41842</v>
      </c>
      <c r="K70" s="1220">
        <v>54564</v>
      </c>
      <c r="L70" s="731">
        <v>71878</v>
      </c>
      <c r="M70" s="1209">
        <v>114517</v>
      </c>
    </row>
    <row r="71" spans="1:13">
      <c r="A71" s="349"/>
      <c r="B71" s="362"/>
      <c r="C71" s="350" t="s">
        <v>180</v>
      </c>
      <c r="D71" s="732">
        <v>0</v>
      </c>
      <c r="E71" s="732">
        <v>143</v>
      </c>
      <c r="F71" s="948">
        <v>241</v>
      </c>
      <c r="G71" s="924">
        <v>284</v>
      </c>
      <c r="H71" s="936">
        <v>397</v>
      </c>
      <c r="I71" s="960">
        <v>461</v>
      </c>
      <c r="J71" s="733">
        <v>498</v>
      </c>
      <c r="K71" s="1221">
        <v>639</v>
      </c>
      <c r="L71" s="733">
        <v>954</v>
      </c>
      <c r="M71" s="1208">
        <v>1461</v>
      </c>
    </row>
    <row r="72" spans="1:13">
      <c r="A72" s="349"/>
      <c r="B72" s="348"/>
      <c r="C72" s="350" t="s">
        <v>187</v>
      </c>
      <c r="D72" s="732">
        <v>58</v>
      </c>
      <c r="E72" s="732">
        <v>81</v>
      </c>
      <c r="F72" s="948">
        <v>114</v>
      </c>
      <c r="G72" s="924">
        <v>147</v>
      </c>
      <c r="H72" s="936">
        <v>214</v>
      </c>
      <c r="I72" s="960">
        <v>320</v>
      </c>
      <c r="J72" s="733">
        <v>298</v>
      </c>
      <c r="K72" s="1221">
        <v>401</v>
      </c>
      <c r="L72" s="733">
        <v>585</v>
      </c>
      <c r="M72" s="1208">
        <v>786</v>
      </c>
    </row>
    <row r="73" spans="1:13">
      <c r="A73" s="349"/>
      <c r="B73" s="348"/>
      <c r="C73" s="350" t="s">
        <v>188</v>
      </c>
      <c r="D73" s="732">
        <v>132</v>
      </c>
      <c r="E73" s="732">
        <v>200</v>
      </c>
      <c r="F73" s="948">
        <v>313</v>
      </c>
      <c r="G73" s="924">
        <v>350</v>
      </c>
      <c r="H73" s="936">
        <v>761</v>
      </c>
      <c r="I73" s="960">
        <v>574</v>
      </c>
      <c r="J73" s="733">
        <v>640</v>
      </c>
      <c r="K73" s="1221">
        <v>1107</v>
      </c>
      <c r="L73" s="733">
        <v>2289</v>
      </c>
      <c r="M73" s="1208">
        <v>2068</v>
      </c>
    </row>
    <row r="74" spans="1:13">
      <c r="A74" s="349"/>
      <c r="B74" s="362"/>
      <c r="C74" s="350" t="s">
        <v>183</v>
      </c>
      <c r="D74" s="744">
        <v>123</v>
      </c>
      <c r="E74" s="744">
        <v>212</v>
      </c>
      <c r="F74" s="955">
        <v>269</v>
      </c>
      <c r="G74" s="931">
        <v>422</v>
      </c>
      <c r="H74" s="943">
        <v>570</v>
      </c>
      <c r="I74" s="967">
        <v>723</v>
      </c>
      <c r="J74" s="745">
        <v>1049</v>
      </c>
      <c r="K74" s="1221">
        <v>1841</v>
      </c>
      <c r="L74" s="733">
        <v>3455</v>
      </c>
      <c r="M74" s="1208">
        <v>5094</v>
      </c>
    </row>
    <row r="75" spans="1:13">
      <c r="A75" s="349"/>
      <c r="B75" s="362"/>
      <c r="C75" s="350" t="s">
        <v>58</v>
      </c>
      <c r="D75" s="732">
        <v>88</v>
      </c>
      <c r="E75" s="732">
        <v>306</v>
      </c>
      <c r="F75" s="948">
        <v>388</v>
      </c>
      <c r="G75" s="924">
        <v>546</v>
      </c>
      <c r="H75" s="936">
        <v>559</v>
      </c>
      <c r="I75" s="924">
        <v>699</v>
      </c>
      <c r="J75" s="732">
        <v>507</v>
      </c>
      <c r="K75" s="1221">
        <v>1369</v>
      </c>
      <c r="L75" s="733">
        <v>3833</v>
      </c>
      <c r="M75" s="1209">
        <v>4661</v>
      </c>
    </row>
    <row r="76" spans="1:13">
      <c r="A76" s="349"/>
      <c r="B76" s="365"/>
      <c r="C76" s="357" t="s">
        <v>137</v>
      </c>
      <c r="D76" s="738">
        <f t="shared" ref="D76:L76" si="14">SUM(D70:D75)</f>
        <v>3030</v>
      </c>
      <c r="E76" s="738">
        <f t="shared" si="14"/>
        <v>6437</v>
      </c>
      <c r="F76" s="951">
        <f t="shared" si="14"/>
        <v>10454</v>
      </c>
      <c r="G76" s="927">
        <f t="shared" si="14"/>
        <v>14178</v>
      </c>
      <c r="H76" s="939">
        <f t="shared" si="14"/>
        <v>25598</v>
      </c>
      <c r="I76" s="927">
        <f t="shared" si="14"/>
        <v>38872</v>
      </c>
      <c r="J76" s="738">
        <f t="shared" si="14"/>
        <v>44834</v>
      </c>
      <c r="K76" s="1224">
        <f t="shared" si="14"/>
        <v>59921</v>
      </c>
      <c r="L76" s="739">
        <f t="shared" si="14"/>
        <v>82994</v>
      </c>
      <c r="M76" s="1213">
        <v>128587</v>
      </c>
    </row>
    <row r="77" spans="1:13" ht="19.95" customHeight="1">
      <c r="A77" s="366"/>
      <c r="B77" s="379" t="s">
        <v>137</v>
      </c>
      <c r="C77" s="379"/>
      <c r="D77" s="746">
        <f t="shared" ref="D77:M77" si="15">D66+D69+D76</f>
        <v>65403</v>
      </c>
      <c r="E77" s="746">
        <f t="shared" si="15"/>
        <v>79214</v>
      </c>
      <c r="F77" s="956">
        <f t="shared" si="15"/>
        <v>112900</v>
      </c>
      <c r="G77" s="932">
        <f t="shared" si="15"/>
        <v>150192</v>
      </c>
      <c r="H77" s="944">
        <f t="shared" si="15"/>
        <v>196331</v>
      </c>
      <c r="I77" s="932">
        <f t="shared" si="15"/>
        <v>251277</v>
      </c>
      <c r="J77" s="746">
        <f t="shared" si="15"/>
        <v>293781</v>
      </c>
      <c r="K77" s="1230">
        <f t="shared" si="15"/>
        <v>376596</v>
      </c>
      <c r="L77" s="747">
        <f t="shared" si="15"/>
        <v>525621</v>
      </c>
      <c r="M77" s="1214">
        <f t="shared" si="15"/>
        <v>692877</v>
      </c>
    </row>
    <row r="78" spans="1:13">
      <c r="A78" s="346" t="s">
        <v>183</v>
      </c>
      <c r="B78" s="347" t="s">
        <v>171</v>
      </c>
      <c r="C78" s="348" t="s">
        <v>186</v>
      </c>
      <c r="D78" s="730">
        <v>7918</v>
      </c>
      <c r="E78" s="730">
        <v>7043</v>
      </c>
      <c r="F78" s="947">
        <v>7087</v>
      </c>
      <c r="G78" s="923">
        <v>5663</v>
      </c>
      <c r="H78" s="935">
        <v>5495</v>
      </c>
      <c r="I78" s="959">
        <v>5623</v>
      </c>
      <c r="J78" s="731">
        <v>4919</v>
      </c>
      <c r="K78" s="1220">
        <v>5323</v>
      </c>
      <c r="L78" s="731">
        <v>6422</v>
      </c>
      <c r="M78" s="1209">
        <v>6956</v>
      </c>
    </row>
    <row r="79" spans="1:13">
      <c r="A79" s="349"/>
      <c r="B79" s="348"/>
      <c r="C79" s="350" t="s">
        <v>180</v>
      </c>
      <c r="D79" s="732">
        <v>7613</v>
      </c>
      <c r="E79" s="732">
        <v>8045</v>
      </c>
      <c r="F79" s="948">
        <v>8069</v>
      </c>
      <c r="G79" s="924">
        <v>7482</v>
      </c>
      <c r="H79" s="936">
        <v>7689</v>
      </c>
      <c r="I79" s="960">
        <v>7394</v>
      </c>
      <c r="J79" s="733">
        <v>7285</v>
      </c>
      <c r="K79" s="1221">
        <v>8143</v>
      </c>
      <c r="L79" s="733">
        <v>8787</v>
      </c>
      <c r="M79" s="1208">
        <v>9019</v>
      </c>
    </row>
    <row r="80" spans="1:13">
      <c r="A80" s="349"/>
      <c r="B80" s="348"/>
      <c r="C80" s="350" t="s">
        <v>187</v>
      </c>
      <c r="D80" s="732">
        <v>1586</v>
      </c>
      <c r="E80" s="732">
        <v>2306</v>
      </c>
      <c r="F80" s="948">
        <v>2754</v>
      </c>
      <c r="G80" s="924">
        <v>1922</v>
      </c>
      <c r="H80" s="936">
        <v>1871</v>
      </c>
      <c r="I80" s="960">
        <v>1665</v>
      </c>
      <c r="J80" s="733">
        <v>1438</v>
      </c>
      <c r="K80" s="1221">
        <v>1556</v>
      </c>
      <c r="L80" s="733">
        <v>1613</v>
      </c>
      <c r="M80" s="1208">
        <v>1729</v>
      </c>
    </row>
    <row r="81" spans="1:13">
      <c r="A81" s="349"/>
      <c r="B81" s="348"/>
      <c r="C81" s="350" t="s">
        <v>188</v>
      </c>
      <c r="D81" s="732">
        <v>3248</v>
      </c>
      <c r="E81" s="732">
        <v>4588</v>
      </c>
      <c r="F81" s="948">
        <v>6469</v>
      </c>
      <c r="G81" s="924">
        <v>6077</v>
      </c>
      <c r="H81" s="936">
        <v>8280</v>
      </c>
      <c r="I81" s="960">
        <v>6754</v>
      </c>
      <c r="J81" s="733">
        <v>6125</v>
      </c>
      <c r="K81" s="1221">
        <v>7731</v>
      </c>
      <c r="L81" s="733">
        <v>11133</v>
      </c>
      <c r="M81" s="1208">
        <v>11678</v>
      </c>
    </row>
    <row r="82" spans="1:13">
      <c r="A82" s="349"/>
      <c r="B82" s="348"/>
      <c r="C82" s="350" t="s">
        <v>183</v>
      </c>
      <c r="D82" s="732">
        <v>184758</v>
      </c>
      <c r="E82" s="732">
        <v>185008</v>
      </c>
      <c r="F82" s="948">
        <v>202776</v>
      </c>
      <c r="G82" s="924">
        <v>215904</v>
      </c>
      <c r="H82" s="936">
        <v>234043</v>
      </c>
      <c r="I82" s="960">
        <v>223045</v>
      </c>
      <c r="J82" s="733">
        <v>213093</v>
      </c>
      <c r="K82" s="1221">
        <v>227907</v>
      </c>
      <c r="L82" s="733">
        <v>231630</v>
      </c>
      <c r="M82" s="1208">
        <v>250617</v>
      </c>
    </row>
    <row r="83" spans="1:13">
      <c r="A83" s="349"/>
      <c r="B83" s="348"/>
      <c r="C83" s="350" t="s">
        <v>58</v>
      </c>
      <c r="D83" s="732">
        <v>21237</v>
      </c>
      <c r="E83" s="732">
        <v>11103</v>
      </c>
      <c r="F83" s="948">
        <v>17614</v>
      </c>
      <c r="G83" s="924">
        <v>18309</v>
      </c>
      <c r="H83" s="936">
        <v>16228</v>
      </c>
      <c r="I83" s="960">
        <v>17251</v>
      </c>
      <c r="J83" s="733">
        <v>14672</v>
      </c>
      <c r="K83" s="1221">
        <v>15618</v>
      </c>
      <c r="L83" s="733">
        <v>19668</v>
      </c>
      <c r="M83" s="1208">
        <v>23955</v>
      </c>
    </row>
    <row r="84" spans="1:13">
      <c r="A84" s="349"/>
      <c r="B84" s="348"/>
      <c r="C84" s="348" t="s">
        <v>137</v>
      </c>
      <c r="D84" s="730">
        <f>SUM(D78:D83)</f>
        <v>226360</v>
      </c>
      <c r="E84" s="730">
        <f t="shared" ref="E84:J84" si="16">SUM(E78:E83)</f>
        <v>218093</v>
      </c>
      <c r="F84" s="947">
        <f t="shared" si="16"/>
        <v>244769</v>
      </c>
      <c r="G84" s="923">
        <f t="shared" si="16"/>
        <v>255357</v>
      </c>
      <c r="H84" s="935">
        <f t="shared" si="16"/>
        <v>273606</v>
      </c>
      <c r="I84" s="923">
        <f t="shared" si="16"/>
        <v>261732</v>
      </c>
      <c r="J84" s="730">
        <f t="shared" si="16"/>
        <v>247532</v>
      </c>
      <c r="K84" s="1231">
        <f>SUM(K78:K83)</f>
        <v>266278</v>
      </c>
      <c r="L84" s="731">
        <f>SUM(L78:L83)</f>
        <v>279253</v>
      </c>
      <c r="M84" s="1211">
        <f>SUM(M78:M83)</f>
        <v>303954</v>
      </c>
    </row>
    <row r="85" spans="1:13">
      <c r="A85" s="349"/>
      <c r="B85" s="351" t="s">
        <v>172</v>
      </c>
      <c r="C85" s="347" t="s">
        <v>186</v>
      </c>
      <c r="D85" s="742">
        <v>224558</v>
      </c>
      <c r="E85" s="742">
        <v>276240</v>
      </c>
      <c r="F85" s="953">
        <v>308889</v>
      </c>
      <c r="G85" s="929">
        <v>276641</v>
      </c>
      <c r="H85" s="941">
        <v>272474</v>
      </c>
      <c r="I85" s="964">
        <v>295222</v>
      </c>
      <c r="J85" s="743">
        <v>252009</v>
      </c>
      <c r="K85" s="1228">
        <v>462711</v>
      </c>
      <c r="L85" s="941">
        <v>375715</v>
      </c>
      <c r="M85" s="1212">
        <v>393859</v>
      </c>
    </row>
    <row r="86" spans="1:13">
      <c r="A86" s="349"/>
      <c r="B86" s="353"/>
      <c r="C86" s="350" t="s">
        <v>58</v>
      </c>
      <c r="D86" s="732">
        <v>12467</v>
      </c>
      <c r="E86" s="732">
        <v>10609</v>
      </c>
      <c r="F86" s="948">
        <v>25498</v>
      </c>
      <c r="G86" s="924">
        <v>22908</v>
      </c>
      <c r="H86" s="936">
        <v>21720</v>
      </c>
      <c r="I86" s="960">
        <v>8118</v>
      </c>
      <c r="J86" s="733">
        <v>11441</v>
      </c>
      <c r="K86" s="1221">
        <v>9130</v>
      </c>
      <c r="L86" s="936">
        <v>10232</v>
      </c>
      <c r="M86" s="1210">
        <v>9787</v>
      </c>
    </row>
    <row r="87" spans="1:13">
      <c r="A87" s="349"/>
      <c r="B87" s="356"/>
      <c r="C87" s="357" t="s">
        <v>137</v>
      </c>
      <c r="D87" s="738">
        <f>SUM(D85:D86)</f>
        <v>237025</v>
      </c>
      <c r="E87" s="738">
        <f t="shared" ref="E87:L87" si="17">SUM(E85:E86)</f>
        <v>286849</v>
      </c>
      <c r="F87" s="951">
        <f t="shared" si="17"/>
        <v>334387</v>
      </c>
      <c r="G87" s="927">
        <f t="shared" si="17"/>
        <v>299549</v>
      </c>
      <c r="H87" s="939">
        <f t="shared" si="17"/>
        <v>294194</v>
      </c>
      <c r="I87" s="927">
        <f t="shared" si="17"/>
        <v>303340</v>
      </c>
      <c r="J87" s="738">
        <f t="shared" si="17"/>
        <v>263450</v>
      </c>
      <c r="K87" s="1224">
        <f t="shared" si="17"/>
        <v>471841</v>
      </c>
      <c r="L87" s="739">
        <f t="shared" si="17"/>
        <v>385947</v>
      </c>
      <c r="M87" s="1213">
        <f>SUM(M85:M86)</f>
        <v>403646</v>
      </c>
    </row>
    <row r="88" spans="1:13">
      <c r="A88" s="349"/>
      <c r="B88" s="367" t="s">
        <v>189</v>
      </c>
      <c r="C88" s="348" t="s">
        <v>186</v>
      </c>
      <c r="D88" s="730">
        <v>360728</v>
      </c>
      <c r="E88" s="730">
        <v>530453</v>
      </c>
      <c r="F88" s="947">
        <v>595893</v>
      </c>
      <c r="G88" s="923">
        <v>713383</v>
      </c>
      <c r="H88" s="935">
        <v>786820</v>
      </c>
      <c r="I88" s="959">
        <v>843686</v>
      </c>
      <c r="J88" s="731">
        <v>798314</v>
      </c>
      <c r="K88" s="1220">
        <v>834346</v>
      </c>
      <c r="L88" s="731">
        <v>863007</v>
      </c>
      <c r="M88" s="1209">
        <v>867381</v>
      </c>
    </row>
    <row r="89" spans="1:13">
      <c r="A89" s="349"/>
      <c r="B89" s="362"/>
      <c r="C89" s="350" t="s">
        <v>180</v>
      </c>
      <c r="D89" s="732">
        <v>0</v>
      </c>
      <c r="E89" s="732">
        <v>14950</v>
      </c>
      <c r="F89" s="948">
        <v>15742</v>
      </c>
      <c r="G89" s="924">
        <v>17479</v>
      </c>
      <c r="H89" s="936">
        <v>18337</v>
      </c>
      <c r="I89" s="960">
        <v>17718</v>
      </c>
      <c r="J89" s="733">
        <v>15082</v>
      </c>
      <c r="K89" s="1221">
        <v>15040</v>
      </c>
      <c r="L89" s="733">
        <v>14627</v>
      </c>
      <c r="M89" s="1208">
        <v>13903</v>
      </c>
    </row>
    <row r="90" spans="1:13">
      <c r="A90" s="349"/>
      <c r="B90" s="348"/>
      <c r="C90" s="350" t="s">
        <v>187</v>
      </c>
      <c r="D90" s="732">
        <v>5941</v>
      </c>
      <c r="E90" s="732">
        <v>7060</v>
      </c>
      <c r="F90" s="948">
        <v>7753</v>
      </c>
      <c r="G90" s="924">
        <v>8446</v>
      </c>
      <c r="H90" s="936">
        <v>10232</v>
      </c>
      <c r="I90" s="960">
        <v>10724</v>
      </c>
      <c r="J90" s="733">
        <v>9290</v>
      </c>
      <c r="K90" s="1221">
        <v>9960</v>
      </c>
      <c r="L90" s="733">
        <v>10526</v>
      </c>
      <c r="M90" s="1208">
        <v>9617</v>
      </c>
    </row>
    <row r="91" spans="1:13">
      <c r="A91" s="349"/>
      <c r="B91" s="348"/>
      <c r="C91" s="350" t="s">
        <v>188</v>
      </c>
      <c r="D91" s="732">
        <v>7434</v>
      </c>
      <c r="E91" s="732">
        <v>9974</v>
      </c>
      <c r="F91" s="948">
        <v>11531</v>
      </c>
      <c r="G91" s="924">
        <v>14459</v>
      </c>
      <c r="H91" s="936">
        <v>14607</v>
      </c>
      <c r="I91" s="960">
        <v>17773</v>
      </c>
      <c r="J91" s="733">
        <v>15687</v>
      </c>
      <c r="K91" s="1221">
        <v>17649</v>
      </c>
      <c r="L91" s="733">
        <v>17324</v>
      </c>
      <c r="M91" s="1208">
        <v>17832</v>
      </c>
    </row>
    <row r="92" spans="1:13">
      <c r="A92" s="349"/>
      <c r="B92" s="362"/>
      <c r="C92" s="350" t="s">
        <v>183</v>
      </c>
      <c r="D92" s="732">
        <v>4183</v>
      </c>
      <c r="E92" s="732">
        <v>4528</v>
      </c>
      <c r="F92" s="948">
        <v>5091</v>
      </c>
      <c r="G92" s="924">
        <v>5880</v>
      </c>
      <c r="H92" s="936">
        <v>7304</v>
      </c>
      <c r="I92" s="960">
        <v>8543</v>
      </c>
      <c r="J92" s="733">
        <v>11819</v>
      </c>
      <c r="K92" s="1221">
        <v>14070</v>
      </c>
      <c r="L92" s="733">
        <v>16120</v>
      </c>
      <c r="M92" s="1208">
        <v>18165</v>
      </c>
    </row>
    <row r="93" spans="1:13">
      <c r="A93" s="349"/>
      <c r="B93" s="362"/>
      <c r="C93" s="350" t="s">
        <v>58</v>
      </c>
      <c r="D93" s="732">
        <v>8460</v>
      </c>
      <c r="E93" s="732">
        <v>26290</v>
      </c>
      <c r="F93" s="948">
        <v>39082</v>
      </c>
      <c r="G93" s="924">
        <v>49701</v>
      </c>
      <c r="H93" s="936">
        <v>44499</v>
      </c>
      <c r="I93" s="960">
        <v>44148</v>
      </c>
      <c r="J93" s="733">
        <v>29910</v>
      </c>
      <c r="K93" s="1221">
        <v>50135</v>
      </c>
      <c r="L93" s="733">
        <v>66473</v>
      </c>
      <c r="M93" s="1215">
        <v>69233</v>
      </c>
    </row>
    <row r="94" spans="1:13">
      <c r="A94" s="349"/>
      <c r="B94" s="365"/>
      <c r="C94" s="356" t="s">
        <v>137</v>
      </c>
      <c r="D94" s="734">
        <f t="shared" ref="D94:L94" si="18">SUM(D88:D93)</f>
        <v>386746</v>
      </c>
      <c r="E94" s="734">
        <f t="shared" si="18"/>
        <v>593255</v>
      </c>
      <c r="F94" s="949">
        <f t="shared" si="18"/>
        <v>675092</v>
      </c>
      <c r="G94" s="925">
        <f t="shared" si="18"/>
        <v>809348</v>
      </c>
      <c r="H94" s="937">
        <f t="shared" si="18"/>
        <v>881799</v>
      </c>
      <c r="I94" s="925">
        <f t="shared" si="18"/>
        <v>942592</v>
      </c>
      <c r="J94" s="734">
        <f t="shared" si="18"/>
        <v>880102</v>
      </c>
      <c r="K94" s="1229">
        <f t="shared" si="18"/>
        <v>941200</v>
      </c>
      <c r="L94" s="937">
        <f t="shared" si="18"/>
        <v>988077</v>
      </c>
      <c r="M94" s="1211">
        <v>996131</v>
      </c>
    </row>
    <row r="95" spans="1:13" ht="19.95" customHeight="1">
      <c r="A95" s="366"/>
      <c r="B95" s="379" t="s">
        <v>137</v>
      </c>
      <c r="C95" s="379"/>
      <c r="D95" s="740">
        <f t="shared" ref="D95:M95" si="19">D84+D87+D94</f>
        <v>850131</v>
      </c>
      <c r="E95" s="740">
        <f t="shared" si="19"/>
        <v>1098197</v>
      </c>
      <c r="F95" s="952">
        <f t="shared" si="19"/>
        <v>1254248</v>
      </c>
      <c r="G95" s="928">
        <f t="shared" si="19"/>
        <v>1364254</v>
      </c>
      <c r="H95" s="940">
        <f t="shared" si="19"/>
        <v>1449599</v>
      </c>
      <c r="I95" s="928">
        <f t="shared" si="19"/>
        <v>1507664</v>
      </c>
      <c r="J95" s="740">
        <f t="shared" si="19"/>
        <v>1391084</v>
      </c>
      <c r="K95" s="1226">
        <f t="shared" si="19"/>
        <v>1679319</v>
      </c>
      <c r="L95" s="940">
        <f t="shared" si="19"/>
        <v>1653277</v>
      </c>
      <c r="M95" s="1200">
        <f t="shared" si="19"/>
        <v>1703731</v>
      </c>
    </row>
    <row r="96" spans="1:13">
      <c r="A96" s="346" t="s">
        <v>58</v>
      </c>
      <c r="B96" s="347" t="s">
        <v>171</v>
      </c>
      <c r="C96" s="348" t="s">
        <v>186</v>
      </c>
      <c r="D96" s="730">
        <v>3960</v>
      </c>
      <c r="E96" s="730">
        <v>3580</v>
      </c>
      <c r="F96" s="947">
        <v>4530</v>
      </c>
      <c r="G96" s="923">
        <v>4335</v>
      </c>
      <c r="H96" s="935">
        <v>3255</v>
      </c>
      <c r="I96" s="959">
        <v>2909</v>
      </c>
      <c r="J96" s="731">
        <v>2807</v>
      </c>
      <c r="K96" s="1220">
        <v>2663</v>
      </c>
      <c r="L96" s="731">
        <v>2434</v>
      </c>
      <c r="M96" s="1209">
        <v>2374</v>
      </c>
    </row>
    <row r="97" spans="1:13">
      <c r="A97" s="349"/>
      <c r="B97" s="348"/>
      <c r="C97" s="350" t="s">
        <v>180</v>
      </c>
      <c r="D97" s="732">
        <v>1972</v>
      </c>
      <c r="E97" s="732">
        <v>2005</v>
      </c>
      <c r="F97" s="948">
        <v>2324</v>
      </c>
      <c r="G97" s="924">
        <v>2658</v>
      </c>
      <c r="H97" s="936">
        <v>2514</v>
      </c>
      <c r="I97" s="960">
        <v>2281</v>
      </c>
      <c r="J97" s="733">
        <v>2006</v>
      </c>
      <c r="K97" s="1221">
        <v>2189</v>
      </c>
      <c r="L97" s="733">
        <v>2056</v>
      </c>
      <c r="M97" s="1208">
        <v>2127</v>
      </c>
    </row>
    <row r="98" spans="1:13">
      <c r="A98" s="349"/>
      <c r="B98" s="348"/>
      <c r="C98" s="350" t="s">
        <v>187</v>
      </c>
      <c r="D98" s="732">
        <v>429</v>
      </c>
      <c r="E98" s="732">
        <v>534</v>
      </c>
      <c r="F98" s="948">
        <v>663</v>
      </c>
      <c r="G98" s="924">
        <v>880</v>
      </c>
      <c r="H98" s="936">
        <v>821</v>
      </c>
      <c r="I98" s="960">
        <v>769</v>
      </c>
      <c r="J98" s="733">
        <v>515</v>
      </c>
      <c r="K98" s="1221">
        <v>781</v>
      </c>
      <c r="L98" s="733">
        <v>900</v>
      </c>
      <c r="M98" s="1208">
        <v>961</v>
      </c>
    </row>
    <row r="99" spans="1:13">
      <c r="A99" s="349"/>
      <c r="B99" s="348"/>
      <c r="C99" s="350" t="s">
        <v>188</v>
      </c>
      <c r="D99" s="732">
        <v>368</v>
      </c>
      <c r="E99" s="732">
        <v>455</v>
      </c>
      <c r="F99" s="948">
        <v>635</v>
      </c>
      <c r="G99" s="924">
        <v>826</v>
      </c>
      <c r="H99" s="936">
        <v>986</v>
      </c>
      <c r="I99" s="960">
        <v>1223</v>
      </c>
      <c r="J99" s="733">
        <v>946</v>
      </c>
      <c r="K99" s="1221">
        <v>1097</v>
      </c>
      <c r="L99" s="733">
        <v>1267</v>
      </c>
      <c r="M99" s="1208">
        <v>1873</v>
      </c>
    </row>
    <row r="100" spans="1:13">
      <c r="A100" s="349"/>
      <c r="B100" s="348"/>
      <c r="C100" s="350" t="s">
        <v>183</v>
      </c>
      <c r="D100" s="732">
        <v>28760</v>
      </c>
      <c r="E100" s="732">
        <v>31377</v>
      </c>
      <c r="F100" s="948">
        <v>33886</v>
      </c>
      <c r="G100" s="924">
        <v>38756</v>
      </c>
      <c r="H100" s="936">
        <v>40086</v>
      </c>
      <c r="I100" s="960">
        <v>40101</v>
      </c>
      <c r="J100" s="733">
        <v>39836</v>
      </c>
      <c r="K100" s="1221">
        <v>43719</v>
      </c>
      <c r="L100" s="733">
        <v>44579</v>
      </c>
      <c r="M100" s="1208">
        <v>48294</v>
      </c>
    </row>
    <row r="101" spans="1:13">
      <c r="A101" s="349"/>
      <c r="B101" s="348"/>
      <c r="C101" s="350" t="s">
        <v>58</v>
      </c>
      <c r="D101" s="732">
        <v>67155</v>
      </c>
      <c r="E101" s="732">
        <v>65802</v>
      </c>
      <c r="F101" s="948">
        <v>60758</v>
      </c>
      <c r="G101" s="924">
        <v>67018</v>
      </c>
      <c r="H101" s="936">
        <v>54347</v>
      </c>
      <c r="I101" s="960">
        <v>108544</v>
      </c>
      <c r="J101" s="733">
        <v>90607</v>
      </c>
      <c r="K101" s="1221">
        <v>75585</v>
      </c>
      <c r="L101" s="733">
        <v>71808</v>
      </c>
      <c r="M101" s="1208">
        <v>81322</v>
      </c>
    </row>
    <row r="102" spans="1:13">
      <c r="A102" s="349"/>
      <c r="B102" s="348"/>
      <c r="C102" s="348" t="s">
        <v>137</v>
      </c>
      <c r="D102" s="730">
        <f>SUM(D96:D101)</f>
        <v>102644</v>
      </c>
      <c r="E102" s="730">
        <f t="shared" ref="E102:L102" si="20">SUM(E96:E101)</f>
        <v>103753</v>
      </c>
      <c r="F102" s="947">
        <f t="shared" si="20"/>
        <v>102796</v>
      </c>
      <c r="G102" s="923">
        <f t="shared" si="20"/>
        <v>114473</v>
      </c>
      <c r="H102" s="935">
        <f t="shared" si="20"/>
        <v>102009</v>
      </c>
      <c r="I102" s="923">
        <f t="shared" si="20"/>
        <v>155827</v>
      </c>
      <c r="J102" s="730">
        <f t="shared" si="20"/>
        <v>136717</v>
      </c>
      <c r="K102" s="1231">
        <f t="shared" si="20"/>
        <v>126034</v>
      </c>
      <c r="L102" s="942">
        <f t="shared" si="20"/>
        <v>123044</v>
      </c>
      <c r="M102" s="1211">
        <f>SUM(M96:M101)</f>
        <v>136951</v>
      </c>
    </row>
    <row r="103" spans="1:13">
      <c r="A103" s="349"/>
      <c r="B103" s="351" t="s">
        <v>172</v>
      </c>
      <c r="C103" s="347" t="s">
        <v>186</v>
      </c>
      <c r="D103" s="742">
        <v>36708</v>
      </c>
      <c r="E103" s="742">
        <v>50695</v>
      </c>
      <c r="F103" s="953">
        <v>64410</v>
      </c>
      <c r="G103" s="929">
        <v>71989</v>
      </c>
      <c r="H103" s="941">
        <v>74714</v>
      </c>
      <c r="I103" s="964">
        <v>87798</v>
      </c>
      <c r="J103" s="743">
        <v>88734</v>
      </c>
      <c r="K103" s="1228">
        <v>131860</v>
      </c>
      <c r="L103" s="941">
        <v>120211</v>
      </c>
      <c r="M103" s="1212">
        <v>123895</v>
      </c>
    </row>
    <row r="104" spans="1:13">
      <c r="A104" s="349"/>
      <c r="B104" s="353"/>
      <c r="C104" s="350" t="s">
        <v>58</v>
      </c>
      <c r="D104" s="732">
        <v>3879</v>
      </c>
      <c r="E104" s="732">
        <v>3885</v>
      </c>
      <c r="F104" s="948">
        <v>7690</v>
      </c>
      <c r="G104" s="924">
        <v>8576</v>
      </c>
      <c r="H104" s="936">
        <v>9689</v>
      </c>
      <c r="I104" s="960">
        <v>23871</v>
      </c>
      <c r="J104" s="733">
        <v>8194</v>
      </c>
      <c r="K104" s="1221">
        <v>7515</v>
      </c>
      <c r="L104" s="936">
        <v>8575</v>
      </c>
      <c r="M104" s="1210">
        <v>19711</v>
      </c>
    </row>
    <row r="105" spans="1:13">
      <c r="A105" s="349"/>
      <c r="B105" s="356"/>
      <c r="C105" s="357" t="s">
        <v>137</v>
      </c>
      <c r="D105" s="738">
        <f>SUM(D103:D104)</f>
        <v>40587</v>
      </c>
      <c r="E105" s="738">
        <f t="shared" ref="E105:J105" si="21">SUM(E103:E104)</f>
        <v>54580</v>
      </c>
      <c r="F105" s="951">
        <f t="shared" si="21"/>
        <v>72100</v>
      </c>
      <c r="G105" s="927">
        <f t="shared" si="21"/>
        <v>80565</v>
      </c>
      <c r="H105" s="939">
        <f t="shared" si="21"/>
        <v>84403</v>
      </c>
      <c r="I105" s="927">
        <f t="shared" si="21"/>
        <v>111669</v>
      </c>
      <c r="J105" s="738">
        <f t="shared" si="21"/>
        <v>96928</v>
      </c>
      <c r="K105" s="1224">
        <f>SUM(K103:K104)</f>
        <v>139375</v>
      </c>
      <c r="L105" s="739">
        <f>SUM(L103:L104)</f>
        <v>128786</v>
      </c>
      <c r="M105" s="1213">
        <f>SUM(M103:M104)</f>
        <v>143606</v>
      </c>
    </row>
    <row r="106" spans="1:13">
      <c r="A106" s="349"/>
      <c r="B106" s="367" t="s">
        <v>189</v>
      </c>
      <c r="C106" s="348" t="s">
        <v>186</v>
      </c>
      <c r="D106" s="730">
        <v>92853</v>
      </c>
      <c r="E106" s="730">
        <v>99027</v>
      </c>
      <c r="F106" s="947">
        <v>116207</v>
      </c>
      <c r="G106" s="923">
        <v>137651</v>
      </c>
      <c r="H106" s="935">
        <v>152770</v>
      </c>
      <c r="I106" s="959">
        <v>199268</v>
      </c>
      <c r="J106" s="731">
        <v>156698</v>
      </c>
      <c r="K106" s="1220">
        <v>161801</v>
      </c>
      <c r="L106" s="731">
        <v>162686</v>
      </c>
      <c r="M106" s="1209">
        <v>171387</v>
      </c>
    </row>
    <row r="107" spans="1:13">
      <c r="A107" s="349"/>
      <c r="B107" s="362"/>
      <c r="C107" s="350" t="s">
        <v>180</v>
      </c>
      <c r="D107" s="732">
        <v>36124</v>
      </c>
      <c r="E107" s="732">
        <v>1991</v>
      </c>
      <c r="F107" s="948">
        <v>2040</v>
      </c>
      <c r="G107" s="924">
        <v>2315</v>
      </c>
      <c r="H107" s="936">
        <v>2425</v>
      </c>
      <c r="I107" s="960">
        <v>2341</v>
      </c>
      <c r="J107" s="733">
        <v>1984</v>
      </c>
      <c r="K107" s="1221">
        <v>2088</v>
      </c>
      <c r="L107" s="733">
        <v>2129</v>
      </c>
      <c r="M107" s="1208">
        <v>2105</v>
      </c>
    </row>
    <row r="108" spans="1:13">
      <c r="A108" s="349"/>
      <c r="B108" s="348"/>
      <c r="C108" s="350" t="s">
        <v>187</v>
      </c>
      <c r="D108" s="732">
        <v>732</v>
      </c>
      <c r="E108" s="732">
        <v>939</v>
      </c>
      <c r="F108" s="948">
        <v>870</v>
      </c>
      <c r="G108" s="924">
        <v>980</v>
      </c>
      <c r="H108" s="936">
        <v>1282</v>
      </c>
      <c r="I108" s="960">
        <v>1295</v>
      </c>
      <c r="J108" s="733">
        <v>1098</v>
      </c>
      <c r="K108" s="1221">
        <v>1285</v>
      </c>
      <c r="L108" s="733">
        <v>1296</v>
      </c>
      <c r="M108" s="1208">
        <v>1292</v>
      </c>
    </row>
    <row r="109" spans="1:13">
      <c r="A109" s="349"/>
      <c r="B109" s="348"/>
      <c r="C109" s="350" t="s">
        <v>188</v>
      </c>
      <c r="D109" s="732">
        <v>1210</v>
      </c>
      <c r="E109" s="732">
        <v>1852</v>
      </c>
      <c r="F109" s="948">
        <v>1822</v>
      </c>
      <c r="G109" s="924">
        <v>2212</v>
      </c>
      <c r="H109" s="936">
        <v>2236</v>
      </c>
      <c r="I109" s="960">
        <v>2372</v>
      </c>
      <c r="J109" s="733">
        <v>2292</v>
      </c>
      <c r="K109" s="1221">
        <v>2835</v>
      </c>
      <c r="L109" s="733">
        <v>3300</v>
      </c>
      <c r="M109" s="1208">
        <v>2998</v>
      </c>
    </row>
    <row r="110" spans="1:13">
      <c r="A110" s="349"/>
      <c r="B110" s="362"/>
      <c r="C110" s="350" t="s">
        <v>183</v>
      </c>
      <c r="D110" s="732">
        <v>2579</v>
      </c>
      <c r="E110" s="732">
        <v>2993</v>
      </c>
      <c r="F110" s="948">
        <v>3068</v>
      </c>
      <c r="G110" s="924">
        <v>3572</v>
      </c>
      <c r="H110" s="936">
        <v>4315</v>
      </c>
      <c r="I110" s="960">
        <v>5203</v>
      </c>
      <c r="J110" s="733">
        <v>6330</v>
      </c>
      <c r="K110" s="1221">
        <v>7487</v>
      </c>
      <c r="L110" s="733">
        <v>7921</v>
      </c>
      <c r="M110" s="1208">
        <v>9104</v>
      </c>
    </row>
    <row r="111" spans="1:13">
      <c r="A111" s="349"/>
      <c r="B111" s="362"/>
      <c r="C111" s="350" t="s">
        <v>58</v>
      </c>
      <c r="D111" s="732">
        <v>78707</v>
      </c>
      <c r="E111" s="732">
        <v>30177</v>
      </c>
      <c r="F111" s="948">
        <v>19684</v>
      </c>
      <c r="G111" s="924">
        <v>24467</v>
      </c>
      <c r="H111" s="936">
        <v>12338</v>
      </c>
      <c r="I111" s="960">
        <v>12696</v>
      </c>
      <c r="J111" s="733">
        <v>13686</v>
      </c>
      <c r="K111" s="1221">
        <v>13756</v>
      </c>
      <c r="L111" s="733">
        <v>24307</v>
      </c>
      <c r="M111" s="1215">
        <v>21164</v>
      </c>
    </row>
    <row r="112" spans="1:13">
      <c r="A112" s="349"/>
      <c r="B112" s="365"/>
      <c r="C112" s="357" t="s">
        <v>137</v>
      </c>
      <c r="D112" s="734">
        <f t="shared" ref="D112:L112" si="22">SUM(D106:D111)</f>
        <v>212205</v>
      </c>
      <c r="E112" s="734">
        <f t="shared" si="22"/>
        <v>136979</v>
      </c>
      <c r="F112" s="949">
        <f t="shared" si="22"/>
        <v>143691</v>
      </c>
      <c r="G112" s="925">
        <f t="shared" si="22"/>
        <v>171197</v>
      </c>
      <c r="H112" s="937">
        <f t="shared" si="22"/>
        <v>175366</v>
      </c>
      <c r="I112" s="925">
        <f t="shared" si="22"/>
        <v>223175</v>
      </c>
      <c r="J112" s="734">
        <f t="shared" si="22"/>
        <v>182088</v>
      </c>
      <c r="K112" s="1229">
        <f t="shared" si="22"/>
        <v>189252</v>
      </c>
      <c r="L112" s="937">
        <f t="shared" si="22"/>
        <v>201639</v>
      </c>
      <c r="M112" s="1211">
        <v>208050</v>
      </c>
    </row>
    <row r="113" spans="1:13" ht="19.95" customHeight="1" thickBot="1">
      <c r="A113" s="373"/>
      <c r="B113" s="380" t="s">
        <v>137</v>
      </c>
      <c r="C113" s="380"/>
      <c r="D113" s="748">
        <f t="shared" ref="D113:L113" si="23">D102+D105+D112</f>
        <v>355436</v>
      </c>
      <c r="E113" s="748">
        <f t="shared" si="23"/>
        <v>295312</v>
      </c>
      <c r="F113" s="957">
        <f t="shared" si="23"/>
        <v>318587</v>
      </c>
      <c r="G113" s="933">
        <f t="shared" si="23"/>
        <v>366235</v>
      </c>
      <c r="H113" s="945">
        <f t="shared" si="23"/>
        <v>361778</v>
      </c>
      <c r="I113" s="933">
        <f t="shared" si="23"/>
        <v>490671</v>
      </c>
      <c r="J113" s="748">
        <f t="shared" si="23"/>
        <v>415733</v>
      </c>
      <c r="K113" s="1232">
        <f t="shared" si="23"/>
        <v>454661</v>
      </c>
      <c r="L113" s="945">
        <f t="shared" si="23"/>
        <v>453469</v>
      </c>
      <c r="M113" s="1201">
        <f>M102+M105+M112</f>
        <v>488607</v>
      </c>
    </row>
    <row r="114" spans="1:13">
      <c r="D114" s="339"/>
      <c r="E114" s="339"/>
      <c r="F114" s="339"/>
      <c r="G114" s="339"/>
      <c r="H114" s="339"/>
      <c r="I114" s="339"/>
    </row>
    <row r="115" spans="1:13">
      <c r="D115" s="339"/>
      <c r="E115" s="339"/>
      <c r="F115" s="339"/>
      <c r="G115" s="339"/>
      <c r="H115" s="339"/>
      <c r="I115" s="339"/>
    </row>
    <row r="116" spans="1:13">
      <c r="D116" s="339"/>
      <c r="E116" s="339"/>
      <c r="F116" s="339"/>
      <c r="G116" s="339"/>
      <c r="H116" s="339"/>
      <c r="I116" s="339"/>
      <c r="J116" s="375"/>
    </row>
    <row r="117" spans="1:13">
      <c r="D117" s="339"/>
      <c r="E117" s="339"/>
      <c r="F117" s="339"/>
      <c r="G117" s="339"/>
      <c r="H117" s="339"/>
      <c r="I117" s="339"/>
      <c r="J117" s="375"/>
    </row>
    <row r="118" spans="1:13">
      <c r="D118" s="339"/>
      <c r="E118" s="339"/>
      <c r="F118" s="339"/>
      <c r="G118" s="339"/>
      <c r="H118" s="339"/>
      <c r="I118" s="339"/>
      <c r="J118" s="375"/>
    </row>
    <row r="119" spans="1:13">
      <c r="D119" s="339"/>
      <c r="E119" s="339"/>
      <c r="F119" s="339"/>
      <c r="G119" s="339"/>
      <c r="H119" s="339"/>
      <c r="I119" s="339"/>
    </row>
    <row r="120" spans="1:13">
      <c r="D120" s="339"/>
      <c r="E120" s="339"/>
      <c r="F120" s="339"/>
      <c r="G120" s="339"/>
      <c r="H120" s="339"/>
      <c r="I120" s="339"/>
      <c r="J120" s="375"/>
    </row>
    <row r="121" spans="1:13">
      <c r="D121" s="339"/>
      <c r="E121" s="339"/>
      <c r="F121" s="339"/>
      <c r="G121" s="339"/>
      <c r="H121" s="339"/>
      <c r="I121" s="339"/>
      <c r="J121" s="375"/>
    </row>
  </sheetData>
  <phoneticPr fontId="0" type="noConversion"/>
  <pageMargins left="0.5" right="0.5" top="1" bottom="1" header="0.5" footer="0.5"/>
  <pageSetup paperSize="9" scale="80" orientation="portrait" r:id="rId1"/>
  <headerFooter alignWithMargins="0"/>
  <rowBreaks count="1" manualBreakCount="1">
    <brk id="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80" zoomScaleSheetLayoutView="85" workbookViewId="0">
      <selection activeCell="N37" sqref="N37"/>
    </sheetView>
  </sheetViews>
  <sheetFormatPr defaultColWidth="8.88671875" defaultRowHeight="13.2"/>
  <cols>
    <col min="1" max="1" width="12.88671875" style="339" customWidth="1"/>
    <col min="2" max="2" width="17.33203125" style="339" customWidth="1"/>
    <col min="3" max="15" width="10.77734375" style="339" customWidth="1"/>
    <col min="16" max="17" width="10.77734375" style="2" customWidth="1"/>
    <col min="18" max="16384" width="8.88671875" style="339"/>
  </cols>
  <sheetData>
    <row r="1" spans="1:19">
      <c r="A1" s="1" t="s">
        <v>0</v>
      </c>
      <c r="B1" s="1"/>
    </row>
    <row r="2" spans="1:19">
      <c r="A2" s="339" t="s">
        <v>177</v>
      </c>
    </row>
    <row r="3" spans="1:19">
      <c r="A3" s="341" t="s">
        <v>192</v>
      </c>
      <c r="B3" s="341"/>
      <c r="I3" s="381"/>
    </row>
    <row r="4" spans="1:19" ht="13.8" thickBot="1"/>
    <row r="5" spans="1:19" s="387" customFormat="1">
      <c r="A5" s="382" t="s">
        <v>193</v>
      </c>
      <c r="B5" s="383" t="s">
        <v>194</v>
      </c>
      <c r="C5" s="384">
        <v>1996</v>
      </c>
      <c r="D5" s="384">
        <f t="shared" ref="D5:I5" si="0">C5+1</f>
        <v>1997</v>
      </c>
      <c r="E5" s="384">
        <f t="shared" si="0"/>
        <v>1998</v>
      </c>
      <c r="F5" s="384">
        <f t="shared" si="0"/>
        <v>1999</v>
      </c>
      <c r="G5" s="384">
        <f t="shared" si="0"/>
        <v>2000</v>
      </c>
      <c r="H5" s="385">
        <f t="shared" si="0"/>
        <v>2001</v>
      </c>
      <c r="I5" s="386">
        <f t="shared" si="0"/>
        <v>2002</v>
      </c>
      <c r="J5" s="385">
        <f>I5+1</f>
        <v>2003</v>
      </c>
      <c r="K5" s="385">
        <f>J5+1</f>
        <v>2004</v>
      </c>
      <c r="L5" s="972">
        <f>K5+1</f>
        <v>2005</v>
      </c>
      <c r="M5" s="968">
        <f>L5+1</f>
        <v>2006</v>
      </c>
      <c r="N5" s="983">
        <v>2007</v>
      </c>
      <c r="O5" s="84">
        <v>2008</v>
      </c>
      <c r="P5" s="9">
        <v>2009</v>
      </c>
      <c r="Q5" s="9">
        <v>2010</v>
      </c>
      <c r="R5" s="9">
        <v>2011</v>
      </c>
      <c r="S5" s="904">
        <v>2012</v>
      </c>
    </row>
    <row r="6" spans="1:19">
      <c r="A6" s="1271" t="s">
        <v>170</v>
      </c>
      <c r="B6" s="388" t="s">
        <v>171</v>
      </c>
      <c r="C6" s="389">
        <v>59874</v>
      </c>
      <c r="D6" s="389">
        <v>67352</v>
      </c>
      <c r="E6" s="389">
        <v>70971</v>
      </c>
      <c r="F6" s="389">
        <v>59286</v>
      </c>
      <c r="G6" s="389">
        <v>52897</v>
      </c>
      <c r="H6" s="390">
        <v>55458</v>
      </c>
      <c r="I6" s="20">
        <v>55120</v>
      </c>
      <c r="J6" s="22">
        <v>68960</v>
      </c>
      <c r="K6" s="22">
        <v>61622</v>
      </c>
      <c r="L6" s="973">
        <v>64993</v>
      </c>
      <c r="M6" s="969">
        <v>62358</v>
      </c>
      <c r="N6" s="984">
        <v>66793</v>
      </c>
      <c r="O6" s="981">
        <v>55795</v>
      </c>
      <c r="P6" s="22">
        <v>70455</v>
      </c>
      <c r="Q6" s="22">
        <v>46102</v>
      </c>
      <c r="R6" s="22">
        <v>53545</v>
      </c>
      <c r="S6" s="978">
        <v>54110</v>
      </c>
    </row>
    <row r="7" spans="1:19">
      <c r="A7" s="1269"/>
      <c r="B7" s="391" t="s">
        <v>172</v>
      </c>
      <c r="C7" s="392">
        <v>205095</v>
      </c>
      <c r="D7" s="392">
        <v>187922</v>
      </c>
      <c r="E7" s="392">
        <v>158063</v>
      </c>
      <c r="F7" s="392">
        <v>144250</v>
      </c>
      <c r="G7" s="392">
        <v>107988</v>
      </c>
      <c r="H7" s="393">
        <v>227010</v>
      </c>
      <c r="I7" s="19">
        <v>341348.61956862669</v>
      </c>
      <c r="J7" s="394">
        <v>473399.22576470341</v>
      </c>
      <c r="K7" s="394">
        <v>523735.74226784811</v>
      </c>
      <c r="L7" s="974">
        <v>554983.116987966</v>
      </c>
      <c r="M7" s="970">
        <v>645726.89867424336</v>
      </c>
      <c r="N7" s="985">
        <v>688115.01827165775</v>
      </c>
      <c r="O7" s="400">
        <v>813062.40000000014</v>
      </c>
      <c r="P7" s="394">
        <v>811023.2</v>
      </c>
      <c r="Q7" s="394">
        <v>819088</v>
      </c>
      <c r="R7" s="394">
        <v>873434.4</v>
      </c>
      <c r="S7" s="979">
        <v>905237</v>
      </c>
    </row>
    <row r="8" spans="1:19">
      <c r="A8" s="1269"/>
      <c r="B8" s="391" t="s">
        <v>195</v>
      </c>
      <c r="C8" s="392">
        <v>80565</v>
      </c>
      <c r="D8" s="392">
        <v>102921</v>
      </c>
      <c r="E8" s="392">
        <v>115940</v>
      </c>
      <c r="F8" s="392">
        <v>123388</v>
      </c>
      <c r="G8" s="392">
        <v>105340</v>
      </c>
      <c r="H8" s="393"/>
      <c r="I8" s="19"/>
      <c r="J8" s="394"/>
      <c r="K8" s="394"/>
      <c r="L8" s="974"/>
      <c r="M8" s="970"/>
      <c r="N8" s="985"/>
      <c r="O8" s="400"/>
      <c r="P8" s="394"/>
      <c r="Q8" s="394"/>
      <c r="R8" s="394"/>
      <c r="S8" s="979"/>
    </row>
    <row r="9" spans="1:19">
      <c r="A9" s="1270"/>
      <c r="B9" s="395" t="s">
        <v>137</v>
      </c>
      <c r="C9" s="396">
        <f>SUM(C6:C8)</f>
        <v>345534</v>
      </c>
      <c r="D9" s="396">
        <f>SUM(D6:D8)</f>
        <v>358195</v>
      </c>
      <c r="E9" s="396">
        <v>344974</v>
      </c>
      <c r="F9" s="396">
        <f>SUM(F6:F8)</f>
        <v>326924</v>
      </c>
      <c r="G9" s="396">
        <f>SUM(G6:G8)</f>
        <v>266225</v>
      </c>
      <c r="H9" s="397">
        <f>SUM(H6:H7)</f>
        <v>282468</v>
      </c>
      <c r="I9" s="48">
        <f t="shared" ref="I9:Q9" si="1">I6+I7</f>
        <v>396468.61956862669</v>
      </c>
      <c r="J9" s="49">
        <f t="shared" si="1"/>
        <v>542359.22576470347</v>
      </c>
      <c r="K9" s="49">
        <f t="shared" si="1"/>
        <v>585357.74226784811</v>
      </c>
      <c r="L9" s="975">
        <f t="shared" si="1"/>
        <v>619976.116987966</v>
      </c>
      <c r="M9" s="971">
        <f t="shared" si="1"/>
        <v>708084.89867424336</v>
      </c>
      <c r="N9" s="986">
        <f t="shared" si="1"/>
        <v>754908.01827165775</v>
      </c>
      <c r="O9" s="162">
        <f t="shared" si="1"/>
        <v>868857.40000000014</v>
      </c>
      <c r="P9" s="49">
        <f t="shared" si="1"/>
        <v>881478.2</v>
      </c>
      <c r="Q9" s="49">
        <f t="shared" si="1"/>
        <v>865190</v>
      </c>
      <c r="R9" s="50">
        <f>R6+R7</f>
        <v>926979.4</v>
      </c>
      <c r="S9" s="980">
        <f>SUM(S6:S8)</f>
        <v>959347</v>
      </c>
    </row>
    <row r="10" spans="1:19">
      <c r="A10" s="1271" t="s">
        <v>180</v>
      </c>
      <c r="B10" s="388" t="s">
        <v>196</v>
      </c>
      <c r="C10" s="389">
        <v>215100</v>
      </c>
      <c r="D10" s="389">
        <v>147686</v>
      </c>
      <c r="E10" s="389">
        <v>141448</v>
      </c>
      <c r="F10" s="389">
        <v>150059</v>
      </c>
      <c r="G10" s="389">
        <v>121546</v>
      </c>
      <c r="H10" s="390">
        <v>116812</v>
      </c>
      <c r="I10" s="20">
        <v>114930</v>
      </c>
      <c r="J10" s="22">
        <v>117037</v>
      </c>
      <c r="K10" s="22">
        <v>118231</v>
      </c>
      <c r="L10" s="973">
        <v>116306</v>
      </c>
      <c r="M10" s="969">
        <v>134201</v>
      </c>
      <c r="N10" s="984">
        <v>151659</v>
      </c>
      <c r="O10" s="981">
        <v>158107</v>
      </c>
      <c r="P10" s="22">
        <v>169765</v>
      </c>
      <c r="Q10" s="22">
        <v>191725</v>
      </c>
      <c r="R10" s="22">
        <v>200754</v>
      </c>
      <c r="S10" s="978">
        <v>225997</v>
      </c>
    </row>
    <row r="11" spans="1:19">
      <c r="A11" s="1269"/>
      <c r="B11" s="391" t="s">
        <v>195</v>
      </c>
      <c r="C11" s="392"/>
      <c r="D11" s="392"/>
      <c r="E11" s="392"/>
      <c r="F11" s="392"/>
      <c r="G11" s="392">
        <v>4334</v>
      </c>
      <c r="H11" s="393">
        <v>4930</v>
      </c>
      <c r="I11" s="19">
        <v>4262</v>
      </c>
      <c r="J11" s="394">
        <v>5485</v>
      </c>
      <c r="K11" s="394">
        <v>5961</v>
      </c>
      <c r="L11" s="974">
        <v>6638</v>
      </c>
      <c r="M11" s="970">
        <v>7198</v>
      </c>
      <c r="N11" s="985">
        <v>13295</v>
      </c>
      <c r="O11" s="400">
        <v>18843</v>
      </c>
      <c r="P11" s="394">
        <v>23584</v>
      </c>
      <c r="Q11" s="394">
        <v>30968</v>
      </c>
      <c r="R11" s="394">
        <v>37569</v>
      </c>
      <c r="S11" s="979">
        <v>48794</v>
      </c>
    </row>
    <row r="12" spans="1:19">
      <c r="A12" s="1270"/>
      <c r="B12" s="395" t="s">
        <v>137</v>
      </c>
      <c r="C12" s="396">
        <f>C10+C11</f>
        <v>215100</v>
      </c>
      <c r="D12" s="396">
        <f>D10+D11</f>
        <v>147686</v>
      </c>
      <c r="E12" s="396">
        <f>E10+E11</f>
        <v>141448</v>
      </c>
      <c r="F12" s="396">
        <f>F10+F11</f>
        <v>150059</v>
      </c>
      <c r="G12" s="396">
        <f>G10+G11</f>
        <v>125880</v>
      </c>
      <c r="H12" s="397">
        <v>121742</v>
      </c>
      <c r="I12" s="48">
        <f t="shared" ref="I12:O12" si="2">I10+I11</f>
        <v>119192</v>
      </c>
      <c r="J12" s="50">
        <f t="shared" si="2"/>
        <v>122522</v>
      </c>
      <c r="K12" s="50">
        <f t="shared" si="2"/>
        <v>124192</v>
      </c>
      <c r="L12" s="975">
        <f t="shared" si="2"/>
        <v>122944</v>
      </c>
      <c r="M12" s="162">
        <f t="shared" si="2"/>
        <v>141399</v>
      </c>
      <c r="N12" s="986">
        <f t="shared" si="2"/>
        <v>164954</v>
      </c>
      <c r="O12" s="971">
        <f t="shared" si="2"/>
        <v>176950</v>
      </c>
      <c r="P12" s="50">
        <v>193349</v>
      </c>
      <c r="Q12" s="50">
        <f>SUM(Q10:Q11)</f>
        <v>222693</v>
      </c>
      <c r="R12" s="50">
        <f>SUM(R10:R11)</f>
        <v>238323</v>
      </c>
      <c r="S12" s="980">
        <v>274791</v>
      </c>
    </row>
    <row r="13" spans="1:19">
      <c r="A13" s="1271" t="s">
        <v>175</v>
      </c>
      <c r="B13" s="388" t="s">
        <v>196</v>
      </c>
      <c r="C13" s="389"/>
      <c r="D13" s="389"/>
      <c r="E13" s="389"/>
      <c r="F13" s="389"/>
      <c r="G13" s="389"/>
      <c r="H13" s="390"/>
      <c r="I13" s="20"/>
      <c r="J13" s="22"/>
      <c r="K13" s="22">
        <v>42978</v>
      </c>
      <c r="L13" s="973">
        <v>64011</v>
      </c>
      <c r="M13" s="969">
        <v>104713</v>
      </c>
      <c r="N13" s="984">
        <v>106327</v>
      </c>
      <c r="O13" s="981">
        <v>69742</v>
      </c>
      <c r="P13" s="22">
        <v>47079</v>
      </c>
      <c r="Q13" s="22">
        <v>56957</v>
      </c>
      <c r="R13" s="22">
        <v>79078</v>
      </c>
      <c r="S13" s="978">
        <v>92243</v>
      </c>
    </row>
    <row r="14" spans="1:19">
      <c r="A14" s="1268"/>
      <c r="B14" s="391" t="s">
        <v>195</v>
      </c>
      <c r="C14" s="398"/>
      <c r="D14" s="398"/>
      <c r="E14" s="398"/>
      <c r="F14" s="398"/>
      <c r="G14" s="398"/>
      <c r="H14" s="399"/>
      <c r="I14" s="19"/>
      <c r="J14" s="394"/>
      <c r="K14" s="394">
        <v>6090</v>
      </c>
      <c r="L14" s="974">
        <v>9501</v>
      </c>
      <c r="M14" s="970">
        <v>16077</v>
      </c>
      <c r="N14" s="985">
        <v>17378</v>
      </c>
      <c r="O14" s="400">
        <v>13781</v>
      </c>
      <c r="P14" s="394">
        <v>9653</v>
      </c>
      <c r="Q14" s="394">
        <v>11886</v>
      </c>
      <c r="R14" s="394">
        <v>15642</v>
      </c>
      <c r="S14" s="979">
        <v>21224</v>
      </c>
    </row>
    <row r="15" spans="1:19">
      <c r="A15" s="1272"/>
      <c r="B15" s="395" t="s">
        <v>137</v>
      </c>
      <c r="C15" s="396"/>
      <c r="D15" s="396"/>
      <c r="E15" s="396"/>
      <c r="F15" s="396"/>
      <c r="G15" s="396"/>
      <c r="H15" s="397"/>
      <c r="I15" s="48"/>
      <c r="J15" s="50">
        <v>44178</v>
      </c>
      <c r="K15" s="50">
        <f>K13+K14</f>
        <v>49068</v>
      </c>
      <c r="L15" s="975">
        <f>L13+L14</f>
        <v>73512</v>
      </c>
      <c r="M15" s="162">
        <f>M13+M14</f>
        <v>120790</v>
      </c>
      <c r="N15" s="986">
        <f>N13+N14</f>
        <v>123705</v>
      </c>
      <c r="O15" s="971">
        <f>O13+O14</f>
        <v>83523</v>
      </c>
      <c r="P15" s="50">
        <v>56732</v>
      </c>
      <c r="Q15" s="50">
        <f>SUM(Q13:Q14)</f>
        <v>68843</v>
      </c>
      <c r="R15" s="50">
        <f>SUM(R13:R14)</f>
        <v>94720</v>
      </c>
      <c r="S15" s="980">
        <v>113467</v>
      </c>
    </row>
    <row r="16" spans="1:19">
      <c r="A16" s="1271" t="s">
        <v>182</v>
      </c>
      <c r="B16" s="388" t="s">
        <v>196</v>
      </c>
      <c r="C16" s="389">
        <v>215100</v>
      </c>
      <c r="D16" s="389">
        <v>147686</v>
      </c>
      <c r="E16" s="389">
        <v>141448</v>
      </c>
      <c r="F16" s="389">
        <v>150059</v>
      </c>
      <c r="G16" s="389">
        <v>121546</v>
      </c>
      <c r="H16" s="390">
        <v>116812</v>
      </c>
      <c r="I16" s="20"/>
      <c r="J16" s="22"/>
      <c r="K16" s="22"/>
      <c r="L16" s="973"/>
      <c r="M16" s="969"/>
      <c r="N16" s="984">
        <v>49777</v>
      </c>
      <c r="O16" s="981">
        <v>75249</v>
      </c>
      <c r="P16" s="22">
        <v>96693</v>
      </c>
      <c r="Q16" s="22">
        <v>105758</v>
      </c>
      <c r="R16" s="22">
        <v>138024</v>
      </c>
      <c r="S16" s="978">
        <v>172961</v>
      </c>
    </row>
    <row r="17" spans="1:19">
      <c r="A17" s="1269"/>
      <c r="B17" s="391" t="s">
        <v>195</v>
      </c>
      <c r="C17" s="392"/>
      <c r="D17" s="392"/>
      <c r="E17" s="392"/>
      <c r="F17" s="392"/>
      <c r="G17" s="392">
        <v>4334</v>
      </c>
      <c r="H17" s="393">
        <v>4930</v>
      </c>
      <c r="I17" s="19"/>
      <c r="J17" s="394"/>
      <c r="K17" s="394"/>
      <c r="L17" s="974"/>
      <c r="M17" s="970"/>
      <c r="N17" s="985">
        <v>18171</v>
      </c>
      <c r="O17" s="400">
        <v>18457</v>
      </c>
      <c r="P17" s="394">
        <v>31796</v>
      </c>
      <c r="Q17" s="394">
        <v>29352</v>
      </c>
      <c r="R17" s="394">
        <v>34089</v>
      </c>
      <c r="S17" s="979">
        <v>44144</v>
      </c>
    </row>
    <row r="18" spans="1:19">
      <c r="A18" s="1270"/>
      <c r="B18" s="395" t="s">
        <v>137</v>
      </c>
      <c r="C18" s="396">
        <f>C16+C17</f>
        <v>215100</v>
      </c>
      <c r="D18" s="396">
        <f>D16+D17</f>
        <v>147686</v>
      </c>
      <c r="E18" s="396">
        <f>E16+E17</f>
        <v>141448</v>
      </c>
      <c r="F18" s="396">
        <f>F16+F17</f>
        <v>150059</v>
      </c>
      <c r="G18" s="396">
        <f>G16+G17</f>
        <v>125880</v>
      </c>
      <c r="H18" s="397">
        <v>121742</v>
      </c>
      <c r="I18" s="48"/>
      <c r="J18" s="50"/>
      <c r="K18" s="50"/>
      <c r="L18" s="975"/>
      <c r="M18" s="162">
        <v>57786</v>
      </c>
      <c r="N18" s="986">
        <f>SUM(N16:N17)</f>
        <v>67948</v>
      </c>
      <c r="O18" s="971">
        <f>SUM(O16:O17)</f>
        <v>93706</v>
      </c>
      <c r="P18" s="50">
        <f>SUM(P16:P17)</f>
        <v>128489</v>
      </c>
      <c r="Q18" s="50">
        <f>SUM(Q16:Q17)</f>
        <v>135110</v>
      </c>
      <c r="R18" s="50">
        <f>SUM(R16:R17)</f>
        <v>172113</v>
      </c>
      <c r="S18" s="980">
        <v>217105</v>
      </c>
    </row>
    <row r="19" spans="1:19">
      <c r="A19" s="1271" t="s">
        <v>197</v>
      </c>
      <c r="B19" s="388" t="s">
        <v>196</v>
      </c>
      <c r="C19" s="389">
        <v>104587</v>
      </c>
      <c r="D19" s="389">
        <v>105841</v>
      </c>
      <c r="E19" s="389">
        <v>137935</v>
      </c>
      <c r="F19" s="389">
        <v>143137</v>
      </c>
      <c r="G19" s="389">
        <v>145188</v>
      </c>
      <c r="H19" s="390">
        <v>150929</v>
      </c>
      <c r="I19" s="20">
        <v>153504</v>
      </c>
      <c r="J19" s="22">
        <v>158135</v>
      </c>
      <c r="K19" s="22">
        <v>150526</v>
      </c>
      <c r="L19" s="973">
        <v>130928</v>
      </c>
      <c r="M19" s="969">
        <v>158527</v>
      </c>
      <c r="N19" s="984">
        <v>142935</v>
      </c>
      <c r="O19" s="981">
        <v>141237</v>
      </c>
      <c r="P19" s="22">
        <v>149360</v>
      </c>
      <c r="Q19" s="22">
        <v>192114</v>
      </c>
      <c r="R19" s="22">
        <v>192970</v>
      </c>
      <c r="S19" s="978">
        <v>213186</v>
      </c>
    </row>
    <row r="20" spans="1:19">
      <c r="A20" s="1268"/>
      <c r="B20" s="391" t="s">
        <v>195</v>
      </c>
      <c r="C20" s="398"/>
      <c r="D20" s="398">
        <v>6143</v>
      </c>
      <c r="E20" s="398">
        <v>9585</v>
      </c>
      <c r="F20" s="398">
        <v>10350</v>
      </c>
      <c r="G20" s="398">
        <v>12308</v>
      </c>
      <c r="H20" s="399">
        <v>15109</v>
      </c>
      <c r="I20" s="19">
        <v>13827</v>
      </c>
      <c r="J20" s="394">
        <v>12308</v>
      </c>
      <c r="K20" s="394">
        <v>15081</v>
      </c>
      <c r="L20" s="974">
        <v>13839</v>
      </c>
      <c r="M20" s="970">
        <v>16912</v>
      </c>
      <c r="N20" s="985">
        <v>15903</v>
      </c>
      <c r="O20" s="400">
        <v>16535</v>
      </c>
      <c r="P20" s="394">
        <v>17989</v>
      </c>
      <c r="Q20" s="394">
        <v>27500</v>
      </c>
      <c r="R20" s="394">
        <v>31535</v>
      </c>
      <c r="S20" s="979">
        <v>39969</v>
      </c>
    </row>
    <row r="21" spans="1:19">
      <c r="A21" s="1272"/>
      <c r="B21" s="395" t="s">
        <v>137</v>
      </c>
      <c r="C21" s="396">
        <f>C19+C20</f>
        <v>104587</v>
      </c>
      <c r="D21" s="396">
        <f>D19+D20</f>
        <v>111984</v>
      </c>
      <c r="E21" s="396">
        <f>E19+E20</f>
        <v>147520</v>
      </c>
      <c r="F21" s="396">
        <f>F19+F20</f>
        <v>153487</v>
      </c>
      <c r="G21" s="396">
        <f>G19+G20</f>
        <v>157496</v>
      </c>
      <c r="H21" s="397">
        <v>166038</v>
      </c>
      <c r="I21" s="48">
        <f t="shared" ref="I21:P21" si="3">I19+I20</f>
        <v>167331</v>
      </c>
      <c r="J21" s="50">
        <f t="shared" si="3"/>
        <v>170443</v>
      </c>
      <c r="K21" s="50">
        <f t="shared" si="3"/>
        <v>165607</v>
      </c>
      <c r="L21" s="975">
        <f t="shared" si="3"/>
        <v>144767</v>
      </c>
      <c r="M21" s="971">
        <f t="shared" si="3"/>
        <v>175439</v>
      </c>
      <c r="N21" s="986">
        <f t="shared" si="3"/>
        <v>158838</v>
      </c>
      <c r="O21" s="162">
        <f t="shared" si="3"/>
        <v>157772</v>
      </c>
      <c r="P21" s="49">
        <f t="shared" si="3"/>
        <v>167349</v>
      </c>
      <c r="Q21" s="49">
        <f>SUM(Q19:Q20)</f>
        <v>219614</v>
      </c>
      <c r="R21" s="50">
        <f>SUM(R19:R20)</f>
        <v>224505</v>
      </c>
      <c r="S21" s="980">
        <v>253155</v>
      </c>
    </row>
    <row r="22" spans="1:19">
      <c r="A22" s="1268" t="s">
        <v>58</v>
      </c>
      <c r="B22" s="391" t="s">
        <v>171</v>
      </c>
      <c r="C22" s="392">
        <v>90049</v>
      </c>
      <c r="D22" s="392">
        <v>113704</v>
      </c>
      <c r="E22" s="392">
        <v>125467</v>
      </c>
      <c r="F22" s="392">
        <v>131106</v>
      </c>
      <c r="G22" s="392">
        <v>101015</v>
      </c>
      <c r="H22" s="393">
        <f>H25-H23</f>
        <v>124959</v>
      </c>
      <c r="I22" s="20">
        <v>151496</v>
      </c>
      <c r="J22" s="400">
        <v>137854.90410898416</v>
      </c>
      <c r="K22" s="21">
        <v>135174.73394753534</v>
      </c>
      <c r="L22" s="974">
        <v>135319.56793636578</v>
      </c>
      <c r="M22" s="970">
        <v>96621</v>
      </c>
      <c r="N22" s="985">
        <v>97113</v>
      </c>
      <c r="O22" s="400">
        <v>129713</v>
      </c>
      <c r="P22" s="394">
        <v>124247</v>
      </c>
      <c r="Q22" s="394">
        <v>121518.39999999999</v>
      </c>
      <c r="R22" s="394">
        <v>136245</v>
      </c>
      <c r="S22" s="979">
        <v>144719</v>
      </c>
    </row>
    <row r="23" spans="1:19">
      <c r="A23" s="1269"/>
      <c r="B23" s="401" t="s">
        <v>172</v>
      </c>
      <c r="C23" s="402">
        <v>1114</v>
      </c>
      <c r="D23" s="402">
        <v>341</v>
      </c>
      <c r="E23" s="402">
        <v>242</v>
      </c>
      <c r="F23" s="402">
        <v>1375</v>
      </c>
      <c r="G23" s="402">
        <v>1535</v>
      </c>
      <c r="H23" s="403">
        <v>14661</v>
      </c>
      <c r="I23" s="19">
        <v>5285.3910209530732</v>
      </c>
      <c r="J23" s="394">
        <v>3710.0713292126729</v>
      </c>
      <c r="K23" s="394">
        <v>4935</v>
      </c>
      <c r="L23" s="974">
        <v>4972</v>
      </c>
      <c r="M23" s="970">
        <v>5441.85</v>
      </c>
      <c r="N23" s="985">
        <v>7992</v>
      </c>
      <c r="O23" s="400">
        <v>5298</v>
      </c>
      <c r="P23" s="394">
        <v>5594</v>
      </c>
      <c r="Q23" s="394">
        <v>5946.6</v>
      </c>
      <c r="R23" s="394">
        <v>6436.6</v>
      </c>
      <c r="S23" s="979">
        <v>18328</v>
      </c>
    </row>
    <row r="24" spans="1:19">
      <c r="A24" s="1269"/>
      <c r="B24" s="401" t="s">
        <v>195</v>
      </c>
      <c r="C24" s="402">
        <v>14371</v>
      </c>
      <c r="D24" s="402">
        <v>12840</v>
      </c>
      <c r="E24" s="402">
        <v>24279</v>
      </c>
      <c r="F24" s="402">
        <v>29043</v>
      </c>
      <c r="G24" s="402">
        <v>35452</v>
      </c>
      <c r="H24" s="403"/>
      <c r="I24" s="31"/>
      <c r="J24" s="32"/>
      <c r="K24" s="32"/>
      <c r="L24" s="976"/>
      <c r="M24" s="93"/>
      <c r="N24" s="987"/>
      <c r="O24" s="94"/>
      <c r="P24" s="32"/>
      <c r="Q24" s="32"/>
      <c r="R24" s="32"/>
      <c r="S24" s="905"/>
    </row>
    <row r="25" spans="1:19">
      <c r="A25" s="1270"/>
      <c r="B25" s="395" t="s">
        <v>137</v>
      </c>
      <c r="C25" s="396">
        <v>105534</v>
      </c>
      <c r="D25" s="396">
        <v>126885</v>
      </c>
      <c r="E25" s="396">
        <v>149988</v>
      </c>
      <c r="F25" s="396">
        <v>161524</v>
      </c>
      <c r="G25" s="396">
        <v>138002</v>
      </c>
      <c r="H25" s="397">
        <v>139620</v>
      </c>
      <c r="I25" s="48">
        <f>I22+I23</f>
        <v>156781.39102095307</v>
      </c>
      <c r="J25" s="49">
        <f>J22+J23</f>
        <v>141564.97543819682</v>
      </c>
      <c r="K25" s="49">
        <f>K22+K23</f>
        <v>140109.73394753534</v>
      </c>
      <c r="L25" s="975">
        <f>L22+L23</f>
        <v>140291.56793636578</v>
      </c>
      <c r="M25" s="162">
        <f>SUM(M22:M24)</f>
        <v>102062.85</v>
      </c>
      <c r="N25" s="986">
        <f>SUM(N22:N24)</f>
        <v>105105</v>
      </c>
      <c r="O25" s="971">
        <f>SUM(O22:O24)</f>
        <v>135011</v>
      </c>
      <c r="P25" s="49">
        <f>P22+P23</f>
        <v>129841</v>
      </c>
      <c r="Q25" s="49">
        <f>Q22+Q23</f>
        <v>127465</v>
      </c>
      <c r="R25" s="50">
        <f>R22+R23</f>
        <v>142681.60000000001</v>
      </c>
      <c r="S25" s="980">
        <v>163047</v>
      </c>
    </row>
    <row r="26" spans="1:19" ht="13.8" thickBot="1">
      <c r="A26" s="404" t="s">
        <v>137</v>
      </c>
      <c r="B26" s="405"/>
      <c r="C26" s="406">
        <f t="shared" ref="C26:H26" si="4">C9+C12+C21+C25</f>
        <v>770755</v>
      </c>
      <c r="D26" s="406">
        <f t="shared" si="4"/>
        <v>744750</v>
      </c>
      <c r="E26" s="406">
        <f t="shared" si="4"/>
        <v>783930</v>
      </c>
      <c r="F26" s="406">
        <f t="shared" si="4"/>
        <v>791994</v>
      </c>
      <c r="G26" s="406">
        <f t="shared" si="4"/>
        <v>687603</v>
      </c>
      <c r="H26" s="407">
        <f t="shared" si="4"/>
        <v>709868</v>
      </c>
      <c r="I26" s="78">
        <f>I9+I12+I21+I25</f>
        <v>839773.0105895797</v>
      </c>
      <c r="J26" s="79">
        <f>J9+J12+J21+J25+J15</f>
        <v>1021067.2012029003</v>
      </c>
      <c r="K26" s="79">
        <f>K9+K12+K21+K25+K15</f>
        <v>1064334.4762153835</v>
      </c>
      <c r="L26" s="977">
        <f>L9+L12+L21+L25+L15</f>
        <v>1101490.6849243317</v>
      </c>
      <c r="M26" s="164">
        <f t="shared" ref="M26:R26" si="5">M9+M12+M15+M18+M21+M25</f>
        <v>1305561.7486742435</v>
      </c>
      <c r="N26" s="988">
        <f t="shared" si="5"/>
        <v>1375458.0182716576</v>
      </c>
      <c r="O26" s="982">
        <f t="shared" si="5"/>
        <v>1515819.4000000001</v>
      </c>
      <c r="P26" s="79">
        <f t="shared" si="5"/>
        <v>1557238.2</v>
      </c>
      <c r="Q26" s="79">
        <f t="shared" si="5"/>
        <v>1638915</v>
      </c>
      <c r="R26" s="79">
        <f t="shared" si="5"/>
        <v>1799322</v>
      </c>
      <c r="S26" s="908">
        <f>SUM(S9+S12+S15+S18+S21+S25)</f>
        <v>1980912</v>
      </c>
    </row>
    <row r="28" spans="1:19">
      <c r="A28" s="2" t="s">
        <v>198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9">
      <c r="A29" s="408" t="s">
        <v>199</v>
      </c>
      <c r="H29" s="381"/>
      <c r="I29" s="381"/>
      <c r="J29" s="326"/>
      <c r="K29" s="326"/>
      <c r="L29" s="326"/>
      <c r="M29" s="326"/>
      <c r="N29" s="326"/>
      <c r="O29" s="326"/>
      <c r="P29" s="326"/>
      <c r="Q29" s="326"/>
    </row>
    <row r="30" spans="1:19">
      <c r="A30" s="339" t="s">
        <v>200</v>
      </c>
      <c r="J30" s="2"/>
      <c r="K30" s="375"/>
    </row>
    <row r="31" spans="1:19">
      <c r="C31" s="381"/>
      <c r="D31" s="381"/>
      <c r="E31" s="381"/>
      <c r="F31" s="381"/>
      <c r="G31" s="326"/>
      <c r="H31" s="326"/>
      <c r="I31" s="326"/>
      <c r="J31" s="409"/>
      <c r="K31" s="410"/>
    </row>
    <row r="32" spans="1:19">
      <c r="A32" s="80"/>
      <c r="C32" s="381"/>
      <c r="D32" s="381"/>
      <c r="E32" s="381"/>
      <c r="F32" s="381"/>
      <c r="G32" s="326"/>
      <c r="H32" s="326"/>
      <c r="I32" s="326"/>
      <c r="J32" s="326"/>
      <c r="K32" s="326"/>
    </row>
    <row r="33" spans="7:11">
      <c r="G33" s="2"/>
      <c r="H33" s="2"/>
      <c r="I33" s="2"/>
      <c r="J33" s="411"/>
      <c r="K33" s="411"/>
    </row>
    <row r="34" spans="7:11">
      <c r="G34" s="2"/>
      <c r="H34" s="2"/>
      <c r="I34" s="2"/>
      <c r="J34" s="411"/>
      <c r="K34" s="326"/>
    </row>
    <row r="35" spans="7:11">
      <c r="G35" s="2"/>
      <c r="H35" s="2"/>
      <c r="I35" s="2"/>
      <c r="J35" s="326"/>
      <c r="K35" s="326"/>
    </row>
    <row r="36" spans="7:11">
      <c r="G36" s="2"/>
      <c r="H36" s="2"/>
      <c r="I36" s="2"/>
      <c r="J36" s="410"/>
      <c r="K36" s="326"/>
    </row>
    <row r="37" spans="7:11">
      <c r="G37" s="2"/>
      <c r="H37" s="2"/>
      <c r="I37" s="2"/>
      <c r="J37" s="326"/>
      <c r="K37" s="326"/>
    </row>
    <row r="38" spans="7:11">
      <c r="G38" s="2"/>
      <c r="H38" s="2"/>
      <c r="I38" s="2"/>
      <c r="J38" s="326"/>
      <c r="K38" s="326"/>
    </row>
    <row r="39" spans="7:11">
      <c r="G39" s="2"/>
      <c r="H39" s="2"/>
      <c r="I39" s="2"/>
      <c r="J39" s="326"/>
      <c r="K39" s="326"/>
    </row>
    <row r="40" spans="7:11">
      <c r="G40" s="2"/>
      <c r="H40" s="2"/>
      <c r="I40" s="2"/>
      <c r="J40" s="326"/>
      <c r="K40" s="326"/>
    </row>
    <row r="41" spans="7:11">
      <c r="G41" s="2"/>
      <c r="H41" s="2"/>
      <c r="I41" s="2"/>
      <c r="J41" s="326"/>
      <c r="K41" s="326"/>
    </row>
    <row r="42" spans="7:11">
      <c r="G42" s="2"/>
      <c r="H42" s="2"/>
      <c r="I42" s="2"/>
      <c r="J42" s="326"/>
      <c r="K42" s="326"/>
    </row>
    <row r="43" spans="7:11">
      <c r="G43" s="2"/>
      <c r="H43" s="2"/>
      <c r="I43" s="2"/>
      <c r="J43" s="326"/>
      <c r="K43" s="326"/>
    </row>
    <row r="44" spans="7:11">
      <c r="G44" s="2"/>
      <c r="H44" s="2"/>
      <c r="I44" s="2"/>
      <c r="J44" s="326"/>
      <c r="K44" s="326"/>
    </row>
    <row r="45" spans="7:11">
      <c r="G45" s="2"/>
      <c r="H45" s="2"/>
      <c r="I45" s="2"/>
      <c r="J45" s="326"/>
      <c r="K45" s="326"/>
    </row>
    <row r="46" spans="7:11">
      <c r="G46" s="2"/>
      <c r="H46" s="2"/>
      <c r="I46" s="2"/>
      <c r="J46" s="2"/>
      <c r="K46" s="2"/>
    </row>
  </sheetData>
  <mergeCells count="6">
    <mergeCell ref="A22:A25"/>
    <mergeCell ref="A6:A9"/>
    <mergeCell ref="A10:A12"/>
    <mergeCell ref="A13:A15"/>
    <mergeCell ref="A16:A18"/>
    <mergeCell ref="A19:A21"/>
  </mergeCells>
  <phoneticPr fontId="0" type="noConversion"/>
  <pageMargins left="0.75" right="0.75" top="1" bottom="1" header="0.51200000000000001" footer="0.51200000000000001"/>
  <pageSetup scale="120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0"/>
  <sheetViews>
    <sheetView topLeftCell="A373" zoomScale="75" zoomScaleNormal="75" workbookViewId="0">
      <selection activeCell="M403" sqref="M403"/>
    </sheetView>
  </sheetViews>
  <sheetFormatPr defaultColWidth="9.21875" defaultRowHeight="13.2"/>
  <cols>
    <col min="1" max="12" width="15.88671875" style="418" customWidth="1"/>
    <col min="13" max="15" width="25.44140625" style="418" customWidth="1"/>
    <col min="16" max="16" width="6.77734375" style="418" customWidth="1"/>
    <col min="17" max="17" width="18.33203125" style="418" customWidth="1"/>
    <col min="18" max="28" width="15.88671875" style="418" customWidth="1"/>
    <col min="29" max="32" width="25.44140625" style="418" customWidth="1"/>
    <col min="33" max="33" width="15.88671875" style="418" customWidth="1"/>
    <col min="34" max="35" width="18.33203125" style="418" customWidth="1"/>
    <col min="36" max="16384" width="9.21875" style="418"/>
  </cols>
  <sheetData>
    <row r="1" spans="1:35" s="414" customFormat="1" ht="17.399999999999999">
      <c r="A1" s="412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2"/>
      <c r="L1" s="413"/>
      <c r="M1" s="413"/>
      <c r="N1" s="413"/>
      <c r="O1" s="413"/>
      <c r="P1" s="413"/>
      <c r="Q1" s="412" t="s">
        <v>0</v>
      </c>
      <c r="R1" s="413"/>
      <c r="S1" s="412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</row>
    <row r="2" spans="1:35" s="414" customForma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</row>
    <row r="3" spans="1:35" s="414" customFormat="1" ht="15">
      <c r="A3" s="415" t="s">
        <v>201</v>
      </c>
      <c r="B3" s="413"/>
      <c r="C3" s="413"/>
      <c r="D3" s="413"/>
      <c r="E3" s="413"/>
      <c r="F3" s="413"/>
      <c r="G3" s="413"/>
      <c r="H3" s="413"/>
      <c r="I3" s="413"/>
      <c r="J3" s="413"/>
      <c r="K3" s="415"/>
      <c r="L3" s="413"/>
      <c r="M3" s="413"/>
      <c r="N3" s="413"/>
      <c r="O3" s="413"/>
      <c r="P3" s="413"/>
      <c r="Q3" s="415" t="s">
        <v>202</v>
      </c>
      <c r="R3" s="413"/>
      <c r="S3" s="415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</row>
    <row r="4" spans="1:35">
      <c r="A4" s="416"/>
      <c r="B4" s="416"/>
      <c r="C4" s="416"/>
      <c r="D4" s="416"/>
      <c r="E4" s="417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7"/>
      <c r="X4" s="417"/>
      <c r="Y4" s="417"/>
      <c r="Z4" s="417"/>
      <c r="AA4" s="416"/>
      <c r="AB4" s="416"/>
      <c r="AC4" s="416"/>
      <c r="AD4" s="416"/>
      <c r="AE4" s="416"/>
      <c r="AF4" s="416"/>
      <c r="AG4" s="416"/>
      <c r="AH4" s="416"/>
      <c r="AI4" s="416"/>
    </row>
    <row r="5" spans="1:35">
      <c r="A5" s="419" t="s">
        <v>203</v>
      </c>
      <c r="B5" s="416"/>
      <c r="C5" s="416"/>
      <c r="D5" s="416"/>
      <c r="E5" s="416"/>
      <c r="F5" s="416"/>
      <c r="G5" s="416"/>
      <c r="H5" s="416"/>
      <c r="I5" s="416"/>
      <c r="J5" s="416"/>
      <c r="K5" s="419"/>
      <c r="L5" s="420"/>
      <c r="M5" s="420"/>
      <c r="N5" s="420"/>
      <c r="O5" s="420"/>
      <c r="P5" s="420"/>
      <c r="Q5" s="419" t="s">
        <v>204</v>
      </c>
      <c r="R5" s="416"/>
      <c r="S5" s="419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</row>
    <row r="6" spans="1:35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20"/>
      <c r="L6" s="420"/>
      <c r="M6" s="420"/>
      <c r="N6" s="420"/>
      <c r="O6" s="420"/>
      <c r="P6" s="420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</row>
    <row r="7" spans="1:35" ht="15">
      <c r="A7" s="881" t="s">
        <v>205</v>
      </c>
      <c r="B7" s="882"/>
      <c r="C7" s="882"/>
      <c r="D7" s="882"/>
      <c r="E7" s="882"/>
      <c r="F7" s="882"/>
      <c r="G7" s="882"/>
      <c r="H7" s="882"/>
      <c r="I7" s="882"/>
      <c r="J7" s="883"/>
      <c r="K7" s="883"/>
      <c r="L7" s="883"/>
      <c r="M7" s="883"/>
      <c r="N7" s="883"/>
      <c r="O7" s="883"/>
      <c r="P7" s="416"/>
      <c r="Q7" s="881" t="s">
        <v>206</v>
      </c>
      <c r="R7" s="882"/>
      <c r="S7" s="882"/>
      <c r="T7" s="882"/>
      <c r="U7" s="882"/>
      <c r="V7" s="882"/>
      <c r="W7" s="882"/>
      <c r="X7" s="882"/>
      <c r="Y7" s="882"/>
      <c r="Z7" s="883"/>
      <c r="AA7" s="883"/>
      <c r="AB7" s="883"/>
      <c r="AC7" s="883"/>
      <c r="AD7" s="883"/>
      <c r="AE7" s="883"/>
    </row>
    <row r="8" spans="1:35" ht="15">
      <c r="A8" s="418" t="s">
        <v>207</v>
      </c>
      <c r="B8" s="418" t="s">
        <v>208</v>
      </c>
      <c r="J8" s="883"/>
      <c r="K8" s="883"/>
      <c r="L8" s="883"/>
      <c r="M8" s="883"/>
      <c r="N8" s="883"/>
      <c r="O8" s="883"/>
      <c r="P8" s="416"/>
      <c r="Q8" s="418" t="s">
        <v>207</v>
      </c>
      <c r="R8" s="418" t="s">
        <v>208</v>
      </c>
      <c r="Z8" s="883"/>
      <c r="AA8" s="883"/>
      <c r="AB8" s="883"/>
      <c r="AC8" s="883"/>
      <c r="AD8" s="883"/>
      <c r="AE8" s="883"/>
    </row>
    <row r="9" spans="1:35" ht="15">
      <c r="A9" s="766" t="s">
        <v>209</v>
      </c>
      <c r="B9" s="766"/>
      <c r="C9" s="766">
        <v>1995</v>
      </c>
      <c r="D9" s="767"/>
      <c r="E9" s="767"/>
      <c r="F9" s="767"/>
      <c r="G9" s="767"/>
      <c r="H9" s="767"/>
      <c r="I9" s="767"/>
      <c r="J9" s="883"/>
      <c r="K9" s="883"/>
      <c r="L9" s="883"/>
      <c r="M9" s="883"/>
      <c r="N9" s="883"/>
      <c r="O9" s="883"/>
      <c r="P9" s="416"/>
      <c r="Q9" s="766" t="s">
        <v>209</v>
      </c>
      <c r="R9" s="766"/>
      <c r="S9" s="766">
        <v>1995</v>
      </c>
      <c r="T9" s="767"/>
      <c r="U9" s="767"/>
      <c r="V9" s="767"/>
      <c r="W9" s="767"/>
      <c r="X9" s="767"/>
      <c r="Y9" s="767"/>
      <c r="Z9" s="883"/>
      <c r="AA9" s="883"/>
      <c r="AB9" s="883"/>
      <c r="AC9" s="883"/>
      <c r="AD9" s="883"/>
      <c r="AE9" s="883"/>
    </row>
    <row r="10" spans="1:35" ht="15.6" thickBot="1">
      <c r="J10" s="883"/>
      <c r="K10" s="883"/>
      <c r="L10" s="883"/>
      <c r="M10" s="883"/>
      <c r="N10" s="883"/>
      <c r="O10" s="883"/>
      <c r="P10" s="416"/>
      <c r="Z10" s="883"/>
      <c r="AA10" s="883"/>
      <c r="AB10" s="883"/>
      <c r="AC10" s="883"/>
      <c r="AD10" s="883"/>
      <c r="AE10" s="883"/>
    </row>
    <row r="11" spans="1:35">
      <c r="A11" s="768" t="s">
        <v>210</v>
      </c>
      <c r="B11" s="769" t="s">
        <v>211</v>
      </c>
      <c r="C11" s="770"/>
      <c r="D11" s="770"/>
      <c r="E11" s="770"/>
      <c r="F11" s="770"/>
      <c r="G11" s="770" t="s">
        <v>212</v>
      </c>
      <c r="H11" s="770"/>
      <c r="I11" s="770"/>
      <c r="J11" s="770"/>
      <c r="K11" s="770"/>
      <c r="L11" s="770"/>
      <c r="M11" s="768" t="s">
        <v>213</v>
      </c>
      <c r="N11" s="768" t="s">
        <v>214</v>
      </c>
      <c r="O11" s="768" t="s">
        <v>312</v>
      </c>
      <c r="P11" s="416"/>
      <c r="Q11" s="768" t="s">
        <v>210</v>
      </c>
      <c r="R11" s="769" t="s">
        <v>211</v>
      </c>
      <c r="S11" s="770"/>
      <c r="T11" s="770"/>
      <c r="U11" s="770"/>
      <c r="V11" s="770"/>
      <c r="W11" s="770" t="s">
        <v>212</v>
      </c>
      <c r="X11" s="770"/>
      <c r="Y11" s="770"/>
      <c r="Z11" s="770"/>
      <c r="AA11" s="770"/>
      <c r="AB11" s="770"/>
      <c r="AC11" s="768" t="s">
        <v>213</v>
      </c>
      <c r="AD11" s="768" t="s">
        <v>214</v>
      </c>
      <c r="AE11" s="768" t="s">
        <v>312</v>
      </c>
    </row>
    <row r="12" spans="1:35">
      <c r="A12" s="771" t="s">
        <v>215</v>
      </c>
      <c r="B12" s="772" t="s">
        <v>216</v>
      </c>
      <c r="C12" s="773"/>
      <c r="D12" s="773"/>
      <c r="E12" s="773"/>
      <c r="F12" s="773"/>
      <c r="G12" s="774" t="s">
        <v>217</v>
      </c>
      <c r="H12" s="773"/>
      <c r="I12" s="773"/>
      <c r="J12" s="773"/>
      <c r="K12" s="773"/>
      <c r="L12" s="773"/>
      <c r="M12" s="775" t="s">
        <v>218</v>
      </c>
      <c r="N12" s="775" t="s">
        <v>218</v>
      </c>
      <c r="O12" s="775" t="s">
        <v>218</v>
      </c>
      <c r="P12" s="416"/>
      <c r="Q12" s="771" t="s">
        <v>215</v>
      </c>
      <c r="R12" s="772" t="s">
        <v>216</v>
      </c>
      <c r="S12" s="773"/>
      <c r="T12" s="773"/>
      <c r="U12" s="773"/>
      <c r="V12" s="773"/>
      <c r="W12" s="774" t="s">
        <v>217</v>
      </c>
      <c r="X12" s="773"/>
      <c r="Y12" s="773"/>
      <c r="Z12" s="773"/>
      <c r="AA12" s="773"/>
      <c r="AB12" s="773"/>
      <c r="AC12" s="775" t="s">
        <v>218</v>
      </c>
      <c r="AD12" s="775" t="s">
        <v>218</v>
      </c>
      <c r="AE12" s="775" t="s">
        <v>218</v>
      </c>
    </row>
    <row r="13" spans="1:35">
      <c r="A13" s="776" t="s">
        <v>219</v>
      </c>
      <c r="B13" s="772" t="s">
        <v>179</v>
      </c>
      <c r="C13" s="777" t="s">
        <v>220</v>
      </c>
      <c r="D13" s="777" t="s">
        <v>221</v>
      </c>
      <c r="E13" s="777" t="s">
        <v>222</v>
      </c>
      <c r="F13" s="777" t="s">
        <v>223</v>
      </c>
      <c r="G13" s="778"/>
      <c r="H13" s="778"/>
      <c r="I13" s="778"/>
      <c r="J13" s="778"/>
      <c r="K13" s="778"/>
      <c r="L13" s="779" t="s">
        <v>45</v>
      </c>
      <c r="M13" s="771" t="s">
        <v>224</v>
      </c>
      <c r="N13" s="771" t="s">
        <v>225</v>
      </c>
      <c r="O13" s="771" t="s">
        <v>225</v>
      </c>
      <c r="P13" s="416"/>
      <c r="Q13" s="776" t="s">
        <v>219</v>
      </c>
      <c r="R13" s="772" t="s">
        <v>179</v>
      </c>
      <c r="S13" s="777" t="s">
        <v>220</v>
      </c>
      <c r="T13" s="777" t="s">
        <v>221</v>
      </c>
      <c r="U13" s="777" t="s">
        <v>222</v>
      </c>
      <c r="V13" s="777" t="s">
        <v>223</v>
      </c>
      <c r="W13" s="778"/>
      <c r="X13" s="778"/>
      <c r="Y13" s="778"/>
      <c r="Z13" s="778"/>
      <c r="AA13" s="778"/>
      <c r="AB13" s="779" t="s">
        <v>45</v>
      </c>
      <c r="AC13" s="771" t="s">
        <v>224</v>
      </c>
      <c r="AD13" s="771" t="s">
        <v>225</v>
      </c>
      <c r="AE13" s="771" t="s">
        <v>225</v>
      </c>
    </row>
    <row r="14" spans="1:35" ht="15.6" customHeight="1">
      <c r="A14" s="780"/>
      <c r="B14" s="781"/>
      <c r="C14" s="782" t="s">
        <v>226</v>
      </c>
      <c r="D14" s="782" t="s">
        <v>227</v>
      </c>
      <c r="E14" s="782" t="s">
        <v>228</v>
      </c>
      <c r="F14" s="782" t="s">
        <v>228</v>
      </c>
      <c r="G14" s="783" t="s">
        <v>186</v>
      </c>
      <c r="H14" s="783" t="s">
        <v>180</v>
      </c>
      <c r="I14" s="782" t="s">
        <v>182</v>
      </c>
      <c r="J14" s="782" t="s">
        <v>277</v>
      </c>
      <c r="K14" s="782" t="s">
        <v>183</v>
      </c>
      <c r="L14" s="774" t="s">
        <v>229</v>
      </c>
      <c r="M14" s="784" t="s">
        <v>291</v>
      </c>
      <c r="N14" s="784" t="s">
        <v>292</v>
      </c>
      <c r="O14" s="784" t="s">
        <v>305</v>
      </c>
      <c r="P14" s="416"/>
      <c r="Q14" s="780"/>
      <c r="R14" s="781"/>
      <c r="S14" s="782" t="s">
        <v>226</v>
      </c>
      <c r="T14" s="782" t="s">
        <v>227</v>
      </c>
      <c r="U14" s="782" t="s">
        <v>228</v>
      </c>
      <c r="V14" s="782" t="s">
        <v>228</v>
      </c>
      <c r="W14" s="783" t="s">
        <v>186</v>
      </c>
      <c r="X14" s="783" t="s">
        <v>180</v>
      </c>
      <c r="Y14" s="782" t="s">
        <v>182</v>
      </c>
      <c r="Z14" s="782" t="s">
        <v>277</v>
      </c>
      <c r="AA14" s="782" t="s">
        <v>183</v>
      </c>
      <c r="AB14" s="774" t="s">
        <v>229</v>
      </c>
      <c r="AC14" s="784" t="s">
        <v>291</v>
      </c>
      <c r="AD14" s="784" t="s">
        <v>292</v>
      </c>
      <c r="AE14" s="784" t="s">
        <v>305</v>
      </c>
    </row>
    <row r="15" spans="1:35">
      <c r="A15" s="801" t="s">
        <v>186</v>
      </c>
      <c r="B15" s="786">
        <v>98821</v>
      </c>
      <c r="C15" s="787">
        <v>34564</v>
      </c>
      <c r="D15" s="787">
        <v>28674</v>
      </c>
      <c r="E15" s="787">
        <v>28700</v>
      </c>
      <c r="F15" s="787">
        <v>29188</v>
      </c>
      <c r="G15" s="788" t="s">
        <v>127</v>
      </c>
      <c r="H15" s="787">
        <v>19096</v>
      </c>
      <c r="I15" s="787">
        <v>7194</v>
      </c>
      <c r="J15" s="787">
        <v>696</v>
      </c>
      <c r="K15" s="787">
        <v>25259</v>
      </c>
      <c r="L15" s="789">
        <v>20230</v>
      </c>
      <c r="M15" s="790">
        <v>15679</v>
      </c>
      <c r="N15" s="790">
        <v>587</v>
      </c>
      <c r="O15" s="790">
        <v>371</v>
      </c>
      <c r="P15" s="416"/>
      <c r="Q15" s="801" t="s">
        <v>186</v>
      </c>
      <c r="R15" s="791">
        <v>0.21473168658483521</v>
      </c>
      <c r="S15" s="792">
        <v>0.5230876056012036</v>
      </c>
      <c r="T15" s="792">
        <v>0.47384390039757274</v>
      </c>
      <c r="U15" s="792">
        <v>0.47348432055749129</v>
      </c>
      <c r="V15" s="792">
        <v>0.47207756612306429</v>
      </c>
      <c r="W15" s="788" t="s">
        <v>127</v>
      </c>
      <c r="X15" s="792">
        <v>0.53655215751989949</v>
      </c>
      <c r="Y15" s="792">
        <v>0.64581595774256328</v>
      </c>
      <c r="Z15" s="792">
        <v>0.48419540229885055</v>
      </c>
      <c r="AA15" s="792">
        <v>0.47032740805257534</v>
      </c>
      <c r="AB15" s="793">
        <v>0.70805734058329217</v>
      </c>
      <c r="AC15" s="794">
        <v>0.54461381465654701</v>
      </c>
      <c r="AD15" s="794">
        <v>0.50936967632027252</v>
      </c>
      <c r="AE15" s="794">
        <v>0.56064690026954178</v>
      </c>
    </row>
    <row r="16" spans="1:35">
      <c r="A16" s="795"/>
      <c r="B16" s="796"/>
      <c r="C16" s="797">
        <v>0.34976371419030367</v>
      </c>
      <c r="D16" s="797">
        <v>0.29016099816840552</v>
      </c>
      <c r="E16" s="797">
        <v>0.29042410014065834</v>
      </c>
      <c r="F16" s="797">
        <v>0.29536232177371208</v>
      </c>
      <c r="G16" s="797"/>
      <c r="H16" s="797">
        <v>0.19323827931310147</v>
      </c>
      <c r="I16" s="797">
        <v>7.2798291861041683E-2</v>
      </c>
      <c r="J16" s="797">
        <v>7.0430374110765932E-3</v>
      </c>
      <c r="K16" s="797">
        <v>0.2556035660436547</v>
      </c>
      <c r="L16" s="798">
        <v>0.20471357302597626</v>
      </c>
      <c r="M16" s="799">
        <v>0.15866060857510042</v>
      </c>
      <c r="N16" s="799">
        <v>5.9400329889395982E-3</v>
      </c>
      <c r="O16" s="799">
        <v>3.7542627579158277E-3</v>
      </c>
      <c r="P16" s="416"/>
      <c r="Q16" s="795"/>
      <c r="R16" s="776"/>
      <c r="S16" s="797"/>
      <c r="T16" s="797"/>
      <c r="U16" s="797"/>
      <c r="V16" s="797"/>
      <c r="W16" s="797"/>
      <c r="X16" s="797"/>
      <c r="Y16" s="797"/>
      <c r="Z16" s="797"/>
      <c r="AA16" s="797"/>
      <c r="AB16" s="798"/>
      <c r="AC16" s="799"/>
      <c r="AD16" s="799"/>
      <c r="AE16" s="799"/>
    </row>
    <row r="17" spans="1:32">
      <c r="A17" s="785" t="s">
        <v>180</v>
      </c>
      <c r="B17" s="790">
        <v>332613</v>
      </c>
      <c r="C17" s="787">
        <v>40275</v>
      </c>
      <c r="D17" s="787">
        <v>38139</v>
      </c>
      <c r="E17" s="787">
        <v>39016</v>
      </c>
      <c r="F17" s="787">
        <v>39690</v>
      </c>
      <c r="G17" s="787">
        <v>21700</v>
      </c>
      <c r="H17" s="800" t="s">
        <v>127</v>
      </c>
      <c r="I17" s="787">
        <v>8470</v>
      </c>
      <c r="J17" s="787">
        <v>6723</v>
      </c>
      <c r="K17" s="787">
        <v>35625</v>
      </c>
      <c r="L17" s="789">
        <v>7584</v>
      </c>
      <c r="M17" s="790">
        <v>19186</v>
      </c>
      <c r="N17" s="790">
        <v>3925</v>
      </c>
      <c r="O17" s="790">
        <v>2024</v>
      </c>
      <c r="P17" s="416"/>
      <c r="Q17" s="785" t="s">
        <v>180</v>
      </c>
      <c r="R17" s="794">
        <v>1.6971675791385182E-2</v>
      </c>
      <c r="S17" s="792">
        <v>0.12697703289882062</v>
      </c>
      <c r="T17" s="792">
        <v>0.12394137234851464</v>
      </c>
      <c r="U17" s="792">
        <v>0.12169366413778962</v>
      </c>
      <c r="V17" s="792">
        <v>0.12086167800453515</v>
      </c>
      <c r="W17" s="792">
        <v>0.19253456221198156</v>
      </c>
      <c r="X17" s="800" t="s">
        <v>127</v>
      </c>
      <c r="Y17" s="792">
        <v>0.2460448642266824</v>
      </c>
      <c r="Z17" s="792">
        <v>0.12628290941543954</v>
      </c>
      <c r="AA17" s="792">
        <v>0.11696842105263158</v>
      </c>
      <c r="AB17" s="793">
        <v>0.34876054852320676</v>
      </c>
      <c r="AC17" s="794">
        <v>0.18857500260606691</v>
      </c>
      <c r="AD17" s="794">
        <v>0.18369426751592358</v>
      </c>
      <c r="AE17" s="794">
        <v>0.24061264822134387</v>
      </c>
    </row>
    <row r="18" spans="1:32">
      <c r="A18" s="795"/>
      <c r="B18" s="796"/>
      <c r="C18" s="797">
        <v>0.12108666829017507</v>
      </c>
      <c r="D18" s="797">
        <v>0.11466479061251364</v>
      </c>
      <c r="E18" s="797">
        <v>0.11730148851668455</v>
      </c>
      <c r="F18" s="797">
        <v>0.11932786752171443</v>
      </c>
      <c r="G18" s="797">
        <v>6.5240985770249504E-2</v>
      </c>
      <c r="H18" s="797"/>
      <c r="I18" s="797">
        <v>2.5465029929678033E-2</v>
      </c>
      <c r="J18" s="797">
        <v>2.0212679600616932E-2</v>
      </c>
      <c r="K18" s="797">
        <v>0.10710645705369302</v>
      </c>
      <c r="L18" s="798">
        <v>2.2801273552146187E-2</v>
      </c>
      <c r="M18" s="799">
        <v>5.7682652211428896E-2</v>
      </c>
      <c r="N18" s="799">
        <v>1.180050088240688E-2</v>
      </c>
      <c r="O18" s="799">
        <v>6.0851500091698161E-3</v>
      </c>
      <c r="P18" s="416"/>
      <c r="Q18" s="795"/>
      <c r="R18" s="796"/>
      <c r="S18" s="797"/>
      <c r="T18" s="797"/>
      <c r="U18" s="797"/>
      <c r="V18" s="797"/>
      <c r="W18" s="797"/>
      <c r="X18" s="797"/>
      <c r="Y18" s="797"/>
      <c r="Z18" s="797"/>
      <c r="AA18" s="797"/>
      <c r="AB18" s="798"/>
      <c r="AC18" s="799"/>
      <c r="AD18" s="799"/>
      <c r="AE18" s="799"/>
    </row>
    <row r="19" spans="1:32">
      <c r="A19" s="801" t="s">
        <v>182</v>
      </c>
      <c r="B19" s="790">
        <v>10536</v>
      </c>
      <c r="C19" s="787">
        <v>259</v>
      </c>
      <c r="D19" s="787">
        <v>196</v>
      </c>
      <c r="E19" s="787">
        <v>196</v>
      </c>
      <c r="F19" s="787">
        <v>196</v>
      </c>
      <c r="G19" s="787">
        <v>137</v>
      </c>
      <c r="H19" s="787">
        <v>93</v>
      </c>
      <c r="I19" s="788" t="s">
        <v>127</v>
      </c>
      <c r="J19" s="787">
        <v>4</v>
      </c>
      <c r="K19" s="787">
        <v>127</v>
      </c>
      <c r="L19" s="789">
        <v>164</v>
      </c>
      <c r="M19" s="790">
        <v>48</v>
      </c>
      <c r="N19" s="790">
        <v>3</v>
      </c>
      <c r="O19" s="790">
        <v>3</v>
      </c>
      <c r="P19" s="416"/>
      <c r="Q19" s="801" t="s">
        <v>182</v>
      </c>
      <c r="R19" s="794">
        <v>1.4426727410782081E-2</v>
      </c>
      <c r="S19" s="792">
        <v>0.54440154440154442</v>
      </c>
      <c r="T19" s="792">
        <v>0.44387755102040816</v>
      </c>
      <c r="U19" s="792">
        <v>0.44387755102040816</v>
      </c>
      <c r="V19" s="792">
        <v>0.44387755102040816</v>
      </c>
      <c r="W19" s="792">
        <v>0.47445255474452552</v>
      </c>
      <c r="X19" s="792">
        <v>0.5161290322580645</v>
      </c>
      <c r="Y19" s="800" t="s">
        <v>127</v>
      </c>
      <c r="Z19" s="792">
        <v>0.25</v>
      </c>
      <c r="AA19" s="792">
        <v>0.47244094488188976</v>
      </c>
      <c r="AB19" s="793">
        <v>0.76219512195121952</v>
      </c>
      <c r="AC19" s="794">
        <v>0.5625</v>
      </c>
      <c r="AD19" s="794">
        <v>0.33333333333333331</v>
      </c>
      <c r="AE19" s="794">
        <v>0.33333333333333331</v>
      </c>
    </row>
    <row r="20" spans="1:32">
      <c r="A20" s="795"/>
      <c r="B20" s="796"/>
      <c r="C20" s="797">
        <v>2.4582384206529993E-2</v>
      </c>
      <c r="D20" s="797">
        <v>1.8602885345482156E-2</v>
      </c>
      <c r="E20" s="797">
        <v>1.8602885345482156E-2</v>
      </c>
      <c r="F20" s="797">
        <v>1.8602885345482156E-2</v>
      </c>
      <c r="G20" s="797">
        <v>1.3003037205770691E-2</v>
      </c>
      <c r="H20" s="797">
        <v>8.8268792710706149E-3</v>
      </c>
      <c r="I20" s="802"/>
      <c r="J20" s="797">
        <v>3.7965072133637056E-4</v>
      </c>
      <c r="K20" s="797">
        <v>1.2053910402429764E-2</v>
      </c>
      <c r="L20" s="798">
        <v>1.5565679574791193E-2</v>
      </c>
      <c r="M20" s="799">
        <v>4.5558086560364463E-3</v>
      </c>
      <c r="N20" s="799">
        <v>2.8473804100227789E-4</v>
      </c>
      <c r="O20" s="799">
        <v>2.8473804100227789E-4</v>
      </c>
      <c r="P20" s="416"/>
      <c r="Q20" s="795"/>
      <c r="R20" s="796"/>
      <c r="S20" s="797"/>
      <c r="T20" s="797"/>
      <c r="U20" s="797"/>
      <c r="V20" s="797"/>
      <c r="W20" s="797"/>
      <c r="X20" s="797"/>
      <c r="Y20" s="802"/>
      <c r="Z20" s="797"/>
      <c r="AA20" s="797"/>
      <c r="AB20" s="798"/>
      <c r="AC20" s="799"/>
      <c r="AD20" s="799"/>
      <c r="AE20" s="799"/>
    </row>
    <row r="21" spans="1:32">
      <c r="A21" s="801" t="s">
        <v>277</v>
      </c>
      <c r="B21" s="790">
        <v>28482</v>
      </c>
      <c r="C21" s="787">
        <v>4449</v>
      </c>
      <c r="D21" s="787">
        <v>4285</v>
      </c>
      <c r="E21" s="787">
        <v>4285</v>
      </c>
      <c r="F21" s="787">
        <v>4382</v>
      </c>
      <c r="G21" s="787">
        <v>1719</v>
      </c>
      <c r="H21" s="787">
        <v>2973</v>
      </c>
      <c r="I21" s="787">
        <v>1558</v>
      </c>
      <c r="J21" s="803" t="s">
        <v>127</v>
      </c>
      <c r="K21" s="787">
        <v>3491</v>
      </c>
      <c r="L21" s="789">
        <v>694</v>
      </c>
      <c r="M21" s="790">
        <v>1047</v>
      </c>
      <c r="N21" s="790">
        <v>1047</v>
      </c>
      <c r="O21" s="790">
        <v>513</v>
      </c>
      <c r="P21" s="416"/>
      <c r="Q21" s="801" t="s">
        <v>277</v>
      </c>
      <c r="R21" s="794">
        <v>1.1691594691384031E-2</v>
      </c>
      <c r="S21" s="792">
        <v>6.495841762193752E-2</v>
      </c>
      <c r="T21" s="792">
        <v>5.9043173862310387E-2</v>
      </c>
      <c r="U21" s="792">
        <v>5.9043173862310387E-2</v>
      </c>
      <c r="V21" s="792">
        <v>5.7736193518941124E-2</v>
      </c>
      <c r="W21" s="792">
        <v>0.12390924956369982</v>
      </c>
      <c r="X21" s="792">
        <v>6.5926673393878241E-2</v>
      </c>
      <c r="Y21" s="792">
        <v>8.4724005134788186E-2</v>
      </c>
      <c r="Z21" s="800" t="s">
        <v>127</v>
      </c>
      <c r="AA21" s="792">
        <v>5.9868232598109423E-2</v>
      </c>
      <c r="AB21" s="793">
        <v>0.31123919308357351</v>
      </c>
      <c r="AC21" s="794">
        <v>0.14231136580706782</v>
      </c>
      <c r="AD21" s="794">
        <v>0.14231136580706782</v>
      </c>
      <c r="AE21" s="794">
        <v>0.19103313840155944</v>
      </c>
    </row>
    <row r="22" spans="1:32">
      <c r="A22" s="795"/>
      <c r="B22" s="804"/>
      <c r="C22" s="797">
        <v>0.15620391826416685</v>
      </c>
      <c r="D22" s="797">
        <v>0.15044589565339514</v>
      </c>
      <c r="E22" s="797">
        <v>0.15044589565339514</v>
      </c>
      <c r="F22" s="797">
        <v>0.15385155536830278</v>
      </c>
      <c r="G22" s="797">
        <v>6.0353907731198649E-2</v>
      </c>
      <c r="H22" s="797">
        <v>0.1043817147672214</v>
      </c>
      <c r="I22" s="797">
        <v>5.4701214802331297E-2</v>
      </c>
      <c r="J22" s="805"/>
      <c r="K22" s="797">
        <v>0.12256863984270767</v>
      </c>
      <c r="L22" s="798">
        <v>2.4366266413875431E-2</v>
      </c>
      <c r="M22" s="799">
        <v>3.6760058984621868E-2</v>
      </c>
      <c r="N22" s="799">
        <v>3.6760058984621868E-2</v>
      </c>
      <c r="O22" s="799">
        <v>1.8011375605645672E-2</v>
      </c>
      <c r="P22" s="416"/>
      <c r="Q22" s="795"/>
      <c r="R22" s="804"/>
      <c r="S22" s="797"/>
      <c r="T22" s="797"/>
      <c r="U22" s="797"/>
      <c r="V22" s="797"/>
      <c r="W22" s="797"/>
      <c r="X22" s="797"/>
      <c r="Y22" s="797"/>
      <c r="Z22" s="805"/>
      <c r="AA22" s="797"/>
      <c r="AB22" s="798"/>
      <c r="AC22" s="799"/>
      <c r="AD22" s="799"/>
      <c r="AE22" s="799"/>
    </row>
    <row r="23" spans="1:32">
      <c r="A23" s="801" t="s">
        <v>183</v>
      </c>
      <c r="B23" s="790">
        <v>142623</v>
      </c>
      <c r="C23" s="787">
        <v>40160</v>
      </c>
      <c r="D23" s="787">
        <v>30629</v>
      </c>
      <c r="E23" s="787">
        <v>30731</v>
      </c>
      <c r="F23" s="787">
        <v>30943</v>
      </c>
      <c r="G23" s="787">
        <v>28462</v>
      </c>
      <c r="H23" s="787">
        <v>21840</v>
      </c>
      <c r="I23" s="787">
        <v>6425</v>
      </c>
      <c r="J23" s="787">
        <v>1404</v>
      </c>
      <c r="K23" s="803" t="s">
        <v>127</v>
      </c>
      <c r="L23" s="806">
        <v>29797</v>
      </c>
      <c r="M23" s="790">
        <v>19673</v>
      </c>
      <c r="N23" s="790">
        <v>1089</v>
      </c>
      <c r="O23" s="790">
        <v>570</v>
      </c>
      <c r="P23" s="416"/>
      <c r="Q23" s="801" t="s">
        <v>183</v>
      </c>
      <c r="R23" s="794">
        <v>0.17382189408440435</v>
      </c>
      <c r="S23" s="792">
        <v>0.5585657370517928</v>
      </c>
      <c r="T23" s="792">
        <v>0.55453981520780959</v>
      </c>
      <c r="U23" s="792">
        <v>0.55282939051771829</v>
      </c>
      <c r="V23" s="792">
        <v>0.55201499531396436</v>
      </c>
      <c r="W23" s="792">
        <v>0.58147705712880327</v>
      </c>
      <c r="X23" s="792">
        <v>0.56309523809523809</v>
      </c>
      <c r="Y23" s="792">
        <v>0.71735408560311287</v>
      </c>
      <c r="Z23" s="792">
        <v>0.42236467236467234</v>
      </c>
      <c r="AA23" s="800" t="s">
        <v>127</v>
      </c>
      <c r="AB23" s="793">
        <v>0.67533644326610065</v>
      </c>
      <c r="AC23" s="794">
        <v>0.60300920042698114</v>
      </c>
      <c r="AD23" s="794">
        <v>0.48668503213957759</v>
      </c>
      <c r="AE23" s="794">
        <v>0.58070175438596494</v>
      </c>
    </row>
    <row r="24" spans="1:32">
      <c r="A24" s="807"/>
      <c r="B24" s="808"/>
      <c r="C24" s="797">
        <v>0.28158151209832916</v>
      </c>
      <c r="D24" s="797">
        <v>0.21475498341782182</v>
      </c>
      <c r="E24" s="797">
        <v>0.21547015558500382</v>
      </c>
      <c r="F24" s="797">
        <v>0.21695659185404878</v>
      </c>
      <c r="G24" s="797">
        <v>0.19956108061112163</v>
      </c>
      <c r="H24" s="797">
        <v>0.15313098167897182</v>
      </c>
      <c r="I24" s="797">
        <v>4.5048835040631598E-2</v>
      </c>
      <c r="J24" s="797">
        <v>9.8441345365053324E-3</v>
      </c>
      <c r="K24" s="809"/>
      <c r="L24" s="810">
        <v>0.20892142221100385</v>
      </c>
      <c r="M24" s="799">
        <v>0.13793707887227166</v>
      </c>
      <c r="N24" s="799">
        <v>7.6355146084432389E-3</v>
      </c>
      <c r="O24" s="799">
        <v>3.9965503460171218E-3</v>
      </c>
      <c r="P24" s="416"/>
      <c r="Q24" s="807"/>
      <c r="R24" s="811"/>
      <c r="S24" s="809"/>
      <c r="T24" s="809"/>
      <c r="U24" s="809"/>
      <c r="V24" s="809"/>
      <c r="W24" s="809"/>
      <c r="X24" s="809"/>
      <c r="Y24" s="809"/>
      <c r="Z24" s="809"/>
      <c r="AA24" s="809"/>
      <c r="AB24" s="810"/>
      <c r="AC24" s="812"/>
      <c r="AD24" s="812"/>
      <c r="AE24" s="812"/>
    </row>
    <row r="25" spans="1:32">
      <c r="A25" s="813" t="s">
        <v>230</v>
      </c>
      <c r="B25" s="842">
        <v>613075</v>
      </c>
      <c r="C25" s="815">
        <v>119707</v>
      </c>
      <c r="D25" s="815">
        <v>101923</v>
      </c>
      <c r="E25" s="815">
        <v>102928</v>
      </c>
      <c r="F25" s="815">
        <v>104399</v>
      </c>
      <c r="G25" s="815">
        <v>52018</v>
      </c>
      <c r="H25" s="815">
        <v>44002</v>
      </c>
      <c r="I25" s="815">
        <v>23647</v>
      </c>
      <c r="J25" s="815">
        <v>8827</v>
      </c>
      <c r="K25" s="815">
        <v>64502</v>
      </c>
      <c r="L25" s="816">
        <v>58469</v>
      </c>
      <c r="M25" s="817">
        <v>55633</v>
      </c>
      <c r="N25" s="817">
        <v>6651</v>
      </c>
      <c r="O25" s="817">
        <v>3481</v>
      </c>
      <c r="P25" s="416"/>
      <c r="Q25" s="813" t="s">
        <v>230</v>
      </c>
      <c r="R25" s="818">
        <v>8.5048321983444114E-2</v>
      </c>
      <c r="S25" s="843">
        <v>0.38473940538147311</v>
      </c>
      <c r="T25" s="844">
        <v>0.34966592427616927</v>
      </c>
      <c r="U25" s="844">
        <v>0.34651406808642937</v>
      </c>
      <c r="V25" s="844">
        <v>0.34480215327733027</v>
      </c>
      <c r="W25" s="844">
        <v>0.4038217540082279</v>
      </c>
      <c r="X25" s="844">
        <v>0.51788555065678832</v>
      </c>
      <c r="Y25" s="844">
        <v>0.4850932465006132</v>
      </c>
      <c r="Z25" s="844">
        <v>0.20165401608700578</v>
      </c>
      <c r="AA25" s="845">
        <v>0.25295339679389789</v>
      </c>
      <c r="AB25" s="846">
        <v>0.64021960355059948</v>
      </c>
      <c r="AC25" s="818">
        <v>0.43492171912354177</v>
      </c>
      <c r="AD25" s="818">
        <v>0.25560066155465344</v>
      </c>
      <c r="AE25" s="818">
        <v>0.32318299339270323</v>
      </c>
    </row>
    <row r="26" spans="1:32">
      <c r="A26" s="819" t="s">
        <v>231</v>
      </c>
      <c r="B26" s="820"/>
      <c r="C26" s="821">
        <v>0.19525669779390775</v>
      </c>
      <c r="D26" s="821">
        <v>0.16624882763120336</v>
      </c>
      <c r="E26" s="821">
        <v>0.16788810504424417</v>
      </c>
      <c r="F26" s="821">
        <v>0.17028748521795864</v>
      </c>
      <c r="G26" s="821">
        <v>8.4847694001549567E-2</v>
      </c>
      <c r="H26" s="821">
        <v>7.1772621620519506E-2</v>
      </c>
      <c r="I26" s="821">
        <v>3.857113729967785E-2</v>
      </c>
      <c r="J26" s="821">
        <v>1.4397912164090854E-2</v>
      </c>
      <c r="K26" s="821">
        <v>0.10521061860294417</v>
      </c>
      <c r="L26" s="822">
        <v>9.5370060759287195E-2</v>
      </c>
      <c r="M26" s="823">
        <v>9.0744199323084446E-2</v>
      </c>
      <c r="N26" s="823">
        <v>1.0848591118541777E-2</v>
      </c>
      <c r="O26" s="823">
        <v>5.6779349997961095E-3</v>
      </c>
      <c r="P26" s="416"/>
      <c r="Q26" s="819" t="s">
        <v>231</v>
      </c>
      <c r="R26" s="820"/>
      <c r="S26" s="821"/>
      <c r="T26" s="821"/>
      <c r="U26" s="821"/>
      <c r="V26" s="821"/>
      <c r="W26" s="821"/>
      <c r="X26" s="821"/>
      <c r="Y26" s="821"/>
      <c r="Z26" s="821"/>
      <c r="AA26" s="821"/>
      <c r="AB26" s="822"/>
      <c r="AC26" s="823"/>
      <c r="AD26" s="823"/>
      <c r="AE26" s="823"/>
    </row>
    <row r="27" spans="1:32">
      <c r="A27" s="801" t="s">
        <v>58</v>
      </c>
      <c r="B27" s="790">
        <v>33836</v>
      </c>
      <c r="C27" s="787">
        <v>3393</v>
      </c>
      <c r="D27" s="787">
        <v>3391</v>
      </c>
      <c r="E27" s="787">
        <v>3393</v>
      </c>
      <c r="F27" s="787">
        <v>3410</v>
      </c>
      <c r="G27" s="787">
        <v>2291</v>
      </c>
      <c r="H27" s="787">
        <v>1174</v>
      </c>
      <c r="I27" s="787">
        <v>583</v>
      </c>
      <c r="J27" s="787">
        <v>57</v>
      </c>
      <c r="K27" s="787">
        <v>2609</v>
      </c>
      <c r="L27" s="803" t="s">
        <v>127</v>
      </c>
      <c r="M27" s="790">
        <v>836</v>
      </c>
      <c r="N27" s="790">
        <v>40</v>
      </c>
      <c r="O27" s="790">
        <v>27</v>
      </c>
      <c r="P27" s="416"/>
      <c r="Q27" s="801" t="s">
        <v>58</v>
      </c>
      <c r="R27" s="794">
        <v>7.9560231705875395E-2</v>
      </c>
      <c r="S27" s="792">
        <v>0.54052460949012671</v>
      </c>
      <c r="T27" s="792">
        <v>0.54084340902388672</v>
      </c>
      <c r="U27" s="792">
        <v>0.54052460949012671</v>
      </c>
      <c r="V27" s="792">
        <v>0.53988269794721411</v>
      </c>
      <c r="W27" s="792">
        <v>0.67088607594936711</v>
      </c>
      <c r="X27" s="792">
        <v>0.73935264054514482</v>
      </c>
      <c r="Y27" s="792">
        <v>0.79931389365351635</v>
      </c>
      <c r="Z27" s="792">
        <v>0.47368421052631576</v>
      </c>
      <c r="AA27" s="792">
        <v>0.54005366040628588</v>
      </c>
      <c r="AB27" s="803" t="s">
        <v>127</v>
      </c>
      <c r="AC27" s="794">
        <v>0.7787081339712919</v>
      </c>
      <c r="AD27" s="794">
        <v>0.47499999999999998</v>
      </c>
      <c r="AE27" s="794">
        <v>0.51851851851851849</v>
      </c>
    </row>
    <row r="28" spans="1:32">
      <c r="A28" s="824"/>
      <c r="B28" s="781"/>
      <c r="C28" s="825">
        <v>0.10027781061591205</v>
      </c>
      <c r="D28" s="825">
        <v>0.10021870197422864</v>
      </c>
      <c r="E28" s="825">
        <v>0.10027781061591205</v>
      </c>
      <c r="F28" s="825">
        <v>0.10078023407022106</v>
      </c>
      <c r="G28" s="825">
        <v>6.7708949048350869E-2</v>
      </c>
      <c r="H28" s="825">
        <v>3.4696772668164087E-2</v>
      </c>
      <c r="I28" s="825">
        <v>1.7230169050715213E-2</v>
      </c>
      <c r="J28" s="825">
        <v>1.6845962879773024E-3</v>
      </c>
      <c r="K28" s="825">
        <v>7.7107223076013712E-2</v>
      </c>
      <c r="L28" s="826">
        <v>0</v>
      </c>
      <c r="M28" s="827">
        <v>2.47074122236671E-2</v>
      </c>
      <c r="N28" s="827">
        <v>1.1821728336682824E-3</v>
      </c>
      <c r="O28" s="827">
        <v>7.9796666272609058E-4</v>
      </c>
      <c r="P28" s="416"/>
      <c r="Q28" s="824"/>
      <c r="R28" s="781"/>
      <c r="S28" s="825"/>
      <c r="T28" s="825"/>
      <c r="U28" s="825"/>
      <c r="V28" s="825"/>
      <c r="W28" s="825"/>
      <c r="X28" s="825"/>
      <c r="Y28" s="825"/>
      <c r="Z28" s="825"/>
      <c r="AA28" s="825"/>
      <c r="AB28" s="826"/>
      <c r="AC28" s="827"/>
      <c r="AD28" s="827"/>
      <c r="AE28" s="827"/>
    </row>
    <row r="29" spans="1:32">
      <c r="A29" s="813" t="s">
        <v>232</v>
      </c>
      <c r="B29" s="814">
        <v>646911</v>
      </c>
      <c r="C29" s="828">
        <v>123100</v>
      </c>
      <c r="D29" s="829">
        <v>105314</v>
      </c>
      <c r="E29" s="829">
        <v>106321</v>
      </c>
      <c r="F29" s="829">
        <v>107809</v>
      </c>
      <c r="G29" s="829">
        <v>54309</v>
      </c>
      <c r="H29" s="829">
        <v>45176</v>
      </c>
      <c r="I29" s="829">
        <v>24230</v>
      </c>
      <c r="J29" s="829">
        <v>8884</v>
      </c>
      <c r="K29" s="829">
        <v>67111</v>
      </c>
      <c r="L29" s="830">
        <v>58469</v>
      </c>
      <c r="M29" s="831">
        <v>56469</v>
      </c>
      <c r="N29" s="831">
        <v>6691</v>
      </c>
      <c r="O29" s="831">
        <v>3508</v>
      </c>
      <c r="P29" s="416"/>
      <c r="Q29" s="813" t="s">
        <v>232</v>
      </c>
      <c r="R29" s="832">
        <v>8.4761273189047637E-2</v>
      </c>
      <c r="S29" s="833">
        <v>0.38903330625507715</v>
      </c>
      <c r="T29" s="834">
        <v>0.35582163814877416</v>
      </c>
      <c r="U29" s="834">
        <v>0.35270548621626963</v>
      </c>
      <c r="V29" s="834">
        <v>0.35097255331187566</v>
      </c>
      <c r="W29" s="834">
        <v>0.41508773868051335</v>
      </c>
      <c r="X29" s="834">
        <v>0.52364087125907566</v>
      </c>
      <c r="Y29" s="834">
        <v>0.49265373503920762</v>
      </c>
      <c r="Z29" s="834">
        <v>0.20339936965330932</v>
      </c>
      <c r="AA29" s="834">
        <v>0.26411467568654917</v>
      </c>
      <c r="AB29" s="835">
        <v>0.64021960355059948</v>
      </c>
      <c r="AC29" s="836">
        <v>0.44001133365209227</v>
      </c>
      <c r="AD29" s="836">
        <v>0.25691227021371993</v>
      </c>
      <c r="AE29" s="836">
        <v>0.32468643101482325</v>
      </c>
    </row>
    <row r="30" spans="1:32" ht="13.8" thickBot="1">
      <c r="A30" s="837"/>
      <c r="B30" s="838"/>
      <c r="C30" s="839">
        <v>0.19028892691575811</v>
      </c>
      <c r="D30" s="839">
        <v>0.16279519130143094</v>
      </c>
      <c r="E30" s="839">
        <v>0.16435181964752493</v>
      </c>
      <c r="F30" s="839">
        <v>0.16665198149359031</v>
      </c>
      <c r="G30" s="839">
        <v>8.3951269958309566E-2</v>
      </c>
      <c r="H30" s="839">
        <v>6.9833408305006409E-2</v>
      </c>
      <c r="I30" s="839">
        <v>3.7454920383174814E-2</v>
      </c>
      <c r="J30" s="839">
        <v>1.3732955537933349E-2</v>
      </c>
      <c r="K30" s="839">
        <v>0.10374070003447151</v>
      </c>
      <c r="L30" s="840">
        <v>9.0381829958062238E-2</v>
      </c>
      <c r="M30" s="841">
        <v>8.7290214573565755E-2</v>
      </c>
      <c r="N30" s="841">
        <v>1.0342999268832961E-2</v>
      </c>
      <c r="O30" s="841">
        <v>5.4226933844068199E-3</v>
      </c>
      <c r="P30" s="416"/>
      <c r="Q30" s="837"/>
      <c r="R30" s="838"/>
      <c r="S30" s="839"/>
      <c r="T30" s="839"/>
      <c r="U30" s="839"/>
      <c r="V30" s="839"/>
      <c r="W30" s="839"/>
      <c r="X30" s="839"/>
      <c r="Y30" s="839"/>
      <c r="Z30" s="839"/>
      <c r="AA30" s="839"/>
      <c r="AB30" s="840"/>
      <c r="AC30" s="841"/>
      <c r="AD30" s="841"/>
      <c r="AE30" s="841"/>
    </row>
    <row r="31" spans="1:32" ht="15">
      <c r="K31" s="883"/>
      <c r="L31" s="883"/>
      <c r="M31" s="883"/>
      <c r="N31" s="883"/>
      <c r="O31" s="883"/>
      <c r="P31" s="416"/>
      <c r="Z31" s="416"/>
      <c r="AA31" s="883"/>
      <c r="AB31" s="883"/>
      <c r="AC31" s="883"/>
      <c r="AD31" s="883"/>
      <c r="AE31" s="883"/>
      <c r="AF31" s="416"/>
    </row>
    <row r="32" spans="1:32" ht="15">
      <c r="A32" s="767" t="s">
        <v>302</v>
      </c>
      <c r="K32" s="883"/>
      <c r="L32" s="883"/>
      <c r="M32" s="883"/>
      <c r="N32" s="883"/>
      <c r="O32" s="883"/>
      <c r="P32" s="416"/>
      <c r="Q32" s="767" t="s">
        <v>303</v>
      </c>
      <c r="Z32" s="416"/>
      <c r="AA32" s="883"/>
      <c r="AB32" s="883"/>
      <c r="AC32" s="883"/>
      <c r="AD32" s="883"/>
      <c r="AE32" s="883"/>
      <c r="AF32" s="416"/>
    </row>
    <row r="33" spans="1:33" ht="15">
      <c r="A33" s="882"/>
      <c r="B33" s="882"/>
      <c r="C33" s="882"/>
      <c r="D33" s="882"/>
      <c r="E33" s="882"/>
      <c r="F33" s="882"/>
      <c r="G33" s="882"/>
      <c r="H33" s="882"/>
      <c r="I33" s="882"/>
      <c r="J33" s="883"/>
      <c r="K33" s="883"/>
      <c r="L33" s="883"/>
      <c r="M33" s="883"/>
      <c r="N33" s="883"/>
      <c r="O33" s="883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883"/>
      <c r="AB33" s="883"/>
      <c r="AC33" s="883"/>
      <c r="AD33" s="883"/>
      <c r="AE33" s="883"/>
      <c r="AF33" s="416"/>
    </row>
    <row r="34" spans="1:33" ht="15">
      <c r="A34" s="881" t="s">
        <v>205</v>
      </c>
      <c r="B34" s="882"/>
      <c r="C34" s="882"/>
      <c r="D34" s="882"/>
      <c r="E34" s="882"/>
      <c r="F34" s="882"/>
      <c r="G34" s="882"/>
      <c r="H34" s="882"/>
      <c r="I34" s="882"/>
      <c r="J34" s="883"/>
      <c r="K34" s="883"/>
      <c r="L34" s="883"/>
      <c r="M34" s="883"/>
      <c r="N34" s="883"/>
      <c r="O34" s="883"/>
      <c r="P34" s="416"/>
      <c r="Q34" s="881" t="s">
        <v>206</v>
      </c>
      <c r="R34" s="882"/>
      <c r="S34" s="882"/>
      <c r="T34" s="882"/>
      <c r="U34" s="882"/>
      <c r="V34" s="882"/>
      <c r="W34" s="882"/>
      <c r="X34" s="882"/>
      <c r="Y34" s="882"/>
      <c r="Z34" s="883"/>
      <c r="AA34" s="883"/>
      <c r="AB34" s="883"/>
      <c r="AC34" s="883"/>
      <c r="AD34" s="883"/>
      <c r="AE34" s="883"/>
      <c r="AF34" s="883"/>
      <c r="AG34" s="883"/>
    </row>
    <row r="35" spans="1:33" ht="15">
      <c r="A35" s="418" t="s">
        <v>207</v>
      </c>
      <c r="B35" s="418" t="s">
        <v>208</v>
      </c>
      <c r="J35" s="883"/>
      <c r="K35" s="883"/>
      <c r="L35" s="883"/>
      <c r="M35" s="883"/>
      <c r="N35" s="883"/>
      <c r="O35" s="883"/>
      <c r="P35" s="416"/>
      <c r="Q35" s="418" t="s">
        <v>207</v>
      </c>
      <c r="R35" s="418" t="s">
        <v>208</v>
      </c>
      <c r="Z35" s="883"/>
      <c r="AA35" s="883"/>
      <c r="AB35" s="883"/>
      <c r="AC35" s="883"/>
      <c r="AD35" s="883"/>
      <c r="AE35" s="883"/>
      <c r="AF35" s="883"/>
      <c r="AG35" s="883"/>
    </row>
    <row r="36" spans="1:33" ht="15">
      <c r="A36" s="766" t="s">
        <v>209</v>
      </c>
      <c r="B36" s="766"/>
      <c r="C36" s="766">
        <v>1996</v>
      </c>
      <c r="D36" s="767"/>
      <c r="E36" s="767"/>
      <c r="F36" s="767"/>
      <c r="G36" s="767"/>
      <c r="H36" s="767"/>
      <c r="I36" s="767"/>
      <c r="J36" s="883"/>
      <c r="K36" s="883"/>
      <c r="L36" s="883"/>
      <c r="M36" s="883"/>
      <c r="N36" s="883"/>
      <c r="O36" s="883"/>
      <c r="P36" s="416"/>
      <c r="Q36" s="766" t="s">
        <v>209</v>
      </c>
      <c r="R36" s="766"/>
      <c r="S36" s="766">
        <v>1996</v>
      </c>
      <c r="T36" s="767"/>
      <c r="U36" s="767"/>
      <c r="V36" s="767"/>
      <c r="W36" s="767"/>
      <c r="X36" s="767"/>
      <c r="Y36" s="767"/>
      <c r="Z36" s="883"/>
      <c r="AA36" s="883"/>
      <c r="AB36" s="883"/>
      <c r="AC36" s="883"/>
      <c r="AD36" s="883"/>
      <c r="AE36" s="883"/>
    </row>
    <row r="37" spans="1:33" ht="15.6" thickBot="1">
      <c r="J37" s="883"/>
      <c r="K37" s="883"/>
      <c r="L37" s="883"/>
      <c r="M37" s="883"/>
      <c r="N37" s="883"/>
      <c r="O37" s="883"/>
      <c r="P37" s="416"/>
      <c r="Z37" s="883"/>
      <c r="AA37" s="883"/>
      <c r="AB37" s="883"/>
      <c r="AC37" s="883"/>
      <c r="AD37" s="883"/>
      <c r="AE37" s="883"/>
    </row>
    <row r="38" spans="1:33">
      <c r="A38" s="768" t="s">
        <v>210</v>
      </c>
      <c r="B38" s="769" t="s">
        <v>211</v>
      </c>
      <c r="C38" s="770"/>
      <c r="D38" s="770"/>
      <c r="E38" s="770"/>
      <c r="F38" s="770"/>
      <c r="G38" s="770" t="s">
        <v>212</v>
      </c>
      <c r="H38" s="770"/>
      <c r="I38" s="770"/>
      <c r="J38" s="770"/>
      <c r="K38" s="770"/>
      <c r="L38" s="770"/>
      <c r="M38" s="768" t="s">
        <v>213</v>
      </c>
      <c r="N38" s="768" t="s">
        <v>214</v>
      </c>
      <c r="O38" s="768" t="s">
        <v>312</v>
      </c>
      <c r="P38" s="416"/>
      <c r="Q38" s="768" t="s">
        <v>210</v>
      </c>
      <c r="R38" s="769" t="s">
        <v>211</v>
      </c>
      <c r="S38" s="770"/>
      <c r="T38" s="770"/>
      <c r="U38" s="770"/>
      <c r="V38" s="770"/>
      <c r="W38" s="770" t="s">
        <v>212</v>
      </c>
      <c r="X38" s="770"/>
      <c r="Y38" s="770"/>
      <c r="Z38" s="770"/>
      <c r="AA38" s="770"/>
      <c r="AB38" s="770"/>
      <c r="AC38" s="768" t="s">
        <v>213</v>
      </c>
      <c r="AD38" s="768" t="s">
        <v>214</v>
      </c>
      <c r="AE38" s="768" t="s">
        <v>312</v>
      </c>
    </row>
    <row r="39" spans="1:33">
      <c r="A39" s="771" t="s">
        <v>215</v>
      </c>
      <c r="B39" s="772" t="s">
        <v>216</v>
      </c>
      <c r="C39" s="773"/>
      <c r="D39" s="773"/>
      <c r="E39" s="773"/>
      <c r="F39" s="773"/>
      <c r="G39" s="774" t="s">
        <v>217</v>
      </c>
      <c r="H39" s="773"/>
      <c r="I39" s="773"/>
      <c r="J39" s="773"/>
      <c r="K39" s="773"/>
      <c r="L39" s="773"/>
      <c r="M39" s="775" t="s">
        <v>218</v>
      </c>
      <c r="N39" s="775" t="s">
        <v>218</v>
      </c>
      <c r="O39" s="775" t="s">
        <v>218</v>
      </c>
      <c r="P39" s="416"/>
      <c r="Q39" s="771" t="s">
        <v>215</v>
      </c>
      <c r="R39" s="772" t="s">
        <v>216</v>
      </c>
      <c r="S39" s="773"/>
      <c r="T39" s="773"/>
      <c r="U39" s="773"/>
      <c r="V39" s="773"/>
      <c r="W39" s="774" t="s">
        <v>217</v>
      </c>
      <c r="X39" s="773"/>
      <c r="Y39" s="773"/>
      <c r="Z39" s="773"/>
      <c r="AA39" s="773"/>
      <c r="AB39" s="773"/>
      <c r="AC39" s="775" t="s">
        <v>218</v>
      </c>
      <c r="AD39" s="775" t="s">
        <v>218</v>
      </c>
      <c r="AE39" s="775" t="s">
        <v>218</v>
      </c>
    </row>
    <row r="40" spans="1:33">
      <c r="A40" s="776" t="s">
        <v>219</v>
      </c>
      <c r="B40" s="772" t="s">
        <v>179</v>
      </c>
      <c r="C40" s="777" t="s">
        <v>220</v>
      </c>
      <c r="D40" s="777" t="s">
        <v>221</v>
      </c>
      <c r="E40" s="777" t="s">
        <v>222</v>
      </c>
      <c r="F40" s="777" t="s">
        <v>223</v>
      </c>
      <c r="G40" s="778"/>
      <c r="H40" s="778"/>
      <c r="I40" s="778"/>
      <c r="J40" s="778"/>
      <c r="K40" s="778"/>
      <c r="L40" s="779" t="s">
        <v>45</v>
      </c>
      <c r="M40" s="771" t="s">
        <v>224</v>
      </c>
      <c r="N40" s="771" t="s">
        <v>225</v>
      </c>
      <c r="O40" s="771" t="s">
        <v>225</v>
      </c>
      <c r="P40" s="416"/>
      <c r="Q40" s="776" t="s">
        <v>219</v>
      </c>
      <c r="R40" s="772" t="s">
        <v>179</v>
      </c>
      <c r="S40" s="777" t="s">
        <v>220</v>
      </c>
      <c r="T40" s="777" t="s">
        <v>221</v>
      </c>
      <c r="U40" s="777" t="s">
        <v>222</v>
      </c>
      <c r="V40" s="777" t="s">
        <v>223</v>
      </c>
      <c r="W40" s="778"/>
      <c r="X40" s="778"/>
      <c r="Y40" s="778"/>
      <c r="Z40" s="778"/>
      <c r="AA40" s="778"/>
      <c r="AB40" s="779" t="s">
        <v>45</v>
      </c>
      <c r="AC40" s="771" t="s">
        <v>224</v>
      </c>
      <c r="AD40" s="771" t="s">
        <v>225</v>
      </c>
      <c r="AE40" s="771" t="s">
        <v>225</v>
      </c>
    </row>
    <row r="41" spans="1:33">
      <c r="A41" s="780"/>
      <c r="B41" s="781"/>
      <c r="C41" s="782" t="s">
        <v>226</v>
      </c>
      <c r="D41" s="782" t="s">
        <v>227</v>
      </c>
      <c r="E41" s="782" t="s">
        <v>228</v>
      </c>
      <c r="F41" s="782" t="s">
        <v>228</v>
      </c>
      <c r="G41" s="783" t="s">
        <v>186</v>
      </c>
      <c r="H41" s="783" t="s">
        <v>180</v>
      </c>
      <c r="I41" s="782" t="s">
        <v>182</v>
      </c>
      <c r="J41" s="782" t="s">
        <v>277</v>
      </c>
      <c r="K41" s="782" t="s">
        <v>183</v>
      </c>
      <c r="L41" s="774" t="s">
        <v>229</v>
      </c>
      <c r="M41" s="784" t="s">
        <v>291</v>
      </c>
      <c r="N41" s="784" t="s">
        <v>292</v>
      </c>
      <c r="O41" s="784" t="s">
        <v>305</v>
      </c>
      <c r="P41" s="416"/>
      <c r="Q41" s="780"/>
      <c r="R41" s="781"/>
      <c r="S41" s="782" t="s">
        <v>226</v>
      </c>
      <c r="T41" s="782" t="s">
        <v>227</v>
      </c>
      <c r="U41" s="782" t="s">
        <v>228</v>
      </c>
      <c r="V41" s="782" t="s">
        <v>228</v>
      </c>
      <c r="W41" s="783" t="s">
        <v>186</v>
      </c>
      <c r="X41" s="783" t="s">
        <v>180</v>
      </c>
      <c r="Y41" s="782" t="s">
        <v>182</v>
      </c>
      <c r="Z41" s="782" t="s">
        <v>277</v>
      </c>
      <c r="AA41" s="782" t="s">
        <v>183</v>
      </c>
      <c r="AB41" s="774" t="s">
        <v>229</v>
      </c>
      <c r="AC41" s="784" t="s">
        <v>291</v>
      </c>
      <c r="AD41" s="784" t="s">
        <v>292</v>
      </c>
      <c r="AE41" s="784" t="s">
        <v>305</v>
      </c>
    </row>
    <row r="42" spans="1:33">
      <c r="A42" s="801" t="s">
        <v>186</v>
      </c>
      <c r="B42" s="786">
        <v>107288</v>
      </c>
      <c r="C42" s="787">
        <v>39967</v>
      </c>
      <c r="D42" s="787">
        <v>33070</v>
      </c>
      <c r="E42" s="787">
        <v>33133</v>
      </c>
      <c r="F42" s="787">
        <v>33663</v>
      </c>
      <c r="G42" s="788" t="s">
        <v>127</v>
      </c>
      <c r="H42" s="787">
        <v>21441</v>
      </c>
      <c r="I42" s="787">
        <v>8016</v>
      </c>
      <c r="J42" s="787">
        <v>2791</v>
      </c>
      <c r="K42" s="787">
        <v>29167</v>
      </c>
      <c r="L42" s="789">
        <v>23758</v>
      </c>
      <c r="M42" s="790">
        <v>17538</v>
      </c>
      <c r="N42" s="790">
        <v>2228</v>
      </c>
      <c r="O42" s="790">
        <v>1487</v>
      </c>
      <c r="P42" s="416"/>
      <c r="Q42" s="801" t="s">
        <v>186</v>
      </c>
      <c r="R42" s="791">
        <v>0.24021325777346955</v>
      </c>
      <c r="S42" s="792">
        <v>0.55690945029649463</v>
      </c>
      <c r="T42" s="792">
        <v>0.50749924402781976</v>
      </c>
      <c r="U42" s="792">
        <v>0.50792261491564306</v>
      </c>
      <c r="V42" s="792">
        <v>0.50773846656566557</v>
      </c>
      <c r="W42" s="788" t="s">
        <v>127</v>
      </c>
      <c r="X42" s="792">
        <v>0.58285527727251529</v>
      </c>
      <c r="Y42" s="792">
        <v>0.70234530938123751</v>
      </c>
      <c r="Z42" s="792">
        <v>0.8745969186671444</v>
      </c>
      <c r="AA42" s="792">
        <v>0.50279425377995679</v>
      </c>
      <c r="AB42" s="793">
        <v>0.7440441114571934</v>
      </c>
      <c r="AC42" s="794">
        <v>0.59180066142091459</v>
      </c>
      <c r="AD42" s="794">
        <v>0.86849192100538597</v>
      </c>
      <c r="AE42" s="794">
        <v>0.8850033624747814</v>
      </c>
    </row>
    <row r="43" spans="1:33">
      <c r="A43" s="795"/>
      <c r="B43" s="796"/>
      <c r="C43" s="797">
        <v>0.37252069196927895</v>
      </c>
      <c r="D43" s="797">
        <v>0.30823577660129742</v>
      </c>
      <c r="E43" s="797">
        <v>0.30882298113488926</v>
      </c>
      <c r="F43" s="797">
        <v>0.31376295578256658</v>
      </c>
      <c r="G43" s="797"/>
      <c r="H43" s="797">
        <v>0.19984527626575199</v>
      </c>
      <c r="I43" s="797">
        <v>7.4714786369398253E-2</v>
      </c>
      <c r="J43" s="797">
        <v>2.6014092908806203E-2</v>
      </c>
      <c r="K43" s="797">
        <v>0.27185705763925139</v>
      </c>
      <c r="L43" s="798">
        <v>0.22144135411229587</v>
      </c>
      <c r="M43" s="799">
        <v>0.16346655730370591</v>
      </c>
      <c r="N43" s="799">
        <v>2.0766534934009394E-2</v>
      </c>
      <c r="O43" s="799">
        <v>1.3859891134143614E-2</v>
      </c>
      <c r="P43" s="416"/>
      <c r="Q43" s="795"/>
      <c r="R43" s="776"/>
      <c r="S43" s="797"/>
      <c r="T43" s="797"/>
      <c r="U43" s="797"/>
      <c r="V43" s="797"/>
      <c r="W43" s="797"/>
      <c r="X43" s="797"/>
      <c r="Y43" s="797"/>
      <c r="Z43" s="797"/>
      <c r="AA43" s="797"/>
      <c r="AB43" s="798"/>
      <c r="AC43" s="799"/>
      <c r="AD43" s="799"/>
      <c r="AE43" s="799"/>
    </row>
    <row r="44" spans="1:33">
      <c r="A44" s="785" t="s">
        <v>180</v>
      </c>
      <c r="B44" s="790">
        <v>337828</v>
      </c>
      <c r="C44" s="787">
        <v>43719</v>
      </c>
      <c r="D44" s="787">
        <v>41474</v>
      </c>
      <c r="E44" s="787">
        <v>42139</v>
      </c>
      <c r="F44" s="787">
        <v>42828</v>
      </c>
      <c r="G44" s="787">
        <v>23667</v>
      </c>
      <c r="H44" s="800" t="s">
        <v>127</v>
      </c>
      <c r="I44" s="787">
        <v>9771</v>
      </c>
      <c r="J44" s="787">
        <v>6236</v>
      </c>
      <c r="K44" s="787">
        <v>38708</v>
      </c>
      <c r="L44" s="789">
        <v>10055</v>
      </c>
      <c r="M44" s="790">
        <v>20901</v>
      </c>
      <c r="N44" s="790">
        <v>3710</v>
      </c>
      <c r="O44" s="790">
        <v>2012</v>
      </c>
      <c r="P44" s="416"/>
      <c r="Q44" s="785" t="s">
        <v>180</v>
      </c>
      <c r="R44" s="794">
        <v>2.139550303704844E-2</v>
      </c>
      <c r="S44" s="792">
        <v>0.14851666323566412</v>
      </c>
      <c r="T44" s="792">
        <v>0.14428316535660896</v>
      </c>
      <c r="U44" s="792">
        <v>0.14264695412800493</v>
      </c>
      <c r="V44" s="792">
        <v>0.14200990006537778</v>
      </c>
      <c r="W44" s="792">
        <v>0.22068703257700595</v>
      </c>
      <c r="X44" s="800" t="s">
        <v>127</v>
      </c>
      <c r="Y44" s="792">
        <v>0.27202947497697266</v>
      </c>
      <c r="Z44" s="792">
        <v>0.19595894804361771</v>
      </c>
      <c r="AA44" s="792">
        <v>0.13777513692259999</v>
      </c>
      <c r="AB44" s="793">
        <v>0.3582297364495276</v>
      </c>
      <c r="AC44" s="794">
        <v>0.21874551456868094</v>
      </c>
      <c r="AD44" s="794">
        <v>0.27008086253369273</v>
      </c>
      <c r="AE44" s="794">
        <v>0.34095427435387676</v>
      </c>
    </row>
    <row r="45" spans="1:33">
      <c r="A45" s="795"/>
      <c r="B45" s="796"/>
      <c r="C45" s="797">
        <v>0.12941200847768686</v>
      </c>
      <c r="D45" s="797">
        <v>0.12276661496382775</v>
      </c>
      <c r="E45" s="797">
        <v>0.12473507228530495</v>
      </c>
      <c r="F45" s="797">
        <v>0.12677457167552719</v>
      </c>
      <c r="G45" s="797">
        <v>7.0056360041204399E-2</v>
      </c>
      <c r="H45" s="797"/>
      <c r="I45" s="797">
        <v>2.8923002237825166E-2</v>
      </c>
      <c r="J45" s="797">
        <v>1.8459097528920044E-2</v>
      </c>
      <c r="K45" s="797">
        <v>0.11457901654096167</v>
      </c>
      <c r="L45" s="798">
        <v>2.9763666717974827E-2</v>
      </c>
      <c r="M45" s="799">
        <v>6.1868761618338326E-2</v>
      </c>
      <c r="N45" s="799">
        <v>1.0981919793504387E-2</v>
      </c>
      <c r="O45" s="799">
        <v>5.9556934297926752E-3</v>
      </c>
      <c r="P45" s="416"/>
      <c r="Q45" s="795"/>
      <c r="R45" s="796"/>
      <c r="S45" s="797"/>
      <c r="T45" s="797"/>
      <c r="U45" s="797"/>
      <c r="V45" s="797"/>
      <c r="W45" s="797"/>
      <c r="X45" s="797"/>
      <c r="Y45" s="797"/>
      <c r="Z45" s="797"/>
      <c r="AA45" s="797"/>
      <c r="AB45" s="798"/>
      <c r="AC45" s="799"/>
      <c r="AD45" s="799"/>
      <c r="AE45" s="799"/>
    </row>
    <row r="46" spans="1:33">
      <c r="A46" s="801" t="s">
        <v>182</v>
      </c>
      <c r="B46" s="790">
        <v>12850</v>
      </c>
      <c r="C46" s="787">
        <v>330</v>
      </c>
      <c r="D46" s="787">
        <v>236</v>
      </c>
      <c r="E46" s="787">
        <v>236</v>
      </c>
      <c r="F46" s="787">
        <v>236</v>
      </c>
      <c r="G46" s="787">
        <v>160</v>
      </c>
      <c r="H46" s="787">
        <v>113</v>
      </c>
      <c r="I46" s="788" t="s">
        <v>127</v>
      </c>
      <c r="J46" s="787">
        <v>14</v>
      </c>
      <c r="K46" s="787">
        <v>153</v>
      </c>
      <c r="L46" s="789">
        <v>224</v>
      </c>
      <c r="M46" s="790">
        <v>66</v>
      </c>
      <c r="N46" s="790">
        <v>9</v>
      </c>
      <c r="O46" s="790">
        <v>9</v>
      </c>
      <c r="P46" s="416"/>
      <c r="Q46" s="801" t="s">
        <v>182</v>
      </c>
      <c r="R46" s="794">
        <v>1.649805447470817E-2</v>
      </c>
      <c r="S46" s="792">
        <v>0.60303030303030303</v>
      </c>
      <c r="T46" s="792">
        <v>0.50423728813559321</v>
      </c>
      <c r="U46" s="792">
        <v>0.50423728813559321</v>
      </c>
      <c r="V46" s="792">
        <v>0.50423728813559321</v>
      </c>
      <c r="W46" s="792">
        <v>0.625</v>
      </c>
      <c r="X46" s="792">
        <v>0.64601769911504425</v>
      </c>
      <c r="Y46" s="800" t="s">
        <v>127</v>
      </c>
      <c r="Z46" s="792">
        <v>0.9285714285714286</v>
      </c>
      <c r="AA46" s="792">
        <v>0.52287581699346408</v>
      </c>
      <c r="AB46" s="793">
        <v>0.8080357142857143</v>
      </c>
      <c r="AC46" s="794">
        <v>0.77272727272727271</v>
      </c>
      <c r="AD46" s="794">
        <v>0.88888888888888884</v>
      </c>
      <c r="AE46" s="794">
        <v>0.88888888888888884</v>
      </c>
    </row>
    <row r="47" spans="1:33">
      <c r="A47" s="795"/>
      <c r="B47" s="796"/>
      <c r="C47" s="797">
        <v>2.5680933852140077E-2</v>
      </c>
      <c r="D47" s="797">
        <v>1.8365758754863813E-2</v>
      </c>
      <c r="E47" s="797">
        <v>1.8365758754863813E-2</v>
      </c>
      <c r="F47" s="797">
        <v>1.8365758754863813E-2</v>
      </c>
      <c r="G47" s="797">
        <v>1.2451361867704281E-2</v>
      </c>
      <c r="H47" s="797">
        <v>8.7937743190661475E-3</v>
      </c>
      <c r="I47" s="802"/>
      <c r="J47" s="797">
        <v>1.0894941634241246E-3</v>
      </c>
      <c r="K47" s="797">
        <v>1.1906614785992219E-2</v>
      </c>
      <c r="L47" s="798">
        <v>1.7431906614785993E-2</v>
      </c>
      <c r="M47" s="799">
        <v>5.1361867704280157E-3</v>
      </c>
      <c r="N47" s="799">
        <v>7.0038910505836581E-4</v>
      </c>
      <c r="O47" s="799">
        <v>7.0038910505836581E-4</v>
      </c>
      <c r="P47" s="416"/>
      <c r="Q47" s="795"/>
      <c r="R47" s="796"/>
      <c r="S47" s="797"/>
      <c r="T47" s="797"/>
      <c r="U47" s="797"/>
      <c r="V47" s="797"/>
      <c r="W47" s="797"/>
      <c r="X47" s="797"/>
      <c r="Y47" s="802"/>
      <c r="Z47" s="797"/>
      <c r="AA47" s="797"/>
      <c r="AB47" s="798"/>
      <c r="AC47" s="799"/>
      <c r="AD47" s="799"/>
      <c r="AE47" s="799"/>
    </row>
    <row r="48" spans="1:33">
      <c r="A48" s="801" t="s">
        <v>277</v>
      </c>
      <c r="B48" s="790">
        <v>33796</v>
      </c>
      <c r="C48" s="787">
        <v>5080</v>
      </c>
      <c r="D48" s="787">
        <v>4811</v>
      </c>
      <c r="E48" s="787">
        <v>4811</v>
      </c>
      <c r="F48" s="787">
        <v>4954</v>
      </c>
      <c r="G48" s="787">
        <v>1952</v>
      </c>
      <c r="H48" s="787">
        <v>3355</v>
      </c>
      <c r="I48" s="787">
        <v>1765</v>
      </c>
      <c r="J48" s="803" t="s">
        <v>127</v>
      </c>
      <c r="K48" s="787">
        <v>3902</v>
      </c>
      <c r="L48" s="789">
        <v>1054</v>
      </c>
      <c r="M48" s="790">
        <v>1333</v>
      </c>
      <c r="N48" s="790">
        <v>1333</v>
      </c>
      <c r="O48" s="790">
        <v>703</v>
      </c>
      <c r="P48" s="416"/>
      <c r="Q48" s="801" t="s">
        <v>277</v>
      </c>
      <c r="R48" s="794">
        <v>1.0622558882708013E-2</v>
      </c>
      <c r="S48" s="792">
        <v>5.8464566929133856E-2</v>
      </c>
      <c r="T48" s="792">
        <v>4.7599251714820205E-2</v>
      </c>
      <c r="U48" s="792">
        <v>4.7599251714820205E-2</v>
      </c>
      <c r="V48" s="792">
        <v>4.6830843762616065E-2</v>
      </c>
      <c r="W48" s="792">
        <v>8.4016393442622947E-2</v>
      </c>
      <c r="X48" s="792">
        <v>5.7824143070044708E-2</v>
      </c>
      <c r="Y48" s="792">
        <v>7.818696883852691E-2</v>
      </c>
      <c r="Z48" s="800" t="s">
        <v>127</v>
      </c>
      <c r="AA48" s="792">
        <v>4.9205535622757562E-2</v>
      </c>
      <c r="AB48" s="793">
        <v>0.20872865275142316</v>
      </c>
      <c r="AC48" s="794">
        <v>9.7524381095273824E-2</v>
      </c>
      <c r="AD48" s="794">
        <v>9.7524381095273824E-2</v>
      </c>
      <c r="AE48" s="794">
        <v>0.12944523470839261</v>
      </c>
    </row>
    <row r="49" spans="1:33">
      <c r="A49" s="795"/>
      <c r="B49" s="804"/>
      <c r="C49" s="797">
        <v>0.15031364658539473</v>
      </c>
      <c r="D49" s="797">
        <v>0.14235412474849093</v>
      </c>
      <c r="E49" s="797">
        <v>0.14235412474849093</v>
      </c>
      <c r="F49" s="797">
        <v>0.1465853947212688</v>
      </c>
      <c r="G49" s="797">
        <v>5.7758314593443008E-2</v>
      </c>
      <c r="H49" s="797">
        <v>9.9272103207480172E-2</v>
      </c>
      <c r="I49" s="797">
        <v>5.2225115398271987E-2</v>
      </c>
      <c r="J49" s="805"/>
      <c r="K49" s="797">
        <v>0.11545745058586815</v>
      </c>
      <c r="L49" s="798">
        <v>3.1187122736418511E-2</v>
      </c>
      <c r="M49" s="799">
        <v>3.9442537578411645E-2</v>
      </c>
      <c r="N49" s="799">
        <v>3.9442537578411645E-2</v>
      </c>
      <c r="O49" s="799">
        <v>2.0801278257781986E-2</v>
      </c>
      <c r="P49" s="416"/>
      <c r="Q49" s="795"/>
      <c r="R49" s="804"/>
      <c r="S49" s="797"/>
      <c r="T49" s="797"/>
      <c r="U49" s="797"/>
      <c r="V49" s="797"/>
      <c r="W49" s="797"/>
      <c r="X49" s="797"/>
      <c r="Y49" s="797"/>
      <c r="Z49" s="805"/>
      <c r="AA49" s="797"/>
      <c r="AB49" s="798"/>
      <c r="AC49" s="799"/>
      <c r="AD49" s="799"/>
      <c r="AE49" s="799"/>
    </row>
    <row r="50" spans="1:33">
      <c r="A50" s="801" t="s">
        <v>183</v>
      </c>
      <c r="B50" s="790">
        <v>133787</v>
      </c>
      <c r="C50" s="787">
        <v>45701</v>
      </c>
      <c r="D50" s="787">
        <v>34302</v>
      </c>
      <c r="E50" s="787">
        <v>34515</v>
      </c>
      <c r="F50" s="787">
        <v>34775</v>
      </c>
      <c r="G50" s="787">
        <v>31667</v>
      </c>
      <c r="H50" s="787">
        <v>23945</v>
      </c>
      <c r="I50" s="787">
        <v>7686</v>
      </c>
      <c r="J50" s="787">
        <v>3951</v>
      </c>
      <c r="K50" s="803" t="s">
        <v>127</v>
      </c>
      <c r="L50" s="806">
        <v>34216</v>
      </c>
      <c r="M50" s="790">
        <v>21310</v>
      </c>
      <c r="N50" s="790">
        <v>3271</v>
      </c>
      <c r="O50" s="790">
        <v>2007</v>
      </c>
      <c r="P50" s="416"/>
      <c r="Q50" s="801" t="s">
        <v>183</v>
      </c>
      <c r="R50" s="794">
        <v>0.21878807357964525</v>
      </c>
      <c r="S50" s="792">
        <v>0.58547952998840291</v>
      </c>
      <c r="T50" s="792">
        <v>0.57250306104600313</v>
      </c>
      <c r="U50" s="792">
        <v>0.56966536288570191</v>
      </c>
      <c r="V50" s="792">
        <v>0.56802300503235081</v>
      </c>
      <c r="W50" s="792">
        <v>0.60356206776770771</v>
      </c>
      <c r="X50" s="792">
        <v>0.57832532887868027</v>
      </c>
      <c r="Y50" s="792">
        <v>0.73913609159510796</v>
      </c>
      <c r="Z50" s="792">
        <v>0.76841305998481402</v>
      </c>
      <c r="AA50" s="800" t="s">
        <v>127</v>
      </c>
      <c r="AB50" s="793">
        <v>0.70803133037175592</v>
      </c>
      <c r="AC50" s="794">
        <v>0.62519943688409196</v>
      </c>
      <c r="AD50" s="794">
        <v>0.85142158361357378</v>
      </c>
      <c r="AE50" s="794">
        <v>0.8923766816143498</v>
      </c>
    </row>
    <row r="51" spans="1:33">
      <c r="A51" s="807"/>
      <c r="B51" s="808"/>
      <c r="C51" s="797">
        <v>0.34159522225627303</v>
      </c>
      <c r="D51" s="797">
        <v>0.25639262409651165</v>
      </c>
      <c r="E51" s="797">
        <v>0.25798470703431575</v>
      </c>
      <c r="F51" s="797">
        <v>0.25992809465792638</v>
      </c>
      <c r="G51" s="797">
        <v>0.23669713798799585</v>
      </c>
      <c r="H51" s="797">
        <v>0.17897852556675911</v>
      </c>
      <c r="I51" s="797">
        <v>5.7449527981044496E-2</v>
      </c>
      <c r="J51" s="797">
        <v>2.9532017311098984E-2</v>
      </c>
      <c r="K51" s="809"/>
      <c r="L51" s="810">
        <v>0.25574981126716345</v>
      </c>
      <c r="M51" s="799">
        <v>0.15928303945824332</v>
      </c>
      <c r="N51" s="799">
        <v>2.4449311218578785E-2</v>
      </c>
      <c r="O51" s="799">
        <v>1.5001457540717708E-2</v>
      </c>
      <c r="P51" s="416"/>
      <c r="Q51" s="807"/>
      <c r="R51" s="811"/>
      <c r="S51" s="809"/>
      <c r="T51" s="809"/>
      <c r="U51" s="809"/>
      <c r="V51" s="809"/>
      <c r="W51" s="809"/>
      <c r="X51" s="809"/>
      <c r="Y51" s="809"/>
      <c r="Z51" s="809"/>
      <c r="AA51" s="809"/>
      <c r="AB51" s="810"/>
      <c r="AC51" s="812"/>
      <c r="AD51" s="812"/>
      <c r="AE51" s="812"/>
    </row>
    <row r="52" spans="1:33">
      <c r="A52" s="813" t="s">
        <v>230</v>
      </c>
      <c r="B52" s="842">
        <v>625549</v>
      </c>
      <c r="C52" s="815">
        <v>134797</v>
      </c>
      <c r="D52" s="815">
        <v>113893</v>
      </c>
      <c r="E52" s="815">
        <v>114834</v>
      </c>
      <c r="F52" s="815">
        <v>116456</v>
      </c>
      <c r="G52" s="815">
        <v>57446</v>
      </c>
      <c r="H52" s="815">
        <v>48854</v>
      </c>
      <c r="I52" s="815">
        <v>27238</v>
      </c>
      <c r="J52" s="815">
        <v>12992</v>
      </c>
      <c r="K52" s="815">
        <v>71930</v>
      </c>
      <c r="L52" s="816">
        <v>69307</v>
      </c>
      <c r="M52" s="817">
        <v>61148</v>
      </c>
      <c r="N52" s="817">
        <v>10551</v>
      </c>
      <c r="O52" s="817">
        <v>6218</v>
      </c>
      <c r="P52" s="416"/>
      <c r="Q52" s="813" t="s">
        <v>230</v>
      </c>
      <c r="R52" s="818">
        <v>0.10045895685230094</v>
      </c>
      <c r="S52" s="843">
        <v>0.41546918699971069</v>
      </c>
      <c r="T52" s="844">
        <v>0.37537864486842915</v>
      </c>
      <c r="U52" s="844">
        <v>0.37314732570493059</v>
      </c>
      <c r="V52" s="844">
        <v>0.3716253348904307</v>
      </c>
      <c r="W52" s="844">
        <v>0.42822824913832119</v>
      </c>
      <c r="X52" s="844">
        <v>0.54472509927539203</v>
      </c>
      <c r="Y52" s="844">
        <v>0.51791614655995299</v>
      </c>
      <c r="Z52" s="844">
        <v>0.51662561576354682</v>
      </c>
      <c r="AA52" s="845">
        <v>0.28180175170304461</v>
      </c>
      <c r="AB52" s="846">
        <v>0.66235733764266236</v>
      </c>
      <c r="AC52" s="818">
        <v>0.46534637273500362</v>
      </c>
      <c r="AD52" s="818">
        <v>0.55539759264524691</v>
      </c>
      <c r="AE52" s="818">
        <v>0.62592473464136378</v>
      </c>
    </row>
    <row r="53" spans="1:33">
      <c r="A53" s="819" t="s">
        <v>231</v>
      </c>
      <c r="B53" s="820"/>
      <c r="C53" s="821">
        <v>0.21548591717035756</v>
      </c>
      <c r="D53" s="821">
        <v>0.18206887070397362</v>
      </c>
      <c r="E53" s="821">
        <v>0.18357314934561481</v>
      </c>
      <c r="F53" s="821">
        <v>0.18616607172259886</v>
      </c>
      <c r="G53" s="821">
        <v>9.1832933950817597E-2</v>
      </c>
      <c r="H53" s="821">
        <v>7.8097798893451989E-2</v>
      </c>
      <c r="I53" s="821">
        <v>4.3542552222128085E-2</v>
      </c>
      <c r="J53" s="821">
        <v>2.0768956548567738E-2</v>
      </c>
      <c r="K53" s="821">
        <v>0.11498699542322025</v>
      </c>
      <c r="L53" s="822">
        <v>0.1107938786569877</v>
      </c>
      <c r="M53" s="823">
        <v>9.775093557818812E-2</v>
      </c>
      <c r="N53" s="823">
        <v>1.6866784216744011E-2</v>
      </c>
      <c r="O53" s="823">
        <v>9.9400686437033717E-3</v>
      </c>
      <c r="P53" s="416"/>
      <c r="Q53" s="819" t="s">
        <v>231</v>
      </c>
      <c r="R53" s="820"/>
      <c r="S53" s="821"/>
      <c r="T53" s="821"/>
      <c r="U53" s="821"/>
      <c r="V53" s="821"/>
      <c r="W53" s="821"/>
      <c r="X53" s="821"/>
      <c r="Y53" s="821"/>
      <c r="Z53" s="821"/>
      <c r="AA53" s="821"/>
      <c r="AB53" s="822"/>
      <c r="AC53" s="823"/>
      <c r="AD53" s="823"/>
      <c r="AE53" s="823"/>
    </row>
    <row r="54" spans="1:33">
      <c r="A54" s="801" t="s">
        <v>58</v>
      </c>
      <c r="B54" s="790">
        <v>34902</v>
      </c>
      <c r="C54" s="787">
        <v>4239</v>
      </c>
      <c r="D54" s="787">
        <v>4236</v>
      </c>
      <c r="E54" s="787">
        <v>4239</v>
      </c>
      <c r="F54" s="787">
        <v>4286</v>
      </c>
      <c r="G54" s="787">
        <v>2559</v>
      </c>
      <c r="H54" s="787">
        <v>1444</v>
      </c>
      <c r="I54" s="787">
        <v>660</v>
      </c>
      <c r="J54" s="787">
        <v>179</v>
      </c>
      <c r="K54" s="787">
        <v>3298</v>
      </c>
      <c r="L54" s="803" t="s">
        <v>127</v>
      </c>
      <c r="M54" s="790">
        <v>961</v>
      </c>
      <c r="N54" s="790">
        <v>117</v>
      </c>
      <c r="O54" s="790">
        <v>83</v>
      </c>
      <c r="P54" s="416"/>
      <c r="Q54" s="801" t="s">
        <v>58</v>
      </c>
      <c r="R54" s="794">
        <v>9.3375737780069912E-2</v>
      </c>
      <c r="S54" s="792">
        <v>0.48572776598254302</v>
      </c>
      <c r="T54" s="792">
        <v>0.48607176581680833</v>
      </c>
      <c r="U54" s="792">
        <v>0.48572776598254302</v>
      </c>
      <c r="V54" s="792">
        <v>0.48366775548296781</v>
      </c>
      <c r="W54" s="792">
        <v>0.67604533020711211</v>
      </c>
      <c r="X54" s="792">
        <v>0.68559556786703602</v>
      </c>
      <c r="Y54" s="792">
        <v>0.8196969696969697</v>
      </c>
      <c r="Z54" s="792">
        <v>0.92178770949720668</v>
      </c>
      <c r="AA54" s="792">
        <v>0.47240751970891448</v>
      </c>
      <c r="AB54" s="803" t="s">
        <v>127</v>
      </c>
      <c r="AC54" s="794">
        <v>0.77939646201873047</v>
      </c>
      <c r="AD54" s="794">
        <v>1</v>
      </c>
      <c r="AE54" s="794">
        <v>1</v>
      </c>
    </row>
    <row r="55" spans="1:33">
      <c r="A55" s="824"/>
      <c r="B55" s="781"/>
      <c r="C55" s="825">
        <v>0.12145435791645177</v>
      </c>
      <c r="D55" s="825">
        <v>0.12136840295685061</v>
      </c>
      <c r="E55" s="825">
        <v>0.12145435791645177</v>
      </c>
      <c r="F55" s="825">
        <v>0.1228009856168701</v>
      </c>
      <c r="G55" s="825">
        <v>7.3319580539797147E-2</v>
      </c>
      <c r="H55" s="825">
        <v>4.1372987221362671E-2</v>
      </c>
      <c r="I55" s="825">
        <v>1.8910091112257176E-2</v>
      </c>
      <c r="J55" s="825">
        <v>5.1286459228697496E-3</v>
      </c>
      <c r="K55" s="825">
        <v>9.449315225488511E-2</v>
      </c>
      <c r="L55" s="826">
        <v>0</v>
      </c>
      <c r="M55" s="827">
        <v>2.7534238725574464E-2</v>
      </c>
      <c r="N55" s="827">
        <v>3.3522434244455906E-3</v>
      </c>
      <c r="O55" s="827">
        <v>2.3780872156323419E-3</v>
      </c>
      <c r="P55" s="416"/>
      <c r="Q55" s="824"/>
      <c r="R55" s="781"/>
      <c r="S55" s="825"/>
      <c r="T55" s="825"/>
      <c r="U55" s="825"/>
      <c r="V55" s="825"/>
      <c r="W55" s="825"/>
      <c r="X55" s="825"/>
      <c r="Y55" s="825"/>
      <c r="Z55" s="825"/>
      <c r="AA55" s="825"/>
      <c r="AB55" s="826"/>
      <c r="AC55" s="827"/>
      <c r="AD55" s="827"/>
      <c r="AE55" s="827"/>
    </row>
    <row r="56" spans="1:33">
      <c r="A56" s="813" t="s">
        <v>232</v>
      </c>
      <c r="B56" s="814">
        <v>660451</v>
      </c>
      <c r="C56" s="828">
        <v>139036</v>
      </c>
      <c r="D56" s="829">
        <v>118129</v>
      </c>
      <c r="E56" s="829">
        <v>119073</v>
      </c>
      <c r="F56" s="829">
        <v>120742</v>
      </c>
      <c r="G56" s="829">
        <v>60005</v>
      </c>
      <c r="H56" s="829">
        <v>50298</v>
      </c>
      <c r="I56" s="829">
        <v>27898</v>
      </c>
      <c r="J56" s="829">
        <v>13171</v>
      </c>
      <c r="K56" s="829">
        <v>75228</v>
      </c>
      <c r="L56" s="830">
        <v>69307</v>
      </c>
      <c r="M56" s="831">
        <v>62109</v>
      </c>
      <c r="N56" s="831">
        <v>10668</v>
      </c>
      <c r="O56" s="831">
        <v>6301</v>
      </c>
      <c r="P56" s="416"/>
      <c r="Q56" s="813" t="s">
        <v>232</v>
      </c>
      <c r="R56" s="832">
        <v>0.10008463913295612</v>
      </c>
      <c r="S56" s="833">
        <v>0.4176112661468972</v>
      </c>
      <c r="T56" s="834">
        <v>0.37934800091425475</v>
      </c>
      <c r="U56" s="834">
        <v>0.37715519051338253</v>
      </c>
      <c r="V56" s="834">
        <v>0.3756025243908499</v>
      </c>
      <c r="W56" s="834">
        <v>0.43879676693608866</v>
      </c>
      <c r="X56" s="834">
        <v>0.54876933476480183</v>
      </c>
      <c r="Y56" s="834">
        <v>0.52505555953831817</v>
      </c>
      <c r="Z56" s="834">
        <v>0.522131956571255</v>
      </c>
      <c r="AA56" s="834">
        <v>0.29015791992343276</v>
      </c>
      <c r="AB56" s="835">
        <v>0.66235733764266236</v>
      </c>
      <c r="AC56" s="836">
        <v>0.47020560627284291</v>
      </c>
      <c r="AD56" s="836">
        <v>0.56027371578552676</v>
      </c>
      <c r="AE56" s="836">
        <v>0.63085224567528964</v>
      </c>
    </row>
    <row r="57" spans="1:33" ht="13.8" thickBot="1">
      <c r="A57" s="837"/>
      <c r="B57" s="838"/>
      <c r="C57" s="839">
        <v>0.2105167529460929</v>
      </c>
      <c r="D57" s="839">
        <v>0.17886111157375792</v>
      </c>
      <c r="E57" s="839">
        <v>0.18029043789773957</v>
      </c>
      <c r="F57" s="839">
        <v>0.18281749895147406</v>
      </c>
      <c r="G57" s="839">
        <v>9.0854582701820424E-2</v>
      </c>
      <c r="H57" s="839">
        <v>7.6157050258081227E-2</v>
      </c>
      <c r="I57" s="839">
        <v>4.2240832400889695E-2</v>
      </c>
      <c r="J57" s="839">
        <v>1.9942433276654892E-2</v>
      </c>
      <c r="K57" s="839">
        <v>0.11390398379289304</v>
      </c>
      <c r="L57" s="840">
        <v>0.10493889781376665</v>
      </c>
      <c r="M57" s="841">
        <v>9.4040284593406631E-2</v>
      </c>
      <c r="N57" s="841">
        <v>1.6152598754487463E-2</v>
      </c>
      <c r="O57" s="841">
        <v>9.5404503892037411E-3</v>
      </c>
      <c r="P57" s="416"/>
      <c r="Q57" s="837"/>
      <c r="R57" s="838"/>
      <c r="S57" s="839"/>
      <c r="T57" s="839"/>
      <c r="U57" s="839"/>
      <c r="V57" s="839"/>
      <c r="W57" s="839"/>
      <c r="X57" s="839"/>
      <c r="Y57" s="839"/>
      <c r="Z57" s="839"/>
      <c r="AA57" s="839"/>
      <c r="AB57" s="840"/>
      <c r="AC57" s="841"/>
      <c r="AD57" s="841"/>
      <c r="AE57" s="841"/>
    </row>
    <row r="58" spans="1:33" ht="15">
      <c r="K58" s="883"/>
      <c r="L58" s="883"/>
      <c r="M58" s="883"/>
      <c r="N58" s="883"/>
      <c r="O58" s="883"/>
      <c r="P58" s="416"/>
      <c r="Z58" s="416"/>
      <c r="AA58" s="883"/>
      <c r="AB58" s="883"/>
      <c r="AC58" s="883"/>
      <c r="AD58" s="883"/>
      <c r="AE58" s="883"/>
      <c r="AF58" s="416"/>
      <c r="AG58" s="416"/>
    </row>
    <row r="59" spans="1:33" ht="15">
      <c r="A59" s="767" t="s">
        <v>302</v>
      </c>
      <c r="K59" s="883"/>
      <c r="L59" s="883"/>
      <c r="M59" s="883"/>
      <c r="N59" s="883"/>
      <c r="O59" s="883"/>
      <c r="P59" s="416"/>
      <c r="Q59" s="767" t="s">
        <v>303</v>
      </c>
      <c r="Z59" s="416"/>
      <c r="AA59" s="883"/>
      <c r="AB59" s="883"/>
      <c r="AC59" s="883"/>
      <c r="AD59" s="883"/>
      <c r="AE59" s="883"/>
      <c r="AF59" s="416"/>
      <c r="AG59" s="416"/>
    </row>
    <row r="60" spans="1:33" ht="15">
      <c r="A60" s="416"/>
      <c r="B60" s="416"/>
      <c r="C60" s="416"/>
      <c r="D60" s="416"/>
      <c r="E60" s="416"/>
      <c r="F60" s="416"/>
      <c r="G60" s="416"/>
      <c r="H60" s="416"/>
      <c r="I60" s="416"/>
      <c r="J60" s="883"/>
      <c r="K60" s="883"/>
      <c r="L60" s="883"/>
      <c r="M60" s="883"/>
      <c r="N60" s="883"/>
      <c r="O60" s="883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883"/>
      <c r="AB60" s="883"/>
      <c r="AC60" s="883"/>
      <c r="AD60" s="883"/>
      <c r="AE60" s="883"/>
      <c r="AF60" s="416"/>
      <c r="AG60" s="416"/>
    </row>
    <row r="61" spans="1:33" ht="15">
      <c r="A61" s="881" t="s">
        <v>205</v>
      </c>
      <c r="B61" s="882"/>
      <c r="C61" s="882"/>
      <c r="D61" s="882"/>
      <c r="E61" s="882"/>
      <c r="F61" s="882"/>
      <c r="G61" s="882"/>
      <c r="H61" s="882"/>
      <c r="I61" s="882"/>
      <c r="J61" s="883"/>
      <c r="K61" s="883"/>
      <c r="L61" s="883"/>
      <c r="M61" s="883"/>
      <c r="N61" s="883"/>
      <c r="O61" s="883"/>
      <c r="P61" s="416"/>
      <c r="Q61" s="881" t="s">
        <v>206</v>
      </c>
      <c r="R61" s="882"/>
      <c r="S61" s="882"/>
      <c r="T61" s="882"/>
      <c r="U61" s="882"/>
      <c r="V61" s="882"/>
      <c r="W61" s="882"/>
      <c r="X61" s="882"/>
      <c r="Y61" s="882"/>
      <c r="Z61" s="883"/>
      <c r="AA61" s="883"/>
      <c r="AB61" s="883"/>
      <c r="AC61" s="883"/>
      <c r="AD61" s="883"/>
      <c r="AE61" s="883"/>
      <c r="AF61" s="883"/>
      <c r="AG61" s="883"/>
    </row>
    <row r="62" spans="1:33" ht="15">
      <c r="A62" s="418" t="s">
        <v>207</v>
      </c>
      <c r="B62" s="418" t="s">
        <v>208</v>
      </c>
      <c r="J62" s="883"/>
      <c r="K62" s="883"/>
      <c r="L62" s="883"/>
      <c r="M62" s="883"/>
      <c r="N62" s="883"/>
      <c r="O62" s="883"/>
      <c r="P62" s="416"/>
      <c r="Q62" s="418" t="s">
        <v>207</v>
      </c>
      <c r="R62" s="418" t="s">
        <v>208</v>
      </c>
      <c r="Z62" s="883"/>
      <c r="AA62" s="883"/>
      <c r="AB62" s="883"/>
      <c r="AC62" s="883"/>
      <c r="AD62" s="883"/>
      <c r="AE62" s="883"/>
      <c r="AF62" s="883"/>
      <c r="AG62" s="883"/>
    </row>
    <row r="63" spans="1:33" ht="15">
      <c r="A63" s="766" t="s">
        <v>209</v>
      </c>
      <c r="B63" s="766"/>
      <c r="C63" s="766">
        <v>1997</v>
      </c>
      <c r="D63" s="767"/>
      <c r="E63" s="767"/>
      <c r="F63" s="767"/>
      <c r="G63" s="767"/>
      <c r="H63" s="767"/>
      <c r="I63" s="767"/>
      <c r="J63" s="883"/>
      <c r="K63" s="883"/>
      <c r="L63" s="883"/>
      <c r="M63" s="883"/>
      <c r="N63" s="883"/>
      <c r="O63" s="883"/>
      <c r="P63" s="416"/>
      <c r="Q63" s="766" t="s">
        <v>209</v>
      </c>
      <c r="R63" s="766"/>
      <c r="S63" s="766">
        <v>1997</v>
      </c>
      <c r="T63" s="767"/>
      <c r="U63" s="767"/>
      <c r="V63" s="767"/>
      <c r="W63" s="767"/>
      <c r="X63" s="767"/>
      <c r="Y63" s="767"/>
      <c r="Z63" s="883"/>
      <c r="AA63" s="883"/>
      <c r="AB63" s="883"/>
      <c r="AC63" s="883"/>
      <c r="AD63" s="883"/>
      <c r="AE63" s="883"/>
      <c r="AF63" s="883"/>
      <c r="AG63" s="883"/>
    </row>
    <row r="64" spans="1:33" ht="15.6" thickBot="1">
      <c r="J64" s="883"/>
      <c r="K64" s="883"/>
      <c r="L64" s="883"/>
      <c r="M64" s="883"/>
      <c r="N64" s="883"/>
      <c r="O64" s="883"/>
      <c r="P64" s="416"/>
      <c r="Z64" s="883"/>
      <c r="AA64" s="883"/>
      <c r="AB64" s="883"/>
      <c r="AC64" s="883"/>
      <c r="AD64" s="883"/>
      <c r="AE64" s="883"/>
    </row>
    <row r="65" spans="1:31">
      <c r="A65" s="768" t="s">
        <v>210</v>
      </c>
      <c r="B65" s="769" t="s">
        <v>211</v>
      </c>
      <c r="C65" s="770"/>
      <c r="D65" s="770"/>
      <c r="E65" s="770"/>
      <c r="F65" s="770"/>
      <c r="G65" s="770" t="s">
        <v>212</v>
      </c>
      <c r="H65" s="770"/>
      <c r="I65" s="770"/>
      <c r="J65" s="770"/>
      <c r="K65" s="770"/>
      <c r="L65" s="770"/>
      <c r="M65" s="768" t="s">
        <v>213</v>
      </c>
      <c r="N65" s="768" t="s">
        <v>214</v>
      </c>
      <c r="O65" s="768" t="s">
        <v>312</v>
      </c>
      <c r="P65" s="416"/>
      <c r="Q65" s="768" t="s">
        <v>210</v>
      </c>
      <c r="R65" s="769" t="s">
        <v>211</v>
      </c>
      <c r="S65" s="770"/>
      <c r="T65" s="770"/>
      <c r="U65" s="770"/>
      <c r="V65" s="770"/>
      <c r="W65" s="770" t="s">
        <v>212</v>
      </c>
      <c r="X65" s="770"/>
      <c r="Y65" s="770"/>
      <c r="Z65" s="770"/>
      <c r="AA65" s="770"/>
      <c r="AB65" s="770"/>
      <c r="AC65" s="768" t="s">
        <v>213</v>
      </c>
      <c r="AD65" s="768" t="s">
        <v>214</v>
      </c>
      <c r="AE65" s="768" t="s">
        <v>312</v>
      </c>
    </row>
    <row r="66" spans="1:31">
      <c r="A66" s="771" t="s">
        <v>215</v>
      </c>
      <c r="B66" s="772" t="s">
        <v>216</v>
      </c>
      <c r="C66" s="773"/>
      <c r="D66" s="773"/>
      <c r="E66" s="773"/>
      <c r="F66" s="773"/>
      <c r="G66" s="774" t="s">
        <v>217</v>
      </c>
      <c r="H66" s="773"/>
      <c r="I66" s="773"/>
      <c r="J66" s="773"/>
      <c r="K66" s="773"/>
      <c r="L66" s="773"/>
      <c r="M66" s="775" t="s">
        <v>218</v>
      </c>
      <c r="N66" s="775" t="s">
        <v>218</v>
      </c>
      <c r="O66" s="775" t="s">
        <v>218</v>
      </c>
      <c r="P66" s="416"/>
      <c r="Q66" s="771" t="s">
        <v>215</v>
      </c>
      <c r="R66" s="772" t="s">
        <v>216</v>
      </c>
      <c r="S66" s="773"/>
      <c r="T66" s="773"/>
      <c r="U66" s="773"/>
      <c r="V66" s="773"/>
      <c r="W66" s="774" t="s">
        <v>217</v>
      </c>
      <c r="X66" s="773"/>
      <c r="Y66" s="773"/>
      <c r="Z66" s="773"/>
      <c r="AA66" s="773"/>
      <c r="AB66" s="773"/>
      <c r="AC66" s="775" t="s">
        <v>218</v>
      </c>
      <c r="AD66" s="775" t="s">
        <v>218</v>
      </c>
      <c r="AE66" s="775" t="s">
        <v>218</v>
      </c>
    </row>
    <row r="67" spans="1:31">
      <c r="A67" s="776" t="s">
        <v>219</v>
      </c>
      <c r="B67" s="772" t="s">
        <v>179</v>
      </c>
      <c r="C67" s="777" t="s">
        <v>220</v>
      </c>
      <c r="D67" s="777" t="s">
        <v>221</v>
      </c>
      <c r="E67" s="777" t="s">
        <v>222</v>
      </c>
      <c r="F67" s="777" t="s">
        <v>223</v>
      </c>
      <c r="G67" s="778"/>
      <c r="H67" s="778"/>
      <c r="I67" s="778"/>
      <c r="J67" s="778"/>
      <c r="K67" s="778"/>
      <c r="L67" s="779" t="s">
        <v>45</v>
      </c>
      <c r="M67" s="771" t="s">
        <v>224</v>
      </c>
      <c r="N67" s="771" t="s">
        <v>225</v>
      </c>
      <c r="O67" s="771" t="s">
        <v>225</v>
      </c>
      <c r="P67" s="416"/>
      <c r="Q67" s="776" t="s">
        <v>219</v>
      </c>
      <c r="R67" s="772" t="s">
        <v>179</v>
      </c>
      <c r="S67" s="777" t="s">
        <v>220</v>
      </c>
      <c r="T67" s="777" t="s">
        <v>221</v>
      </c>
      <c r="U67" s="777" t="s">
        <v>222</v>
      </c>
      <c r="V67" s="777" t="s">
        <v>223</v>
      </c>
      <c r="W67" s="778"/>
      <c r="X67" s="778"/>
      <c r="Y67" s="778"/>
      <c r="Z67" s="778"/>
      <c r="AA67" s="778"/>
      <c r="AB67" s="779" t="s">
        <v>45</v>
      </c>
      <c r="AC67" s="771" t="s">
        <v>224</v>
      </c>
      <c r="AD67" s="771" t="s">
        <v>225</v>
      </c>
      <c r="AE67" s="771" t="s">
        <v>225</v>
      </c>
    </row>
    <row r="68" spans="1:31">
      <c r="A68" s="780"/>
      <c r="B68" s="781"/>
      <c r="C68" s="782" t="s">
        <v>226</v>
      </c>
      <c r="D68" s="782" t="s">
        <v>227</v>
      </c>
      <c r="E68" s="782" t="s">
        <v>228</v>
      </c>
      <c r="F68" s="782" t="s">
        <v>228</v>
      </c>
      <c r="G68" s="783" t="s">
        <v>186</v>
      </c>
      <c r="H68" s="783" t="s">
        <v>180</v>
      </c>
      <c r="I68" s="782" t="s">
        <v>182</v>
      </c>
      <c r="J68" s="782" t="s">
        <v>277</v>
      </c>
      <c r="K68" s="782" t="s">
        <v>183</v>
      </c>
      <c r="L68" s="774" t="s">
        <v>229</v>
      </c>
      <c r="M68" s="784" t="s">
        <v>291</v>
      </c>
      <c r="N68" s="784" t="s">
        <v>292</v>
      </c>
      <c r="O68" s="784" t="s">
        <v>305</v>
      </c>
      <c r="P68" s="416"/>
      <c r="Q68" s="780"/>
      <c r="R68" s="781"/>
      <c r="S68" s="782" t="s">
        <v>226</v>
      </c>
      <c r="T68" s="782" t="s">
        <v>227</v>
      </c>
      <c r="U68" s="782" t="s">
        <v>228</v>
      </c>
      <c r="V68" s="782" t="s">
        <v>228</v>
      </c>
      <c r="W68" s="783" t="s">
        <v>186</v>
      </c>
      <c r="X68" s="783" t="s">
        <v>180</v>
      </c>
      <c r="Y68" s="782" t="s">
        <v>182</v>
      </c>
      <c r="Z68" s="782" t="s">
        <v>277</v>
      </c>
      <c r="AA68" s="782" t="s">
        <v>183</v>
      </c>
      <c r="AB68" s="774" t="s">
        <v>229</v>
      </c>
      <c r="AC68" s="784" t="s">
        <v>291</v>
      </c>
      <c r="AD68" s="784" t="s">
        <v>292</v>
      </c>
      <c r="AE68" s="784" t="s">
        <v>305</v>
      </c>
    </row>
    <row r="69" spans="1:31">
      <c r="A69" s="801" t="s">
        <v>186</v>
      </c>
      <c r="B69" s="786">
        <v>114135</v>
      </c>
      <c r="C69" s="787">
        <v>43341</v>
      </c>
      <c r="D69" s="787">
        <v>35533</v>
      </c>
      <c r="E69" s="787">
        <v>35555</v>
      </c>
      <c r="F69" s="787">
        <v>36207</v>
      </c>
      <c r="G69" s="788" t="s">
        <v>127</v>
      </c>
      <c r="H69" s="787">
        <v>22294</v>
      </c>
      <c r="I69" s="787">
        <v>9089</v>
      </c>
      <c r="J69" s="787">
        <v>889</v>
      </c>
      <c r="K69" s="787">
        <v>31330</v>
      </c>
      <c r="L69" s="789">
        <v>26426</v>
      </c>
      <c r="M69" s="790">
        <v>18088</v>
      </c>
      <c r="N69" s="790">
        <v>731</v>
      </c>
      <c r="O69" s="790">
        <v>513</v>
      </c>
      <c r="P69" s="416"/>
      <c r="Q69" s="801" t="s">
        <v>186</v>
      </c>
      <c r="R69" s="791">
        <v>0.25143032373943136</v>
      </c>
      <c r="S69" s="792">
        <v>0.57795159317966827</v>
      </c>
      <c r="T69" s="792">
        <v>0.52458278220245969</v>
      </c>
      <c r="U69" s="792">
        <v>0.52451132048938265</v>
      </c>
      <c r="V69" s="792">
        <v>0.52500897616483</v>
      </c>
      <c r="W69" s="788" t="s">
        <v>127</v>
      </c>
      <c r="X69" s="792">
        <v>0.60895308154660444</v>
      </c>
      <c r="Y69" s="792">
        <v>0.72252172956320826</v>
      </c>
      <c r="Z69" s="792">
        <v>0.86276715410573679</v>
      </c>
      <c r="AA69" s="792">
        <v>0.51439514842004463</v>
      </c>
      <c r="AB69" s="793">
        <v>0.76341481873912054</v>
      </c>
      <c r="AC69" s="794">
        <v>0.61101282618310482</v>
      </c>
      <c r="AD69" s="794">
        <v>0.87688098495212041</v>
      </c>
      <c r="AE69" s="794">
        <v>0.89473684210526316</v>
      </c>
    </row>
    <row r="70" spans="1:31">
      <c r="A70" s="795"/>
      <c r="B70" s="796"/>
      <c r="C70" s="797">
        <v>0.3797345249047181</v>
      </c>
      <c r="D70" s="797">
        <v>0.31132430893240459</v>
      </c>
      <c r="E70" s="797">
        <v>0.31151706312699873</v>
      </c>
      <c r="F70" s="797">
        <v>0.31722959653042448</v>
      </c>
      <c r="G70" s="797"/>
      <c r="H70" s="797">
        <v>0.19533009155824244</v>
      </c>
      <c r="I70" s="797">
        <v>7.9633767030271169E-2</v>
      </c>
      <c r="J70" s="797">
        <v>7.7890217724624344E-3</v>
      </c>
      <c r="K70" s="797">
        <v>0.27449949621062775</v>
      </c>
      <c r="L70" s="798">
        <v>0.23153283392473825</v>
      </c>
      <c r="M70" s="799">
        <v>0.1584789941735664</v>
      </c>
      <c r="N70" s="799">
        <v>6.4046961931046569E-3</v>
      </c>
      <c r="O70" s="799">
        <v>4.4946773557629121E-3</v>
      </c>
      <c r="P70" s="416"/>
      <c r="Q70" s="795"/>
      <c r="R70" s="776"/>
      <c r="S70" s="797"/>
      <c r="T70" s="797"/>
      <c r="U70" s="797"/>
      <c r="V70" s="797"/>
      <c r="W70" s="797"/>
      <c r="X70" s="797"/>
      <c r="Y70" s="797"/>
      <c r="Z70" s="797"/>
      <c r="AA70" s="797"/>
      <c r="AB70" s="798"/>
      <c r="AC70" s="799"/>
      <c r="AD70" s="799"/>
      <c r="AE70" s="799"/>
    </row>
    <row r="71" spans="1:31">
      <c r="A71" s="785" t="s">
        <v>180</v>
      </c>
      <c r="B71" s="790">
        <v>348239</v>
      </c>
      <c r="C71" s="787">
        <v>47275</v>
      </c>
      <c r="D71" s="787">
        <v>44844</v>
      </c>
      <c r="E71" s="787">
        <v>45159</v>
      </c>
      <c r="F71" s="787">
        <v>46150</v>
      </c>
      <c r="G71" s="787">
        <v>25262</v>
      </c>
      <c r="H71" s="800" t="s">
        <v>127</v>
      </c>
      <c r="I71" s="787">
        <v>10951</v>
      </c>
      <c r="J71" s="787">
        <v>2694</v>
      </c>
      <c r="K71" s="787">
        <v>41699</v>
      </c>
      <c r="L71" s="789">
        <v>12770</v>
      </c>
      <c r="M71" s="790">
        <v>22117</v>
      </c>
      <c r="N71" s="790">
        <v>1610</v>
      </c>
      <c r="O71" s="790">
        <v>1050</v>
      </c>
      <c r="P71" s="416"/>
      <c r="Q71" s="785" t="s">
        <v>180</v>
      </c>
      <c r="R71" s="794">
        <v>2.4554975175095264E-2</v>
      </c>
      <c r="S71" s="792">
        <v>0.16429402432575357</v>
      </c>
      <c r="T71" s="792">
        <v>0.15890643118365891</v>
      </c>
      <c r="U71" s="792">
        <v>0.15850660997807747</v>
      </c>
      <c r="V71" s="792">
        <v>0.15670639219934995</v>
      </c>
      <c r="W71" s="792">
        <v>0.24701132135222864</v>
      </c>
      <c r="X71" s="800" t="s">
        <v>127</v>
      </c>
      <c r="Y71" s="792">
        <v>0.29622865491735917</v>
      </c>
      <c r="Z71" s="792">
        <v>0.29769858945805494</v>
      </c>
      <c r="AA71" s="792">
        <v>0.15029137389385835</v>
      </c>
      <c r="AB71" s="793">
        <v>0.36389976507439309</v>
      </c>
      <c r="AC71" s="794">
        <v>0.24329701134873627</v>
      </c>
      <c r="AD71" s="794">
        <v>0.40434782608695652</v>
      </c>
      <c r="AE71" s="794">
        <v>0.43238095238095237</v>
      </c>
    </row>
    <row r="72" spans="1:31">
      <c r="A72" s="795"/>
      <c r="B72" s="796"/>
      <c r="C72" s="797">
        <v>0.13575446747779543</v>
      </c>
      <c r="D72" s="797">
        <v>0.12877362960495523</v>
      </c>
      <c r="E72" s="797">
        <v>0.12967818078963012</v>
      </c>
      <c r="F72" s="797">
        <v>0.13252392753252795</v>
      </c>
      <c r="G72" s="797">
        <v>7.2542133419863944E-2</v>
      </c>
      <c r="H72" s="797"/>
      <c r="I72" s="797">
        <v>3.1446793724999207E-2</v>
      </c>
      <c r="J72" s="797">
        <v>7.7360663222671789E-3</v>
      </c>
      <c r="K72" s="797">
        <v>0.11974247571351859</v>
      </c>
      <c r="L72" s="798">
        <v>3.6670217867613909E-2</v>
      </c>
      <c r="M72" s="799">
        <v>6.3510979528427311E-2</v>
      </c>
      <c r="N72" s="799">
        <v>4.6232616105605631E-3</v>
      </c>
      <c r="O72" s="799">
        <v>3.0151706155829763E-3</v>
      </c>
      <c r="P72" s="416"/>
      <c r="Q72" s="795"/>
      <c r="R72" s="796"/>
      <c r="S72" s="797"/>
      <c r="T72" s="797"/>
      <c r="U72" s="797"/>
      <c r="V72" s="797"/>
      <c r="W72" s="797"/>
      <c r="X72" s="797"/>
      <c r="Y72" s="797"/>
      <c r="Z72" s="797"/>
      <c r="AA72" s="797"/>
      <c r="AB72" s="798"/>
      <c r="AC72" s="799"/>
      <c r="AD72" s="799"/>
      <c r="AE72" s="799"/>
    </row>
    <row r="73" spans="1:31">
      <c r="A73" s="801" t="s">
        <v>182</v>
      </c>
      <c r="B73" s="790">
        <v>14179</v>
      </c>
      <c r="C73" s="787">
        <v>471</v>
      </c>
      <c r="D73" s="787">
        <v>342</v>
      </c>
      <c r="E73" s="787">
        <v>342</v>
      </c>
      <c r="F73" s="787">
        <v>342</v>
      </c>
      <c r="G73" s="787">
        <v>237</v>
      </c>
      <c r="H73" s="787">
        <v>176</v>
      </c>
      <c r="I73" s="788" t="s">
        <v>127</v>
      </c>
      <c r="J73" s="787">
        <v>14</v>
      </c>
      <c r="K73" s="787">
        <v>262</v>
      </c>
      <c r="L73" s="789">
        <v>313</v>
      </c>
      <c r="M73" s="790">
        <v>114</v>
      </c>
      <c r="N73" s="790">
        <v>5</v>
      </c>
      <c r="O73" s="790">
        <v>5</v>
      </c>
      <c r="P73" s="416"/>
      <c r="Q73" s="801" t="s">
        <v>182</v>
      </c>
      <c r="R73" s="794">
        <v>1.8830665068058396E-2</v>
      </c>
      <c r="S73" s="792">
        <v>0.51167728237791932</v>
      </c>
      <c r="T73" s="792">
        <v>0.37719298245614036</v>
      </c>
      <c r="U73" s="792">
        <v>0.37719298245614036</v>
      </c>
      <c r="V73" s="792">
        <v>0.37719298245614036</v>
      </c>
      <c r="W73" s="792">
        <v>0.40084388185654007</v>
      </c>
      <c r="X73" s="792">
        <v>0.46590909090909088</v>
      </c>
      <c r="Y73" s="800" t="s">
        <v>127</v>
      </c>
      <c r="Z73" s="792">
        <v>0.5</v>
      </c>
      <c r="AA73" s="792">
        <v>0.35877862595419846</v>
      </c>
      <c r="AB73" s="793">
        <v>0.69329073482428116</v>
      </c>
      <c r="AC73" s="794">
        <v>0.44736842105263158</v>
      </c>
      <c r="AD73" s="794">
        <v>0.6</v>
      </c>
      <c r="AE73" s="794">
        <v>0.6</v>
      </c>
    </row>
    <row r="74" spans="1:31">
      <c r="A74" s="795"/>
      <c r="B74" s="796"/>
      <c r="C74" s="797">
        <v>3.3218139502080545E-2</v>
      </c>
      <c r="D74" s="797">
        <v>2.4120177727625362E-2</v>
      </c>
      <c r="E74" s="797">
        <v>2.4120177727625362E-2</v>
      </c>
      <c r="F74" s="797">
        <v>2.4120177727625362E-2</v>
      </c>
      <c r="G74" s="797">
        <v>1.671486000423161E-2</v>
      </c>
      <c r="H74" s="797">
        <v>1.2412723041117145E-2</v>
      </c>
      <c r="I74" s="802"/>
      <c r="J74" s="797">
        <v>9.8737569645250024E-4</v>
      </c>
      <c r="K74" s="797">
        <v>1.8478030890753932E-2</v>
      </c>
      <c r="L74" s="798">
        <v>2.2074899499259469E-2</v>
      </c>
      <c r="M74" s="799">
        <v>8.0400592425417874E-3</v>
      </c>
      <c r="N74" s="799">
        <v>3.5263417730446435E-4</v>
      </c>
      <c r="O74" s="799">
        <v>3.5263417730446435E-4</v>
      </c>
      <c r="P74" s="416"/>
      <c r="Q74" s="795"/>
      <c r="R74" s="796"/>
      <c r="S74" s="797"/>
      <c r="T74" s="797"/>
      <c r="U74" s="797"/>
      <c r="V74" s="797"/>
      <c r="W74" s="797"/>
      <c r="X74" s="797"/>
      <c r="Y74" s="802"/>
      <c r="Z74" s="797"/>
      <c r="AA74" s="797"/>
      <c r="AB74" s="798"/>
      <c r="AC74" s="799"/>
      <c r="AD74" s="799"/>
      <c r="AE74" s="799"/>
    </row>
    <row r="75" spans="1:31">
      <c r="A75" s="801" t="s">
        <v>277</v>
      </c>
      <c r="B75" s="790">
        <v>36520</v>
      </c>
      <c r="C75" s="787">
        <v>5563</v>
      </c>
      <c r="D75" s="787">
        <v>5266</v>
      </c>
      <c r="E75" s="787">
        <v>5266</v>
      </c>
      <c r="F75" s="787">
        <v>5413</v>
      </c>
      <c r="G75" s="787">
        <v>1918</v>
      </c>
      <c r="H75" s="787">
        <v>3446</v>
      </c>
      <c r="I75" s="787">
        <v>2066</v>
      </c>
      <c r="J75" s="803" t="s">
        <v>127</v>
      </c>
      <c r="K75" s="787">
        <v>4209</v>
      </c>
      <c r="L75" s="789">
        <v>1317</v>
      </c>
      <c r="M75" s="790">
        <v>1209</v>
      </c>
      <c r="N75" s="790">
        <v>1209</v>
      </c>
      <c r="O75" s="790">
        <v>741</v>
      </c>
      <c r="P75" s="416"/>
      <c r="Q75" s="801" t="s">
        <v>277</v>
      </c>
      <c r="R75" s="794">
        <v>1.5032858707557504E-2</v>
      </c>
      <c r="S75" s="792">
        <v>8.3947510336149556E-2</v>
      </c>
      <c r="T75" s="792">
        <v>6.9502468666919864E-2</v>
      </c>
      <c r="U75" s="792">
        <v>6.9502468666919864E-2</v>
      </c>
      <c r="V75" s="792">
        <v>6.8353962682431185E-2</v>
      </c>
      <c r="W75" s="792">
        <v>0.14077163712200208</v>
      </c>
      <c r="X75" s="792">
        <v>8.1543818920487524E-2</v>
      </c>
      <c r="Y75" s="792">
        <v>0.10454985479186835</v>
      </c>
      <c r="Z75" s="800" t="s">
        <v>127</v>
      </c>
      <c r="AA75" s="792">
        <v>6.7236873366595395E-2</v>
      </c>
      <c r="AB75" s="793">
        <v>0.24373576309794989</v>
      </c>
      <c r="AC75" s="794">
        <v>0.15715467328370555</v>
      </c>
      <c r="AD75" s="794">
        <v>0.15715467328370555</v>
      </c>
      <c r="AE75" s="794">
        <v>0.19838056680161945</v>
      </c>
    </row>
    <row r="76" spans="1:31">
      <c r="A76" s="795"/>
      <c r="B76" s="804"/>
      <c r="C76" s="797">
        <v>0.15232749178532312</v>
      </c>
      <c r="D76" s="797">
        <v>0.14419496166484119</v>
      </c>
      <c r="E76" s="797">
        <v>0.14419496166484119</v>
      </c>
      <c r="F76" s="797">
        <v>0.14822015334063526</v>
      </c>
      <c r="G76" s="797">
        <v>5.2519167579408541E-2</v>
      </c>
      <c r="H76" s="797">
        <v>9.4359255202628695E-2</v>
      </c>
      <c r="I76" s="797">
        <v>5.6571741511500545E-2</v>
      </c>
      <c r="J76" s="805"/>
      <c r="K76" s="797">
        <v>0.11525191675794086</v>
      </c>
      <c r="L76" s="798">
        <v>3.6062431544359258E-2</v>
      </c>
      <c r="M76" s="799">
        <v>3.3105147864184011E-2</v>
      </c>
      <c r="N76" s="799">
        <v>3.3105147864184011E-2</v>
      </c>
      <c r="O76" s="799">
        <v>2.0290251916757939E-2</v>
      </c>
      <c r="P76" s="416"/>
      <c r="Q76" s="795"/>
      <c r="R76" s="804"/>
      <c r="S76" s="797"/>
      <c r="T76" s="797"/>
      <c r="U76" s="797"/>
      <c r="V76" s="797"/>
      <c r="W76" s="797"/>
      <c r="X76" s="797"/>
      <c r="Y76" s="797"/>
      <c r="Z76" s="805"/>
      <c r="AA76" s="797"/>
      <c r="AB76" s="798"/>
      <c r="AC76" s="799"/>
      <c r="AD76" s="799"/>
      <c r="AE76" s="799"/>
    </row>
    <row r="77" spans="1:31">
      <c r="A77" s="801" t="s">
        <v>183</v>
      </c>
      <c r="B77" s="790">
        <v>156018</v>
      </c>
      <c r="C77" s="787">
        <v>52034</v>
      </c>
      <c r="D77" s="787">
        <v>39276</v>
      </c>
      <c r="E77" s="787">
        <v>39376</v>
      </c>
      <c r="F77" s="787">
        <v>39740</v>
      </c>
      <c r="G77" s="787">
        <v>36436</v>
      </c>
      <c r="H77" s="787">
        <v>26933</v>
      </c>
      <c r="I77" s="787">
        <v>9328</v>
      </c>
      <c r="J77" s="787">
        <v>1429</v>
      </c>
      <c r="K77" s="803" t="s">
        <v>127</v>
      </c>
      <c r="L77" s="806">
        <v>40329</v>
      </c>
      <c r="M77" s="790">
        <v>24093</v>
      </c>
      <c r="N77" s="790">
        <v>1156</v>
      </c>
      <c r="O77" s="790">
        <v>809</v>
      </c>
      <c r="P77" s="416"/>
      <c r="Q77" s="801" t="s">
        <v>183</v>
      </c>
      <c r="R77" s="794">
        <v>0.22586496429899114</v>
      </c>
      <c r="S77" s="792">
        <v>0.62464926778644736</v>
      </c>
      <c r="T77" s="792">
        <v>0.61047459008045624</v>
      </c>
      <c r="U77" s="792">
        <v>0.60922897196261683</v>
      </c>
      <c r="V77" s="792">
        <v>0.60697030699547061</v>
      </c>
      <c r="W77" s="792">
        <v>0.64115160829948403</v>
      </c>
      <c r="X77" s="792">
        <v>0.62328741692347678</v>
      </c>
      <c r="Y77" s="792">
        <v>0.75042881646655235</v>
      </c>
      <c r="Z77" s="792">
        <v>0.74387683694891538</v>
      </c>
      <c r="AA77" s="800" t="s">
        <v>127</v>
      </c>
      <c r="AB77" s="793">
        <v>0.73721143593939842</v>
      </c>
      <c r="AC77" s="794">
        <v>0.67119080230772421</v>
      </c>
      <c r="AD77" s="794">
        <v>0.85899653979238755</v>
      </c>
      <c r="AE77" s="794">
        <v>0.88504326328800986</v>
      </c>
    </row>
    <row r="78" spans="1:31">
      <c r="A78" s="807"/>
      <c r="B78" s="808"/>
      <c r="C78" s="797">
        <v>0.33351279980515069</v>
      </c>
      <c r="D78" s="797">
        <v>0.25174018382494329</v>
      </c>
      <c r="E78" s="797">
        <v>0.25238113551000524</v>
      </c>
      <c r="F78" s="797">
        <v>0.25471419964363085</v>
      </c>
      <c r="G78" s="797">
        <v>0.23353715596918304</v>
      </c>
      <c r="H78" s="797">
        <v>0.17262751733774309</v>
      </c>
      <c r="I78" s="797">
        <v>5.97879731825815E-2</v>
      </c>
      <c r="J78" s="797">
        <v>9.1591995795356953E-3</v>
      </c>
      <c r="K78" s="809"/>
      <c r="L78" s="810">
        <v>0.25848940506864593</v>
      </c>
      <c r="M78" s="799">
        <v>0.15442448948198284</v>
      </c>
      <c r="N78" s="799">
        <v>7.4094014793164888E-3</v>
      </c>
      <c r="O78" s="799">
        <v>5.1852991321514183E-3</v>
      </c>
      <c r="P78" s="416"/>
      <c r="Q78" s="807"/>
      <c r="R78" s="811"/>
      <c r="S78" s="809"/>
      <c r="T78" s="809"/>
      <c r="U78" s="809"/>
      <c r="V78" s="809"/>
      <c r="W78" s="809"/>
      <c r="X78" s="809"/>
      <c r="Y78" s="809"/>
      <c r="Z78" s="809"/>
      <c r="AA78" s="809"/>
      <c r="AB78" s="810"/>
      <c r="AC78" s="812"/>
      <c r="AD78" s="812"/>
      <c r="AE78" s="812"/>
    </row>
    <row r="79" spans="1:31">
      <c r="A79" s="813" t="s">
        <v>230</v>
      </c>
      <c r="B79" s="842">
        <v>669091</v>
      </c>
      <c r="C79" s="815">
        <v>148684</v>
      </c>
      <c r="D79" s="815">
        <v>125261</v>
      </c>
      <c r="E79" s="815">
        <v>125698</v>
      </c>
      <c r="F79" s="815">
        <v>127852</v>
      </c>
      <c r="G79" s="815">
        <v>63853</v>
      </c>
      <c r="H79" s="815">
        <v>52849</v>
      </c>
      <c r="I79" s="815">
        <v>31434</v>
      </c>
      <c r="J79" s="815">
        <v>5026</v>
      </c>
      <c r="K79" s="815">
        <v>77500</v>
      </c>
      <c r="L79" s="816">
        <v>81155</v>
      </c>
      <c r="M79" s="817">
        <v>65621</v>
      </c>
      <c r="N79" s="817">
        <v>4711</v>
      </c>
      <c r="O79" s="817">
        <v>3118</v>
      </c>
      <c r="P79" s="416"/>
      <c r="Q79" s="813" t="s">
        <v>230</v>
      </c>
      <c r="R79" s="818">
        <v>0.10955609924509521</v>
      </c>
      <c r="S79" s="843">
        <v>0.44407602701030374</v>
      </c>
      <c r="T79" s="844">
        <v>0.40106657299558524</v>
      </c>
      <c r="U79" s="844">
        <v>0.40009387579754652</v>
      </c>
      <c r="V79" s="844">
        <v>0.39781153208397207</v>
      </c>
      <c r="W79" s="844">
        <v>0.46929666577921164</v>
      </c>
      <c r="X79" s="844">
        <v>0.58139226853866677</v>
      </c>
      <c r="Y79" s="844">
        <v>0.5416746198383916</v>
      </c>
      <c r="Z79" s="844">
        <v>0.52506963788300831</v>
      </c>
      <c r="AA79" s="845">
        <v>0.29367741935483871</v>
      </c>
      <c r="AB79" s="846">
        <v>0.67882447168997595</v>
      </c>
      <c r="AC79" s="818">
        <v>0.50052574633120495</v>
      </c>
      <c r="AD79" s="818">
        <v>0.5260029717682021</v>
      </c>
      <c r="AE79" s="818">
        <v>0.57055805003207183</v>
      </c>
    </row>
    <row r="80" spans="1:31">
      <c r="A80" s="819" t="s">
        <v>231</v>
      </c>
      <c r="B80" s="820"/>
      <c r="C80" s="821">
        <v>0.2222179045899586</v>
      </c>
      <c r="D80" s="821">
        <v>0.18721070825941463</v>
      </c>
      <c r="E80" s="821">
        <v>0.18786383317067484</v>
      </c>
      <c r="F80" s="821">
        <v>0.19108312621153176</v>
      </c>
      <c r="G80" s="821">
        <v>9.5432459859720126E-2</v>
      </c>
      <c r="H80" s="821">
        <v>7.8986266442083369E-2</v>
      </c>
      <c r="I80" s="821">
        <v>4.6980156660304799E-2</v>
      </c>
      <c r="J80" s="821">
        <v>7.5116837619994886E-3</v>
      </c>
      <c r="K80" s="821">
        <v>0.11582878861021893</v>
      </c>
      <c r="L80" s="822">
        <v>0.1212914237375783</v>
      </c>
      <c r="M80" s="823">
        <v>9.807485080504745E-2</v>
      </c>
      <c r="N80" s="823">
        <v>7.0408957824869859E-3</v>
      </c>
      <c r="O80" s="823">
        <v>4.6600537146666149E-3</v>
      </c>
      <c r="P80" s="416"/>
      <c r="Q80" s="819" t="s">
        <v>231</v>
      </c>
      <c r="R80" s="820"/>
      <c r="S80" s="821"/>
      <c r="T80" s="821"/>
      <c r="U80" s="821"/>
      <c r="V80" s="821"/>
      <c r="W80" s="821"/>
      <c r="X80" s="821"/>
      <c r="Y80" s="821"/>
      <c r="Z80" s="821"/>
      <c r="AA80" s="821"/>
      <c r="AB80" s="822"/>
      <c r="AC80" s="823"/>
      <c r="AD80" s="823"/>
      <c r="AE80" s="823"/>
    </row>
    <row r="81" spans="1:35">
      <c r="A81" s="801" t="s">
        <v>58</v>
      </c>
      <c r="B81" s="790">
        <v>36924</v>
      </c>
      <c r="C81" s="787">
        <v>5721</v>
      </c>
      <c r="D81" s="787">
        <v>5720</v>
      </c>
      <c r="E81" s="787">
        <v>5721</v>
      </c>
      <c r="F81" s="787">
        <v>5763</v>
      </c>
      <c r="G81" s="787">
        <v>3343</v>
      </c>
      <c r="H81" s="787">
        <v>1978</v>
      </c>
      <c r="I81" s="787">
        <v>863</v>
      </c>
      <c r="J81" s="787">
        <v>91</v>
      </c>
      <c r="K81" s="787">
        <v>4589</v>
      </c>
      <c r="L81" s="803" t="s">
        <v>127</v>
      </c>
      <c r="M81" s="790">
        <v>1360</v>
      </c>
      <c r="N81" s="790">
        <v>64</v>
      </c>
      <c r="O81" s="790">
        <v>51</v>
      </c>
      <c r="P81" s="416"/>
      <c r="Q81" s="801" t="s">
        <v>58</v>
      </c>
      <c r="R81" s="794">
        <v>0.10348282959592676</v>
      </c>
      <c r="S81" s="792">
        <v>0.44625065547981124</v>
      </c>
      <c r="T81" s="792">
        <v>0.44632867132867132</v>
      </c>
      <c r="U81" s="792">
        <v>0.44625065547981124</v>
      </c>
      <c r="V81" s="792">
        <v>0.44646885302793682</v>
      </c>
      <c r="W81" s="792">
        <v>0.64582710140592281</v>
      </c>
      <c r="X81" s="792">
        <v>0.65722952477249752</v>
      </c>
      <c r="Y81" s="792">
        <v>0.76940903823870221</v>
      </c>
      <c r="Z81" s="792">
        <v>0.8571428571428571</v>
      </c>
      <c r="AA81" s="792">
        <v>0.42710830246241011</v>
      </c>
      <c r="AB81" s="803" t="s">
        <v>127</v>
      </c>
      <c r="AC81" s="794">
        <v>0.75955882352941173</v>
      </c>
      <c r="AD81" s="794">
        <v>0.9375</v>
      </c>
      <c r="AE81" s="794">
        <v>0.96078431372549022</v>
      </c>
    </row>
    <row r="82" spans="1:35">
      <c r="A82" s="824"/>
      <c r="B82" s="781"/>
      <c r="C82" s="825">
        <v>0.15493987650308741</v>
      </c>
      <c r="D82" s="825">
        <v>0.1549127938468205</v>
      </c>
      <c r="E82" s="825">
        <v>0.15493987650308741</v>
      </c>
      <c r="F82" s="825">
        <v>0.15607734806629833</v>
      </c>
      <c r="G82" s="825">
        <v>9.0537319900335825E-2</v>
      </c>
      <c r="H82" s="825">
        <v>5.3569494095980934E-2</v>
      </c>
      <c r="I82" s="825">
        <v>2.3372332358357707E-2</v>
      </c>
      <c r="J82" s="825">
        <v>2.464521720290326E-3</v>
      </c>
      <c r="K82" s="825">
        <v>0.12428230960892644</v>
      </c>
      <c r="L82" s="826">
        <v>0</v>
      </c>
      <c r="M82" s="827">
        <v>3.6832412523020261E-2</v>
      </c>
      <c r="N82" s="827">
        <v>1.7332900010833061E-3</v>
      </c>
      <c r="O82" s="827">
        <v>1.3812154696132596E-3</v>
      </c>
      <c r="P82" s="416"/>
      <c r="Q82" s="824"/>
      <c r="R82" s="781"/>
      <c r="S82" s="825"/>
      <c r="T82" s="825"/>
      <c r="U82" s="825"/>
      <c r="V82" s="825"/>
      <c r="W82" s="825"/>
      <c r="X82" s="825"/>
      <c r="Y82" s="825"/>
      <c r="Z82" s="825"/>
      <c r="AA82" s="825"/>
      <c r="AB82" s="826"/>
      <c r="AC82" s="827"/>
      <c r="AD82" s="827"/>
      <c r="AE82" s="827"/>
    </row>
    <row r="83" spans="1:35">
      <c r="A83" s="813" t="s">
        <v>232</v>
      </c>
      <c r="B83" s="814">
        <v>706015</v>
      </c>
      <c r="C83" s="828">
        <v>154405</v>
      </c>
      <c r="D83" s="829">
        <v>130981</v>
      </c>
      <c r="E83" s="829">
        <v>131419</v>
      </c>
      <c r="F83" s="829">
        <v>133615</v>
      </c>
      <c r="G83" s="829">
        <v>67196</v>
      </c>
      <c r="H83" s="829">
        <v>54827</v>
      </c>
      <c r="I83" s="829">
        <v>32297</v>
      </c>
      <c r="J83" s="829">
        <v>5117</v>
      </c>
      <c r="K83" s="829">
        <v>82089</v>
      </c>
      <c r="L83" s="830">
        <v>81155</v>
      </c>
      <c r="M83" s="831">
        <v>66981</v>
      </c>
      <c r="N83" s="831">
        <v>4775</v>
      </c>
      <c r="O83" s="831">
        <v>3169</v>
      </c>
      <c r="P83" s="416"/>
      <c r="Q83" s="813" t="s">
        <v>232</v>
      </c>
      <c r="R83" s="832">
        <v>0.10923847227041919</v>
      </c>
      <c r="S83" s="833">
        <v>0.44415660114633593</v>
      </c>
      <c r="T83" s="834">
        <v>0.40304318947022849</v>
      </c>
      <c r="U83" s="834">
        <v>0.40210319664584271</v>
      </c>
      <c r="V83" s="834">
        <v>0.39991018972420761</v>
      </c>
      <c r="W83" s="834">
        <v>0.47807905232454312</v>
      </c>
      <c r="X83" s="834">
        <v>0.58412825797508527</v>
      </c>
      <c r="Y83" s="834">
        <v>0.54775985385639536</v>
      </c>
      <c r="Z83" s="834">
        <v>0.5309751807699824</v>
      </c>
      <c r="AA83" s="834">
        <v>0.30113657128238863</v>
      </c>
      <c r="AB83" s="835">
        <v>0.67882447168997595</v>
      </c>
      <c r="AC83" s="836">
        <v>0.50578522267508697</v>
      </c>
      <c r="AD83" s="836">
        <v>0.53151832460732984</v>
      </c>
      <c r="AE83" s="836">
        <v>0.57683811928053008</v>
      </c>
    </row>
    <row r="84" spans="1:35" ht="13.8" thickBot="1">
      <c r="A84" s="837"/>
      <c r="B84" s="838"/>
      <c r="C84" s="839">
        <v>0.21869931941955909</v>
      </c>
      <c r="D84" s="839">
        <v>0.18552155407463014</v>
      </c>
      <c r="E84" s="839">
        <v>0.18614193749424587</v>
      </c>
      <c r="F84" s="839">
        <v>0.18925235299533297</v>
      </c>
      <c r="G84" s="839">
        <v>9.5176448092462632E-2</v>
      </c>
      <c r="H84" s="839">
        <v>7.765699029057456E-2</v>
      </c>
      <c r="I84" s="839">
        <v>4.5745486993902393E-2</v>
      </c>
      <c r="J84" s="839">
        <v>7.2477213656933631E-3</v>
      </c>
      <c r="K84" s="839">
        <v>0.11627090075989886</v>
      </c>
      <c r="L84" s="840">
        <v>0.11494798269158588</v>
      </c>
      <c r="M84" s="841">
        <v>9.4871921984660379E-2</v>
      </c>
      <c r="N84" s="841">
        <v>6.7633123942125875E-3</v>
      </c>
      <c r="O84" s="841">
        <v>4.4885731889549091E-3</v>
      </c>
      <c r="P84" s="416"/>
      <c r="Q84" s="837"/>
      <c r="R84" s="838"/>
      <c r="S84" s="839"/>
      <c r="T84" s="839"/>
      <c r="U84" s="839"/>
      <c r="V84" s="839"/>
      <c r="W84" s="839"/>
      <c r="X84" s="839"/>
      <c r="Y84" s="839"/>
      <c r="Z84" s="839"/>
      <c r="AA84" s="839"/>
      <c r="AB84" s="840"/>
      <c r="AC84" s="841"/>
      <c r="AD84" s="841"/>
      <c r="AE84" s="841"/>
    </row>
    <row r="85" spans="1:35" ht="15">
      <c r="K85" s="883"/>
      <c r="L85" s="883"/>
      <c r="M85" s="883"/>
      <c r="N85" s="883"/>
      <c r="O85" s="883"/>
      <c r="P85" s="416"/>
      <c r="Z85" s="416"/>
      <c r="AA85" s="883"/>
      <c r="AB85" s="883"/>
      <c r="AC85" s="883"/>
      <c r="AD85" s="883"/>
      <c r="AE85" s="883"/>
      <c r="AF85" s="416"/>
      <c r="AG85" s="416"/>
    </row>
    <row r="86" spans="1:35" ht="15">
      <c r="A86" s="767" t="s">
        <v>302</v>
      </c>
      <c r="K86" s="883"/>
      <c r="L86" s="883"/>
      <c r="M86" s="883"/>
      <c r="N86" s="883"/>
      <c r="O86" s="883"/>
      <c r="P86" s="416"/>
      <c r="Q86" s="767" t="s">
        <v>303</v>
      </c>
      <c r="Z86" s="416"/>
      <c r="AA86" s="883"/>
      <c r="AB86" s="883"/>
      <c r="AC86" s="883"/>
      <c r="AD86" s="883"/>
      <c r="AE86" s="883"/>
      <c r="AF86" s="416"/>
      <c r="AG86" s="416"/>
    </row>
    <row r="87" spans="1:35" ht="15">
      <c r="A87" s="416"/>
      <c r="B87" s="416"/>
      <c r="C87" s="416"/>
      <c r="D87" s="416"/>
      <c r="E87" s="416"/>
      <c r="F87" s="416"/>
      <c r="G87" s="416"/>
      <c r="H87" s="416"/>
      <c r="I87" s="416"/>
      <c r="J87" s="883"/>
      <c r="K87" s="883"/>
      <c r="L87" s="883"/>
      <c r="M87" s="883"/>
      <c r="N87" s="883"/>
      <c r="O87" s="883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883"/>
      <c r="AB87" s="883"/>
      <c r="AC87" s="883"/>
      <c r="AD87" s="883"/>
      <c r="AE87" s="883"/>
      <c r="AF87" s="416"/>
      <c r="AG87" s="416"/>
    </row>
    <row r="88" spans="1:35" ht="15">
      <c r="A88" s="881" t="s">
        <v>205</v>
      </c>
      <c r="B88" s="882"/>
      <c r="C88" s="882"/>
      <c r="D88" s="882"/>
      <c r="E88" s="882"/>
      <c r="F88" s="882"/>
      <c r="G88" s="882"/>
      <c r="H88" s="882"/>
      <c r="I88" s="882"/>
      <c r="J88" s="883"/>
      <c r="K88" s="883"/>
      <c r="L88" s="883"/>
      <c r="M88" s="883"/>
      <c r="N88" s="883"/>
      <c r="O88" s="883"/>
      <c r="P88" s="883"/>
      <c r="Q88" s="881" t="s">
        <v>206</v>
      </c>
      <c r="R88" s="882"/>
      <c r="S88" s="882"/>
      <c r="T88" s="882"/>
      <c r="U88" s="882"/>
      <c r="V88" s="882"/>
      <c r="W88" s="882"/>
      <c r="X88" s="882"/>
      <c r="Y88" s="882"/>
      <c r="Z88" s="883"/>
      <c r="AA88" s="883"/>
      <c r="AB88" s="883"/>
      <c r="AC88" s="883"/>
      <c r="AD88" s="883"/>
      <c r="AE88" s="883"/>
      <c r="AF88" s="882"/>
      <c r="AG88" s="882"/>
      <c r="AH88" s="883"/>
      <c r="AI88" s="883"/>
    </row>
    <row r="89" spans="1:35" ht="15">
      <c r="A89" s="418" t="s">
        <v>207</v>
      </c>
      <c r="B89" s="418" t="s">
        <v>208</v>
      </c>
      <c r="J89" s="883"/>
      <c r="K89" s="883"/>
      <c r="L89" s="883"/>
      <c r="M89" s="883"/>
      <c r="N89" s="883"/>
      <c r="O89" s="883"/>
      <c r="P89" s="883"/>
      <c r="Q89" s="418" t="s">
        <v>207</v>
      </c>
      <c r="R89" s="418" t="s">
        <v>208</v>
      </c>
      <c r="Z89" s="883"/>
      <c r="AA89" s="883"/>
      <c r="AB89" s="883"/>
      <c r="AC89" s="883"/>
      <c r="AD89" s="883"/>
      <c r="AE89" s="883"/>
      <c r="AF89" s="882"/>
      <c r="AG89" s="882"/>
      <c r="AH89" s="883"/>
      <c r="AI89" s="883"/>
    </row>
    <row r="90" spans="1:35" ht="15">
      <c r="A90" s="766" t="s">
        <v>209</v>
      </c>
      <c r="B90" s="766"/>
      <c r="C90" s="766">
        <v>1998</v>
      </c>
      <c r="D90" s="767"/>
      <c r="E90" s="767"/>
      <c r="F90" s="767"/>
      <c r="G90" s="767"/>
      <c r="H90" s="767"/>
      <c r="I90" s="767"/>
      <c r="J90" s="883"/>
      <c r="K90" s="883"/>
      <c r="L90" s="883"/>
      <c r="M90" s="883"/>
      <c r="N90" s="883"/>
      <c r="O90" s="883"/>
      <c r="P90" s="883"/>
      <c r="Q90" s="766" t="s">
        <v>209</v>
      </c>
      <c r="R90" s="766"/>
      <c r="S90" s="766">
        <v>1998</v>
      </c>
      <c r="T90" s="767"/>
      <c r="U90" s="767"/>
      <c r="V90" s="767"/>
      <c r="W90" s="767"/>
      <c r="X90" s="767"/>
      <c r="Y90" s="767"/>
      <c r="Z90" s="883"/>
      <c r="AA90" s="883"/>
      <c r="AB90" s="883"/>
      <c r="AC90" s="883"/>
      <c r="AD90" s="883"/>
      <c r="AE90" s="883"/>
      <c r="AF90" s="882"/>
      <c r="AG90" s="882"/>
      <c r="AH90" s="883"/>
      <c r="AI90" s="883"/>
    </row>
    <row r="91" spans="1:35" ht="15.6" thickBot="1">
      <c r="J91" s="883"/>
      <c r="K91" s="883"/>
      <c r="L91" s="883"/>
      <c r="M91" s="883"/>
      <c r="N91" s="883"/>
      <c r="O91" s="883"/>
      <c r="P91" s="883"/>
      <c r="Z91" s="883"/>
      <c r="AA91" s="883"/>
      <c r="AB91" s="883"/>
      <c r="AC91" s="883"/>
      <c r="AD91" s="883"/>
      <c r="AE91" s="883"/>
      <c r="AF91" s="882"/>
      <c r="AG91" s="882"/>
      <c r="AH91" s="883"/>
      <c r="AI91" s="883"/>
    </row>
    <row r="92" spans="1:35">
      <c r="A92" s="768" t="s">
        <v>210</v>
      </c>
      <c r="B92" s="769" t="s">
        <v>211</v>
      </c>
      <c r="C92" s="770"/>
      <c r="D92" s="770"/>
      <c r="E92" s="770"/>
      <c r="F92" s="770"/>
      <c r="G92" s="770" t="s">
        <v>212</v>
      </c>
      <c r="H92" s="770"/>
      <c r="I92" s="770"/>
      <c r="J92" s="770"/>
      <c r="K92" s="770"/>
      <c r="L92" s="770"/>
      <c r="M92" s="768" t="s">
        <v>213</v>
      </c>
      <c r="N92" s="768" t="s">
        <v>214</v>
      </c>
      <c r="O92" s="768" t="s">
        <v>312</v>
      </c>
      <c r="P92" s="416"/>
      <c r="Q92" s="768" t="s">
        <v>210</v>
      </c>
      <c r="R92" s="769" t="s">
        <v>211</v>
      </c>
      <c r="S92" s="770"/>
      <c r="T92" s="770"/>
      <c r="U92" s="770"/>
      <c r="V92" s="770"/>
      <c r="W92" s="770" t="s">
        <v>212</v>
      </c>
      <c r="X92" s="770"/>
      <c r="Y92" s="770"/>
      <c r="Z92" s="770"/>
      <c r="AA92" s="770"/>
      <c r="AB92" s="770"/>
      <c r="AC92" s="768" t="s">
        <v>213</v>
      </c>
      <c r="AD92" s="768" t="s">
        <v>214</v>
      </c>
      <c r="AE92" s="768" t="s">
        <v>312</v>
      </c>
    </row>
    <row r="93" spans="1:35">
      <c r="A93" s="771" t="s">
        <v>215</v>
      </c>
      <c r="B93" s="772" t="s">
        <v>216</v>
      </c>
      <c r="C93" s="773"/>
      <c r="D93" s="773"/>
      <c r="E93" s="773"/>
      <c r="F93" s="773"/>
      <c r="G93" s="774" t="s">
        <v>217</v>
      </c>
      <c r="H93" s="773"/>
      <c r="I93" s="773"/>
      <c r="J93" s="773"/>
      <c r="K93" s="773"/>
      <c r="L93" s="773"/>
      <c r="M93" s="775" t="s">
        <v>218</v>
      </c>
      <c r="N93" s="775" t="s">
        <v>218</v>
      </c>
      <c r="O93" s="775" t="s">
        <v>218</v>
      </c>
      <c r="P93" s="416"/>
      <c r="Q93" s="771" t="s">
        <v>215</v>
      </c>
      <c r="R93" s="772" t="s">
        <v>216</v>
      </c>
      <c r="S93" s="773"/>
      <c r="T93" s="773"/>
      <c r="U93" s="773"/>
      <c r="V93" s="773"/>
      <c r="W93" s="774" t="s">
        <v>217</v>
      </c>
      <c r="X93" s="773"/>
      <c r="Y93" s="773"/>
      <c r="Z93" s="773"/>
      <c r="AA93" s="773"/>
      <c r="AB93" s="773"/>
      <c r="AC93" s="775" t="s">
        <v>218</v>
      </c>
      <c r="AD93" s="775" t="s">
        <v>218</v>
      </c>
      <c r="AE93" s="775" t="s">
        <v>218</v>
      </c>
    </row>
    <row r="94" spans="1:35">
      <c r="A94" s="776" t="s">
        <v>219</v>
      </c>
      <c r="B94" s="772" t="s">
        <v>179</v>
      </c>
      <c r="C94" s="777" t="s">
        <v>220</v>
      </c>
      <c r="D94" s="777" t="s">
        <v>221</v>
      </c>
      <c r="E94" s="777" t="s">
        <v>222</v>
      </c>
      <c r="F94" s="777" t="s">
        <v>223</v>
      </c>
      <c r="G94" s="778"/>
      <c r="H94" s="778"/>
      <c r="I94" s="778"/>
      <c r="J94" s="778"/>
      <c r="K94" s="778"/>
      <c r="L94" s="779" t="s">
        <v>45</v>
      </c>
      <c r="M94" s="771" t="s">
        <v>224</v>
      </c>
      <c r="N94" s="771" t="s">
        <v>225</v>
      </c>
      <c r="O94" s="771" t="s">
        <v>225</v>
      </c>
      <c r="P94" s="416"/>
      <c r="Q94" s="776" t="s">
        <v>219</v>
      </c>
      <c r="R94" s="772" t="s">
        <v>179</v>
      </c>
      <c r="S94" s="777" t="s">
        <v>220</v>
      </c>
      <c r="T94" s="777" t="s">
        <v>221</v>
      </c>
      <c r="U94" s="777" t="s">
        <v>222</v>
      </c>
      <c r="V94" s="777" t="s">
        <v>223</v>
      </c>
      <c r="W94" s="778"/>
      <c r="X94" s="778"/>
      <c r="Y94" s="778"/>
      <c r="Z94" s="778"/>
      <c r="AA94" s="778"/>
      <c r="AB94" s="779" t="s">
        <v>45</v>
      </c>
      <c r="AC94" s="771" t="s">
        <v>224</v>
      </c>
      <c r="AD94" s="771" t="s">
        <v>225</v>
      </c>
      <c r="AE94" s="771" t="s">
        <v>225</v>
      </c>
    </row>
    <row r="95" spans="1:35">
      <c r="A95" s="780"/>
      <c r="B95" s="781"/>
      <c r="C95" s="782" t="s">
        <v>226</v>
      </c>
      <c r="D95" s="782" t="s">
        <v>227</v>
      </c>
      <c r="E95" s="782" t="s">
        <v>228</v>
      </c>
      <c r="F95" s="782" t="s">
        <v>228</v>
      </c>
      <c r="G95" s="783" t="s">
        <v>186</v>
      </c>
      <c r="H95" s="783" t="s">
        <v>180</v>
      </c>
      <c r="I95" s="782" t="s">
        <v>182</v>
      </c>
      <c r="J95" s="782" t="s">
        <v>277</v>
      </c>
      <c r="K95" s="782" t="s">
        <v>183</v>
      </c>
      <c r="L95" s="774" t="s">
        <v>229</v>
      </c>
      <c r="M95" s="784" t="s">
        <v>291</v>
      </c>
      <c r="N95" s="784" t="s">
        <v>292</v>
      </c>
      <c r="O95" s="784" t="s">
        <v>305</v>
      </c>
      <c r="P95" s="416"/>
      <c r="Q95" s="780"/>
      <c r="R95" s="781"/>
      <c r="S95" s="782" t="s">
        <v>226</v>
      </c>
      <c r="T95" s="782" t="s">
        <v>227</v>
      </c>
      <c r="U95" s="782" t="s">
        <v>228</v>
      </c>
      <c r="V95" s="782" t="s">
        <v>228</v>
      </c>
      <c r="W95" s="783" t="s">
        <v>186</v>
      </c>
      <c r="X95" s="783" t="s">
        <v>180</v>
      </c>
      <c r="Y95" s="782" t="s">
        <v>182</v>
      </c>
      <c r="Z95" s="782" t="s">
        <v>277</v>
      </c>
      <c r="AA95" s="782" t="s">
        <v>183</v>
      </c>
      <c r="AB95" s="774" t="s">
        <v>229</v>
      </c>
      <c r="AC95" s="784" t="s">
        <v>291</v>
      </c>
      <c r="AD95" s="784" t="s">
        <v>292</v>
      </c>
      <c r="AE95" s="784" t="s">
        <v>305</v>
      </c>
    </row>
    <row r="96" spans="1:35">
      <c r="A96" s="801" t="s">
        <v>186</v>
      </c>
      <c r="B96" s="786">
        <v>121214</v>
      </c>
      <c r="C96" s="787">
        <v>46949</v>
      </c>
      <c r="D96" s="787">
        <v>38002</v>
      </c>
      <c r="E96" s="787">
        <v>38077</v>
      </c>
      <c r="F96" s="787">
        <v>38836</v>
      </c>
      <c r="G96" s="788" t="s">
        <v>127</v>
      </c>
      <c r="H96" s="787">
        <v>23693</v>
      </c>
      <c r="I96" s="787">
        <v>10034</v>
      </c>
      <c r="J96" s="787">
        <v>1485</v>
      </c>
      <c r="K96" s="787">
        <v>33341</v>
      </c>
      <c r="L96" s="789">
        <v>29012</v>
      </c>
      <c r="M96" s="790">
        <v>19027</v>
      </c>
      <c r="N96" s="790">
        <v>1113</v>
      </c>
      <c r="O96" s="790">
        <v>656</v>
      </c>
      <c r="P96" s="416"/>
      <c r="Q96" s="801" t="s">
        <v>186</v>
      </c>
      <c r="R96" s="791">
        <v>0.26905307967726499</v>
      </c>
      <c r="S96" s="792">
        <v>0.60638139257492174</v>
      </c>
      <c r="T96" s="792">
        <v>0.54949739487395399</v>
      </c>
      <c r="U96" s="792">
        <v>0.54854636657299682</v>
      </c>
      <c r="V96" s="792">
        <v>0.54941291585127205</v>
      </c>
      <c r="W96" s="788" t="s">
        <v>127</v>
      </c>
      <c r="X96" s="792">
        <v>0.63689697378972687</v>
      </c>
      <c r="Y96" s="792">
        <v>0.76569663145305955</v>
      </c>
      <c r="Z96" s="792">
        <v>0.19326599326599325</v>
      </c>
      <c r="AA96" s="792">
        <v>0.53849614588644612</v>
      </c>
      <c r="AB96" s="793">
        <v>0.79463670205432235</v>
      </c>
      <c r="AC96" s="794">
        <v>0.63919693067745831</v>
      </c>
      <c r="AD96" s="794">
        <v>0.23270440251572327</v>
      </c>
      <c r="AE96" s="794">
        <v>0.31859756097560976</v>
      </c>
    </row>
    <row r="97" spans="1:35">
      <c r="A97" s="795"/>
      <c r="B97" s="796"/>
      <c r="C97" s="797">
        <v>0.38732324648967942</v>
      </c>
      <c r="D97" s="797">
        <v>0.31351164056957115</v>
      </c>
      <c r="E97" s="797">
        <v>0.31413038097909485</v>
      </c>
      <c r="F97" s="797">
        <v>0.32039203392347421</v>
      </c>
      <c r="G97" s="797"/>
      <c r="H97" s="797">
        <v>0.19546422030458527</v>
      </c>
      <c r="I97" s="797">
        <v>8.2779216922137702E-2</v>
      </c>
      <c r="J97" s="797">
        <v>1.2251060108568317E-2</v>
      </c>
      <c r="K97" s="797">
        <v>0.27505898658570793</v>
      </c>
      <c r="L97" s="798">
        <v>0.23934529014800271</v>
      </c>
      <c r="M97" s="799">
        <v>0.15697031696008712</v>
      </c>
      <c r="N97" s="799">
        <v>9.1821076773310022E-3</v>
      </c>
      <c r="O97" s="799">
        <v>5.4119161153002131E-3</v>
      </c>
      <c r="P97" s="416"/>
      <c r="Q97" s="795"/>
      <c r="R97" s="776"/>
      <c r="S97" s="797"/>
      <c r="T97" s="797"/>
      <c r="U97" s="797"/>
      <c r="V97" s="797"/>
      <c r="W97" s="797"/>
      <c r="X97" s="797"/>
      <c r="Y97" s="797"/>
      <c r="Z97" s="797"/>
      <c r="AA97" s="797"/>
      <c r="AB97" s="798"/>
      <c r="AC97" s="799"/>
      <c r="AD97" s="799"/>
      <c r="AE97" s="799"/>
    </row>
    <row r="98" spans="1:35">
      <c r="A98" s="785" t="s">
        <v>180</v>
      </c>
      <c r="B98" s="790">
        <v>355651</v>
      </c>
      <c r="C98" s="787">
        <v>48592</v>
      </c>
      <c r="D98" s="787">
        <v>45920</v>
      </c>
      <c r="E98" s="787">
        <v>46595</v>
      </c>
      <c r="F98" s="787">
        <v>47329</v>
      </c>
      <c r="G98" s="787">
        <v>26166</v>
      </c>
      <c r="H98" s="800" t="s">
        <v>127</v>
      </c>
      <c r="I98" s="787">
        <v>10599</v>
      </c>
      <c r="J98" s="787">
        <v>5115</v>
      </c>
      <c r="K98" s="787">
        <v>42426</v>
      </c>
      <c r="L98" s="789">
        <v>14151</v>
      </c>
      <c r="M98" s="790">
        <v>22672</v>
      </c>
      <c r="N98" s="790">
        <v>2640</v>
      </c>
      <c r="O98" s="790">
        <v>1445</v>
      </c>
      <c r="P98" s="416"/>
      <c r="Q98" s="785" t="s">
        <v>180</v>
      </c>
      <c r="R98" s="794">
        <v>2.862356636140486E-2</v>
      </c>
      <c r="S98" s="792">
        <v>0.19313878827790582</v>
      </c>
      <c r="T98" s="792">
        <v>0.18810975609756098</v>
      </c>
      <c r="U98" s="792">
        <v>0.18579246700289731</v>
      </c>
      <c r="V98" s="792">
        <v>0.18529865410213611</v>
      </c>
      <c r="W98" s="792">
        <v>0.2890774287242987</v>
      </c>
      <c r="X98" s="800" t="s">
        <v>127</v>
      </c>
      <c r="Y98" s="792">
        <v>0.38597980941598264</v>
      </c>
      <c r="Z98" s="792">
        <v>7.7614858260019556E-2</v>
      </c>
      <c r="AA98" s="792">
        <v>0.17680196106161317</v>
      </c>
      <c r="AB98" s="793">
        <v>0.39905307045438487</v>
      </c>
      <c r="AC98" s="794">
        <v>0.28347741707833451</v>
      </c>
      <c r="AD98" s="794">
        <v>0.12727272727272726</v>
      </c>
      <c r="AE98" s="794">
        <v>0.16332179930795848</v>
      </c>
    </row>
    <row r="99" spans="1:35">
      <c r="A99" s="795"/>
      <c r="B99" s="796"/>
      <c r="C99" s="797">
        <v>0.13662832383432072</v>
      </c>
      <c r="D99" s="797">
        <v>0.12911534060075749</v>
      </c>
      <c r="E99" s="797">
        <v>0.13101326862570328</v>
      </c>
      <c r="F99" s="797">
        <v>0.13307708961875547</v>
      </c>
      <c r="G99" s="797">
        <v>7.3572125482565767E-2</v>
      </c>
      <c r="H99" s="797"/>
      <c r="I99" s="797">
        <v>2.980168760948233E-2</v>
      </c>
      <c r="J99" s="797">
        <v>1.4382076811255978E-2</v>
      </c>
      <c r="K99" s="797">
        <v>0.11929110279459358</v>
      </c>
      <c r="L99" s="798">
        <v>3.9789006638530466E-2</v>
      </c>
      <c r="M99" s="799">
        <v>6.3747887676401868E-2</v>
      </c>
      <c r="N99" s="799">
        <v>7.4230073864546987E-3</v>
      </c>
      <c r="O99" s="799">
        <v>4.0629718459950911E-3</v>
      </c>
      <c r="P99" s="416"/>
      <c r="Q99" s="795"/>
      <c r="R99" s="796"/>
      <c r="S99" s="797"/>
      <c r="T99" s="797"/>
      <c r="U99" s="797"/>
      <c r="V99" s="797"/>
      <c r="W99" s="797"/>
      <c r="X99" s="797"/>
      <c r="Y99" s="797"/>
      <c r="Z99" s="797"/>
      <c r="AA99" s="797"/>
      <c r="AB99" s="798"/>
      <c r="AC99" s="799"/>
      <c r="AD99" s="799"/>
      <c r="AE99" s="799"/>
    </row>
    <row r="100" spans="1:35">
      <c r="A100" s="801" t="s">
        <v>182</v>
      </c>
      <c r="B100" s="790">
        <v>14007</v>
      </c>
      <c r="C100" s="787">
        <v>640</v>
      </c>
      <c r="D100" s="787">
        <v>468</v>
      </c>
      <c r="E100" s="787">
        <v>468</v>
      </c>
      <c r="F100" s="787">
        <v>468</v>
      </c>
      <c r="G100" s="787">
        <v>315</v>
      </c>
      <c r="H100" s="787">
        <v>198</v>
      </c>
      <c r="I100" s="788" t="s">
        <v>127</v>
      </c>
      <c r="J100" s="787">
        <v>23</v>
      </c>
      <c r="K100" s="787">
        <v>331</v>
      </c>
      <c r="L100" s="789">
        <v>404</v>
      </c>
      <c r="M100" s="790">
        <v>121</v>
      </c>
      <c r="N100" s="790">
        <v>8</v>
      </c>
      <c r="O100" s="790">
        <v>8</v>
      </c>
      <c r="P100" s="416"/>
      <c r="Q100" s="801" t="s">
        <v>182</v>
      </c>
      <c r="R100" s="794">
        <v>2.4202184621974727E-2</v>
      </c>
      <c r="S100" s="792">
        <v>0.43437500000000001</v>
      </c>
      <c r="T100" s="792">
        <v>0.27991452991452992</v>
      </c>
      <c r="U100" s="792">
        <v>0.27991452991452992</v>
      </c>
      <c r="V100" s="792">
        <v>0.27991452991452992</v>
      </c>
      <c r="W100" s="792">
        <v>0.29206349206349208</v>
      </c>
      <c r="X100" s="792">
        <v>0.37373737373737376</v>
      </c>
      <c r="Y100" s="800" t="s">
        <v>127</v>
      </c>
      <c r="Z100" s="792">
        <v>0.13043478260869565</v>
      </c>
      <c r="AA100" s="792">
        <v>0.29607250755287007</v>
      </c>
      <c r="AB100" s="793">
        <v>0.66584158415841588</v>
      </c>
      <c r="AC100" s="794">
        <v>0.43801652892561982</v>
      </c>
      <c r="AD100" s="794">
        <v>0.25</v>
      </c>
      <c r="AE100" s="794">
        <v>0.25</v>
      </c>
    </row>
    <row r="101" spans="1:35">
      <c r="A101" s="795"/>
      <c r="B101" s="796"/>
      <c r="C101" s="797">
        <v>4.5691439994288569E-2</v>
      </c>
      <c r="D101" s="797">
        <v>3.341186549582352E-2</v>
      </c>
      <c r="E101" s="797">
        <v>3.341186549582352E-2</v>
      </c>
      <c r="F101" s="797">
        <v>3.341186549582352E-2</v>
      </c>
      <c r="G101" s="797">
        <v>2.2488755622188907E-2</v>
      </c>
      <c r="H101" s="797">
        <v>1.4135789248233027E-2</v>
      </c>
      <c r="I101" s="802"/>
      <c r="J101" s="797">
        <v>1.6420361247947454E-3</v>
      </c>
      <c r="K101" s="797">
        <v>2.3631041622046121E-2</v>
      </c>
      <c r="L101" s="798">
        <v>2.884272149639466E-2</v>
      </c>
      <c r="M101" s="799">
        <v>8.6385378739201827E-3</v>
      </c>
      <c r="N101" s="799">
        <v>5.7114299992860711E-4</v>
      </c>
      <c r="O101" s="799">
        <v>5.7114299992860711E-4</v>
      </c>
      <c r="P101" s="416"/>
      <c r="Q101" s="795"/>
      <c r="R101" s="796"/>
      <c r="S101" s="797"/>
      <c r="T101" s="797"/>
      <c r="U101" s="797"/>
      <c r="V101" s="797"/>
      <c r="W101" s="797"/>
      <c r="X101" s="797"/>
      <c r="Y101" s="802"/>
      <c r="Z101" s="797"/>
      <c r="AA101" s="797"/>
      <c r="AB101" s="798"/>
      <c r="AC101" s="799"/>
      <c r="AD101" s="799"/>
      <c r="AE101" s="799"/>
    </row>
    <row r="102" spans="1:35">
      <c r="A102" s="801" t="s">
        <v>277</v>
      </c>
      <c r="B102" s="790">
        <v>47112</v>
      </c>
      <c r="C102" s="787">
        <v>5366</v>
      </c>
      <c r="D102" s="787">
        <v>5039</v>
      </c>
      <c r="E102" s="787">
        <v>5039</v>
      </c>
      <c r="F102" s="787">
        <v>5169</v>
      </c>
      <c r="G102" s="787">
        <v>1807</v>
      </c>
      <c r="H102" s="787">
        <v>3017</v>
      </c>
      <c r="I102" s="787">
        <v>1732</v>
      </c>
      <c r="J102" s="803" t="s">
        <v>127</v>
      </c>
      <c r="K102" s="787">
        <v>4259</v>
      </c>
      <c r="L102" s="789">
        <v>1814</v>
      </c>
      <c r="M102" s="790">
        <v>1129</v>
      </c>
      <c r="N102" s="790">
        <v>1129</v>
      </c>
      <c r="O102" s="790">
        <v>699</v>
      </c>
      <c r="P102" s="416"/>
      <c r="Q102" s="801" t="s">
        <v>277</v>
      </c>
      <c r="R102" s="794">
        <v>2.1523178807947019E-2</v>
      </c>
      <c r="S102" s="792">
        <v>0.16790905702571748</v>
      </c>
      <c r="T102" s="792">
        <v>0.14606072633459019</v>
      </c>
      <c r="U102" s="792">
        <v>0.14606072633459019</v>
      </c>
      <c r="V102" s="792">
        <v>0.14548268523892435</v>
      </c>
      <c r="W102" s="792">
        <v>0.32042058660763695</v>
      </c>
      <c r="X102" s="792">
        <v>0.1750082863771959</v>
      </c>
      <c r="Y102" s="792">
        <v>0.30080831408775982</v>
      </c>
      <c r="Z102" s="800" t="s">
        <v>127</v>
      </c>
      <c r="AA102" s="792">
        <v>0.13970415590514204</v>
      </c>
      <c r="AB102" s="793">
        <v>0.39305402425578834</v>
      </c>
      <c r="AC102" s="794">
        <v>0.33126660761736049</v>
      </c>
      <c r="AD102" s="794">
        <v>0.33126660761736049</v>
      </c>
      <c r="AE102" s="794">
        <v>0.42489270386266093</v>
      </c>
    </row>
    <row r="103" spans="1:35">
      <c r="A103" s="795"/>
      <c r="B103" s="804"/>
      <c r="C103" s="797">
        <v>0.11389879436237052</v>
      </c>
      <c r="D103" s="797">
        <v>0.10695788758702666</v>
      </c>
      <c r="E103" s="797">
        <v>0.10695788758702666</v>
      </c>
      <c r="F103" s="797">
        <v>0.10971726948548141</v>
      </c>
      <c r="G103" s="797">
        <v>3.8355408388520973E-2</v>
      </c>
      <c r="H103" s="797">
        <v>6.4038886058753602E-2</v>
      </c>
      <c r="I103" s="797">
        <v>3.6763457293258618E-2</v>
      </c>
      <c r="J103" s="805"/>
      <c r="K103" s="797">
        <v>9.0401596196298187E-2</v>
      </c>
      <c r="L103" s="798">
        <v>3.850399049074546E-2</v>
      </c>
      <c r="M103" s="799">
        <v>2.3964170487349296E-2</v>
      </c>
      <c r="N103" s="799">
        <v>2.3964170487349296E-2</v>
      </c>
      <c r="O103" s="799">
        <v>1.4836984207845134E-2</v>
      </c>
      <c r="P103" s="416"/>
      <c r="Q103" s="795"/>
      <c r="R103" s="804"/>
      <c r="S103" s="797"/>
      <c r="T103" s="797"/>
      <c r="U103" s="797"/>
      <c r="V103" s="797"/>
      <c r="W103" s="797"/>
      <c r="X103" s="797"/>
      <c r="Y103" s="797"/>
      <c r="Z103" s="805"/>
      <c r="AA103" s="797"/>
      <c r="AB103" s="798"/>
      <c r="AC103" s="799"/>
      <c r="AD103" s="799"/>
      <c r="AE103" s="799"/>
    </row>
    <row r="104" spans="1:35">
      <c r="A104" s="801" t="s">
        <v>183</v>
      </c>
      <c r="B104" s="790">
        <v>157581</v>
      </c>
      <c r="C104" s="787">
        <v>57024</v>
      </c>
      <c r="D104" s="787">
        <v>43021</v>
      </c>
      <c r="E104" s="787">
        <v>43231</v>
      </c>
      <c r="F104" s="787">
        <v>43671</v>
      </c>
      <c r="G104" s="787">
        <v>40280</v>
      </c>
      <c r="H104" s="787">
        <v>28913</v>
      </c>
      <c r="I104" s="787">
        <v>11010</v>
      </c>
      <c r="J104" s="787">
        <v>2202</v>
      </c>
      <c r="K104" s="803" t="s">
        <v>127</v>
      </c>
      <c r="L104" s="806">
        <v>44544</v>
      </c>
      <c r="M104" s="790">
        <v>26172</v>
      </c>
      <c r="N104" s="790">
        <v>1640</v>
      </c>
      <c r="O104" s="790">
        <v>969</v>
      </c>
      <c r="P104" s="416"/>
      <c r="Q104" s="801" t="s">
        <v>183</v>
      </c>
      <c r="R104" s="794">
        <v>0.25326022807318144</v>
      </c>
      <c r="S104" s="792">
        <v>0.65318111672278334</v>
      </c>
      <c r="T104" s="792">
        <v>0.64029195044280696</v>
      </c>
      <c r="U104" s="792">
        <v>0.63764428303763498</v>
      </c>
      <c r="V104" s="792">
        <v>0.63412791097066701</v>
      </c>
      <c r="W104" s="792">
        <v>0.66812313803376366</v>
      </c>
      <c r="X104" s="792">
        <v>0.66115588143741566</v>
      </c>
      <c r="Y104" s="792">
        <v>0.75295186194368757</v>
      </c>
      <c r="Z104" s="792">
        <v>0.22706630336058128</v>
      </c>
      <c r="AA104" s="800" t="s">
        <v>127</v>
      </c>
      <c r="AB104" s="793">
        <v>0.76838631465517238</v>
      </c>
      <c r="AC104" s="794">
        <v>0.70617453767384997</v>
      </c>
      <c r="AD104" s="794">
        <v>0.27926829268292686</v>
      </c>
      <c r="AE104" s="794">
        <v>0.347781217750258</v>
      </c>
    </row>
    <row r="105" spans="1:35">
      <c r="A105" s="807"/>
      <c r="B105" s="808"/>
      <c r="C105" s="797">
        <v>0.36187103775201324</v>
      </c>
      <c r="D105" s="797">
        <v>0.27300880182255477</v>
      </c>
      <c r="E105" s="797">
        <v>0.27434144979407415</v>
      </c>
      <c r="F105" s="797">
        <v>0.27713366459154337</v>
      </c>
      <c r="G105" s="797">
        <v>0.2556145728228657</v>
      </c>
      <c r="H105" s="797">
        <v>0.18348024190733656</v>
      </c>
      <c r="I105" s="797">
        <v>6.9868829363946158E-2</v>
      </c>
      <c r="J105" s="797">
        <v>1.3973765872789232E-2</v>
      </c>
      <c r="K105" s="809"/>
      <c r="L105" s="810">
        <v>0.2826736725874312</v>
      </c>
      <c r="M105" s="799">
        <v>0.16608601290764749</v>
      </c>
      <c r="N105" s="799">
        <v>1.0407346063294434E-2</v>
      </c>
      <c r="O105" s="799">
        <v>6.1492184971538447E-3</v>
      </c>
      <c r="P105" s="416"/>
      <c r="Q105" s="807"/>
      <c r="R105" s="811"/>
      <c r="S105" s="809"/>
      <c r="T105" s="809"/>
      <c r="U105" s="809"/>
      <c r="V105" s="809"/>
      <c r="W105" s="809"/>
      <c r="X105" s="809"/>
      <c r="Y105" s="809"/>
      <c r="Z105" s="809"/>
      <c r="AA105" s="809"/>
      <c r="AB105" s="810"/>
      <c r="AC105" s="812"/>
      <c r="AD105" s="812"/>
      <c r="AE105" s="812"/>
    </row>
    <row r="106" spans="1:35">
      <c r="A106" s="813" t="s">
        <v>230</v>
      </c>
      <c r="B106" s="842">
        <v>695565</v>
      </c>
      <c r="C106" s="815">
        <v>158571</v>
      </c>
      <c r="D106" s="815">
        <v>132450</v>
      </c>
      <c r="E106" s="815">
        <v>133410</v>
      </c>
      <c r="F106" s="815">
        <v>135473</v>
      </c>
      <c r="G106" s="815">
        <v>68568</v>
      </c>
      <c r="H106" s="815">
        <v>55821</v>
      </c>
      <c r="I106" s="815">
        <v>33375</v>
      </c>
      <c r="J106" s="815">
        <v>8825</v>
      </c>
      <c r="K106" s="815">
        <v>80357</v>
      </c>
      <c r="L106" s="816">
        <v>89925</v>
      </c>
      <c r="M106" s="817">
        <v>69121</v>
      </c>
      <c r="N106" s="817">
        <v>6530</v>
      </c>
      <c r="O106" s="817">
        <v>3777</v>
      </c>
      <c r="P106" s="416"/>
      <c r="Q106" s="813" t="s">
        <v>230</v>
      </c>
      <c r="R106" s="818">
        <v>0.120844205789538</v>
      </c>
      <c r="S106" s="843">
        <v>0.48104634517030226</v>
      </c>
      <c r="T106" s="844">
        <v>0.43739524348810871</v>
      </c>
      <c r="U106" s="844">
        <v>0.43457761786972493</v>
      </c>
      <c r="V106" s="844">
        <v>0.4331711854022573</v>
      </c>
      <c r="W106" s="844">
        <v>0.51258604596896507</v>
      </c>
      <c r="X106" s="844">
        <v>0.62356460830153526</v>
      </c>
      <c r="Y106" s="844">
        <v>0.61677902621722847</v>
      </c>
      <c r="Z106" s="844">
        <v>0.1345042492917847</v>
      </c>
      <c r="AA106" s="845">
        <v>0.32539791181850991</v>
      </c>
      <c r="AB106" s="846">
        <v>0.71070336391437305</v>
      </c>
      <c r="AC106" s="818">
        <v>0.54249793839788196</v>
      </c>
      <c r="AD106" s="818">
        <v>0.21883614088820827</v>
      </c>
      <c r="AE106" s="818">
        <v>0.28620598358485572</v>
      </c>
    </row>
    <row r="107" spans="1:35">
      <c r="A107" s="819" t="s">
        <v>231</v>
      </c>
      <c r="B107" s="820"/>
      <c r="C107" s="821">
        <v>0.22797438053956137</v>
      </c>
      <c r="D107" s="821">
        <v>0.19042073709861768</v>
      </c>
      <c r="E107" s="821">
        <v>0.19180091005154085</v>
      </c>
      <c r="F107" s="821">
        <v>0.19476684422016635</v>
      </c>
      <c r="G107" s="821">
        <v>9.8578853162536936E-2</v>
      </c>
      <c r="H107" s="821">
        <v>8.0252744172004051E-2</v>
      </c>
      <c r="I107" s="821">
        <v>4.7982575316469343E-2</v>
      </c>
      <c r="J107" s="821">
        <v>1.2687527405778037E-2</v>
      </c>
      <c r="K107" s="821">
        <v>0.11552766456046523</v>
      </c>
      <c r="L107" s="822">
        <v>0.12928338832459943</v>
      </c>
      <c r="M107" s="823">
        <v>9.9373890290627043E-2</v>
      </c>
      <c r="N107" s="823">
        <v>9.3880514401960997E-3</v>
      </c>
      <c r="O107" s="823">
        <v>5.4301179616570699E-3</v>
      </c>
      <c r="P107" s="416"/>
      <c r="Q107" s="819" t="s">
        <v>231</v>
      </c>
      <c r="R107" s="820"/>
      <c r="S107" s="821"/>
      <c r="T107" s="821"/>
      <c r="U107" s="821"/>
      <c r="V107" s="821"/>
      <c r="W107" s="821"/>
      <c r="X107" s="821"/>
      <c r="Y107" s="821"/>
      <c r="Z107" s="821"/>
      <c r="AA107" s="821"/>
      <c r="AB107" s="822"/>
      <c r="AC107" s="823"/>
      <c r="AD107" s="823"/>
      <c r="AE107" s="823"/>
    </row>
    <row r="108" spans="1:35">
      <c r="A108" s="801" t="s">
        <v>58</v>
      </c>
      <c r="B108" s="790">
        <v>41429</v>
      </c>
      <c r="C108" s="787">
        <v>6788</v>
      </c>
      <c r="D108" s="787">
        <v>6776</v>
      </c>
      <c r="E108" s="787">
        <v>6788</v>
      </c>
      <c r="F108" s="787">
        <v>6828</v>
      </c>
      <c r="G108" s="787">
        <v>3621</v>
      </c>
      <c r="H108" s="787">
        <v>2177</v>
      </c>
      <c r="I108" s="787">
        <v>1026</v>
      </c>
      <c r="J108" s="787">
        <v>136</v>
      </c>
      <c r="K108" s="787">
        <v>5450</v>
      </c>
      <c r="L108" s="803" t="s">
        <v>127</v>
      </c>
      <c r="M108" s="790">
        <v>1403</v>
      </c>
      <c r="N108" s="790">
        <v>84</v>
      </c>
      <c r="O108" s="790">
        <v>51</v>
      </c>
      <c r="P108" s="416"/>
      <c r="Q108" s="801" t="s">
        <v>58</v>
      </c>
      <c r="R108" s="794">
        <v>0.10432305872697868</v>
      </c>
      <c r="S108" s="792">
        <v>0.40704183853859754</v>
      </c>
      <c r="T108" s="792">
        <v>0.40761511216056673</v>
      </c>
      <c r="U108" s="792">
        <v>0.40704183853859754</v>
      </c>
      <c r="V108" s="792">
        <v>0.40846514352665497</v>
      </c>
      <c r="W108" s="792">
        <v>0.64374482187241089</v>
      </c>
      <c r="X108" s="792">
        <v>0.62792834175470835</v>
      </c>
      <c r="Y108" s="792">
        <v>0.78654970760233922</v>
      </c>
      <c r="Z108" s="792">
        <v>0.26470588235294118</v>
      </c>
      <c r="AA108" s="792">
        <v>0.37504587155963304</v>
      </c>
      <c r="AB108" s="803" t="s">
        <v>127</v>
      </c>
      <c r="AC108" s="794">
        <v>0.73485388453314326</v>
      </c>
      <c r="AD108" s="794">
        <v>0.36904761904761907</v>
      </c>
      <c r="AE108" s="794">
        <v>0.52941176470588236</v>
      </c>
    </row>
    <row r="109" spans="1:35">
      <c r="A109" s="824"/>
      <c r="B109" s="781"/>
      <c r="C109" s="825">
        <v>0.163846580897439</v>
      </c>
      <c r="D109" s="825">
        <v>0.16355692872142702</v>
      </c>
      <c r="E109" s="825">
        <v>0.163846580897439</v>
      </c>
      <c r="F109" s="825">
        <v>0.16481208815081222</v>
      </c>
      <c r="G109" s="825">
        <v>8.7402544111612634E-2</v>
      </c>
      <c r="H109" s="825">
        <v>5.2547732264838637E-2</v>
      </c>
      <c r="I109" s="825">
        <v>2.4765261049023629E-2</v>
      </c>
      <c r="J109" s="825">
        <v>3.2827246614690192E-3</v>
      </c>
      <c r="K109" s="825">
        <v>0.13155036327210409</v>
      </c>
      <c r="L109" s="826">
        <v>0</v>
      </c>
      <c r="M109" s="827">
        <v>3.3865166912066424E-2</v>
      </c>
      <c r="N109" s="827">
        <v>2.027565232083806E-3</v>
      </c>
      <c r="O109" s="827">
        <v>1.2310217480508822E-3</v>
      </c>
      <c r="P109" s="416"/>
      <c r="Q109" s="824"/>
      <c r="R109" s="781"/>
      <c r="S109" s="825"/>
      <c r="T109" s="825"/>
      <c r="U109" s="825"/>
      <c r="V109" s="825"/>
      <c r="W109" s="825"/>
      <c r="X109" s="825"/>
      <c r="Y109" s="825"/>
      <c r="Z109" s="825"/>
      <c r="AA109" s="825"/>
      <c r="AB109" s="826"/>
      <c r="AC109" s="827"/>
      <c r="AD109" s="827"/>
      <c r="AE109" s="827"/>
    </row>
    <row r="110" spans="1:35">
      <c r="A110" s="813" t="s">
        <v>232</v>
      </c>
      <c r="B110" s="814">
        <v>736994</v>
      </c>
      <c r="C110" s="828">
        <v>165359</v>
      </c>
      <c r="D110" s="829">
        <v>139226</v>
      </c>
      <c r="E110" s="829">
        <v>140198</v>
      </c>
      <c r="F110" s="829">
        <v>142301</v>
      </c>
      <c r="G110" s="829">
        <v>72189</v>
      </c>
      <c r="H110" s="829">
        <v>57998</v>
      </c>
      <c r="I110" s="829">
        <v>34401</v>
      </c>
      <c r="J110" s="829">
        <v>8961</v>
      </c>
      <c r="K110" s="829">
        <v>85807</v>
      </c>
      <c r="L110" s="830">
        <v>89925</v>
      </c>
      <c r="M110" s="831">
        <v>70524</v>
      </c>
      <c r="N110" s="831">
        <v>6614</v>
      </c>
      <c r="O110" s="831">
        <v>3828</v>
      </c>
      <c r="P110" s="416"/>
      <c r="Q110" s="813" t="s">
        <v>232</v>
      </c>
      <c r="R110" s="832">
        <v>0.11991549456304935</v>
      </c>
      <c r="S110" s="833">
        <v>0.47800845433269434</v>
      </c>
      <c r="T110" s="834">
        <v>0.43594587217904701</v>
      </c>
      <c r="U110" s="834">
        <v>0.43324441147519938</v>
      </c>
      <c r="V110" s="834">
        <v>0.43198572040955441</v>
      </c>
      <c r="W110" s="834">
        <v>0.5191649697322307</v>
      </c>
      <c r="X110" s="834">
        <v>0.62372840442773891</v>
      </c>
      <c r="Y110" s="834">
        <v>0.62184238830266558</v>
      </c>
      <c r="Z110" s="834">
        <v>0.13648030353755161</v>
      </c>
      <c r="AA110" s="834">
        <v>0.32855128369480346</v>
      </c>
      <c r="AB110" s="835">
        <v>0.71070336391437305</v>
      </c>
      <c r="AC110" s="836">
        <v>0.54632465543644715</v>
      </c>
      <c r="AD110" s="836">
        <v>0.22074387662534017</v>
      </c>
      <c r="AE110" s="836">
        <v>0.28944618599791011</v>
      </c>
    </row>
    <row r="111" spans="1:35" ht="13.8" thickBot="1">
      <c r="A111" s="837"/>
      <c r="B111" s="838"/>
      <c r="C111" s="839">
        <v>0.22436953353758646</v>
      </c>
      <c r="D111" s="839">
        <v>0.18891062885179527</v>
      </c>
      <c r="E111" s="839">
        <v>0.19022949983310583</v>
      </c>
      <c r="F111" s="839">
        <v>0.1930829830364969</v>
      </c>
      <c r="G111" s="839">
        <v>9.7950593899000529E-2</v>
      </c>
      <c r="H111" s="839">
        <v>7.869534894449616E-2</v>
      </c>
      <c r="I111" s="839">
        <v>4.6677449205827996E-2</v>
      </c>
      <c r="J111" s="839">
        <v>1.2158850682637851E-2</v>
      </c>
      <c r="K111" s="839">
        <v>0.11642835626884343</v>
      </c>
      <c r="L111" s="840">
        <v>0.1220159187184699</v>
      </c>
      <c r="M111" s="841">
        <v>9.5691416755088909E-2</v>
      </c>
      <c r="N111" s="841">
        <v>8.9742928707696405E-3</v>
      </c>
      <c r="O111" s="841">
        <v>5.1940721362724795E-3</v>
      </c>
      <c r="P111" s="416"/>
      <c r="Q111" s="837"/>
      <c r="R111" s="838"/>
      <c r="S111" s="839"/>
      <c r="T111" s="839"/>
      <c r="U111" s="839"/>
      <c r="V111" s="839"/>
      <c r="W111" s="839"/>
      <c r="X111" s="839"/>
      <c r="Y111" s="839"/>
      <c r="Z111" s="839"/>
      <c r="AA111" s="839"/>
      <c r="AB111" s="840"/>
      <c r="AC111" s="841"/>
      <c r="AD111" s="841"/>
      <c r="AE111" s="841"/>
    </row>
    <row r="112" spans="1:35" ht="15">
      <c r="K112" s="883"/>
      <c r="L112" s="883"/>
      <c r="M112" s="883"/>
      <c r="N112" s="883"/>
      <c r="O112" s="883"/>
      <c r="P112" s="416"/>
      <c r="Z112" s="416"/>
      <c r="AA112" s="883"/>
      <c r="AB112" s="883"/>
      <c r="AC112" s="883"/>
      <c r="AD112" s="883"/>
      <c r="AE112" s="883"/>
      <c r="AF112" s="416"/>
      <c r="AG112" s="416"/>
      <c r="AH112" s="416"/>
      <c r="AI112" s="416"/>
    </row>
    <row r="113" spans="1:35" ht="15">
      <c r="A113" s="767" t="s">
        <v>302</v>
      </c>
      <c r="K113" s="883"/>
      <c r="L113" s="883"/>
      <c r="M113" s="883"/>
      <c r="N113" s="883"/>
      <c r="O113" s="883"/>
      <c r="P113" s="416"/>
      <c r="Q113" s="767" t="s">
        <v>303</v>
      </c>
      <c r="Z113" s="416"/>
      <c r="AA113" s="883"/>
      <c r="AB113" s="883"/>
      <c r="AC113" s="883"/>
      <c r="AD113" s="883"/>
      <c r="AE113" s="883"/>
      <c r="AF113" s="416"/>
      <c r="AG113" s="416"/>
      <c r="AH113" s="416"/>
      <c r="AI113" s="416"/>
    </row>
    <row r="114" spans="1:35" ht="15">
      <c r="A114" s="416"/>
      <c r="B114" s="416"/>
      <c r="C114" s="416"/>
      <c r="D114" s="416"/>
      <c r="E114" s="416"/>
      <c r="F114" s="416"/>
      <c r="G114" s="416"/>
      <c r="H114" s="416"/>
      <c r="I114" s="416"/>
      <c r="J114" s="883"/>
      <c r="K114" s="883"/>
      <c r="L114" s="883"/>
      <c r="M114" s="883"/>
      <c r="N114" s="883"/>
      <c r="O114" s="883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  <c r="AA114" s="883"/>
      <c r="AB114" s="883"/>
      <c r="AC114" s="883"/>
      <c r="AD114" s="883"/>
      <c r="AE114" s="883"/>
      <c r="AF114" s="416"/>
      <c r="AG114" s="416"/>
      <c r="AH114" s="416"/>
      <c r="AI114" s="416"/>
    </row>
    <row r="115" spans="1:35" ht="15">
      <c r="A115" s="881" t="s">
        <v>205</v>
      </c>
      <c r="B115" s="882"/>
      <c r="C115" s="882"/>
      <c r="D115" s="882"/>
      <c r="E115" s="882"/>
      <c r="F115" s="882"/>
      <c r="G115" s="882"/>
      <c r="H115" s="882"/>
      <c r="I115" s="882"/>
      <c r="J115" s="883"/>
      <c r="K115" s="883"/>
      <c r="L115" s="883"/>
      <c r="M115" s="883"/>
      <c r="N115" s="883"/>
      <c r="O115" s="883"/>
      <c r="P115" s="416"/>
      <c r="Q115" s="881" t="s">
        <v>206</v>
      </c>
      <c r="R115" s="882"/>
      <c r="S115" s="882"/>
      <c r="T115" s="882"/>
      <c r="U115" s="882"/>
      <c r="V115" s="882"/>
      <c r="W115" s="882"/>
      <c r="X115" s="882"/>
      <c r="Y115" s="882"/>
      <c r="Z115" s="883"/>
      <c r="AA115" s="883"/>
      <c r="AB115" s="883"/>
      <c r="AC115" s="883"/>
      <c r="AD115" s="883"/>
      <c r="AE115" s="883"/>
      <c r="AF115" s="883"/>
      <c r="AG115" s="883"/>
    </row>
    <row r="116" spans="1:35" ht="15">
      <c r="A116" s="418" t="s">
        <v>207</v>
      </c>
      <c r="B116" s="418" t="s">
        <v>208</v>
      </c>
      <c r="J116" s="883"/>
      <c r="K116" s="883"/>
      <c r="L116" s="883"/>
      <c r="M116" s="883"/>
      <c r="N116" s="883"/>
      <c r="O116" s="883"/>
      <c r="P116" s="416"/>
      <c r="Q116" s="418" t="s">
        <v>207</v>
      </c>
      <c r="R116" s="418" t="s">
        <v>208</v>
      </c>
      <c r="Z116" s="883"/>
      <c r="AA116" s="883"/>
      <c r="AB116" s="883"/>
      <c r="AC116" s="883"/>
      <c r="AD116" s="883"/>
      <c r="AE116" s="883"/>
      <c r="AF116" s="883"/>
      <c r="AG116" s="883"/>
    </row>
    <row r="117" spans="1:35" ht="15">
      <c r="A117" s="766" t="s">
        <v>209</v>
      </c>
      <c r="B117" s="766"/>
      <c r="C117" s="766">
        <v>1999</v>
      </c>
      <c r="D117" s="767"/>
      <c r="E117" s="767"/>
      <c r="F117" s="767"/>
      <c r="G117" s="767"/>
      <c r="H117" s="767"/>
      <c r="I117" s="767"/>
      <c r="J117" s="883"/>
      <c r="K117" s="883"/>
      <c r="L117" s="883"/>
      <c r="M117" s="883"/>
      <c r="N117" s="883"/>
      <c r="O117" s="883"/>
      <c r="P117" s="416"/>
      <c r="Q117" s="766" t="s">
        <v>209</v>
      </c>
      <c r="R117" s="766"/>
      <c r="S117" s="766">
        <v>1999</v>
      </c>
      <c r="T117" s="767"/>
      <c r="U117" s="767"/>
      <c r="V117" s="767"/>
      <c r="W117" s="767"/>
      <c r="X117" s="767"/>
      <c r="Y117" s="767"/>
      <c r="Z117" s="883"/>
      <c r="AA117" s="883"/>
      <c r="AB117" s="883"/>
      <c r="AC117" s="883"/>
      <c r="AD117" s="883"/>
      <c r="AE117" s="883"/>
      <c r="AF117" s="883"/>
      <c r="AG117" s="883"/>
    </row>
    <row r="118" spans="1:35" ht="15.6" thickBot="1">
      <c r="J118" s="883"/>
      <c r="K118" s="883"/>
      <c r="L118" s="883"/>
      <c r="M118" s="883"/>
      <c r="N118" s="883"/>
      <c r="O118" s="883"/>
      <c r="P118" s="416"/>
      <c r="Z118" s="883"/>
      <c r="AA118" s="883"/>
      <c r="AB118" s="883"/>
      <c r="AC118" s="883"/>
      <c r="AD118" s="883"/>
      <c r="AE118" s="883"/>
    </row>
    <row r="119" spans="1:35">
      <c r="A119" s="768" t="s">
        <v>210</v>
      </c>
      <c r="B119" s="769" t="s">
        <v>211</v>
      </c>
      <c r="C119" s="770"/>
      <c r="D119" s="770"/>
      <c r="E119" s="770"/>
      <c r="F119" s="770"/>
      <c r="G119" s="770" t="s">
        <v>212</v>
      </c>
      <c r="H119" s="770"/>
      <c r="I119" s="770"/>
      <c r="J119" s="770"/>
      <c r="K119" s="770"/>
      <c r="L119" s="770"/>
      <c r="M119" s="768" t="s">
        <v>213</v>
      </c>
      <c r="N119" s="768" t="s">
        <v>214</v>
      </c>
      <c r="O119" s="768" t="s">
        <v>312</v>
      </c>
      <c r="P119" s="416"/>
      <c r="Q119" s="768" t="s">
        <v>210</v>
      </c>
      <c r="R119" s="769" t="s">
        <v>211</v>
      </c>
      <c r="S119" s="770"/>
      <c r="T119" s="770"/>
      <c r="U119" s="770"/>
      <c r="V119" s="770"/>
      <c r="W119" s="770" t="s">
        <v>212</v>
      </c>
      <c r="X119" s="770"/>
      <c r="Y119" s="770"/>
      <c r="Z119" s="770"/>
      <c r="AA119" s="770"/>
      <c r="AB119" s="770"/>
      <c r="AC119" s="768" t="s">
        <v>213</v>
      </c>
      <c r="AD119" s="768" t="s">
        <v>214</v>
      </c>
      <c r="AE119" s="768" t="s">
        <v>312</v>
      </c>
    </row>
    <row r="120" spans="1:35">
      <c r="A120" s="771" t="s">
        <v>215</v>
      </c>
      <c r="B120" s="772" t="s">
        <v>216</v>
      </c>
      <c r="C120" s="773"/>
      <c r="D120" s="773"/>
      <c r="E120" s="773"/>
      <c r="F120" s="773"/>
      <c r="G120" s="774" t="s">
        <v>217</v>
      </c>
      <c r="H120" s="773"/>
      <c r="I120" s="773"/>
      <c r="J120" s="773"/>
      <c r="K120" s="773"/>
      <c r="L120" s="773"/>
      <c r="M120" s="775" t="s">
        <v>218</v>
      </c>
      <c r="N120" s="775" t="s">
        <v>218</v>
      </c>
      <c r="O120" s="775" t="s">
        <v>218</v>
      </c>
      <c r="P120" s="416"/>
      <c r="Q120" s="771" t="s">
        <v>215</v>
      </c>
      <c r="R120" s="772" t="s">
        <v>216</v>
      </c>
      <c r="S120" s="773"/>
      <c r="T120" s="773"/>
      <c r="U120" s="773"/>
      <c r="V120" s="773"/>
      <c r="W120" s="774" t="s">
        <v>217</v>
      </c>
      <c r="X120" s="773"/>
      <c r="Y120" s="773"/>
      <c r="Z120" s="773"/>
      <c r="AA120" s="773"/>
      <c r="AB120" s="773"/>
      <c r="AC120" s="775" t="s">
        <v>218</v>
      </c>
      <c r="AD120" s="775" t="s">
        <v>218</v>
      </c>
      <c r="AE120" s="775" t="s">
        <v>218</v>
      </c>
    </row>
    <row r="121" spans="1:35">
      <c r="A121" s="776" t="s">
        <v>219</v>
      </c>
      <c r="B121" s="772" t="s">
        <v>179</v>
      </c>
      <c r="C121" s="777" t="s">
        <v>220</v>
      </c>
      <c r="D121" s="777" t="s">
        <v>221</v>
      </c>
      <c r="E121" s="777" t="s">
        <v>222</v>
      </c>
      <c r="F121" s="777" t="s">
        <v>223</v>
      </c>
      <c r="G121" s="778"/>
      <c r="H121" s="778"/>
      <c r="I121" s="778"/>
      <c r="J121" s="778"/>
      <c r="K121" s="778"/>
      <c r="L121" s="779" t="s">
        <v>45</v>
      </c>
      <c r="M121" s="771" t="s">
        <v>224</v>
      </c>
      <c r="N121" s="771" t="s">
        <v>225</v>
      </c>
      <c r="O121" s="771" t="s">
        <v>225</v>
      </c>
      <c r="P121" s="416"/>
      <c r="Q121" s="776" t="s">
        <v>219</v>
      </c>
      <c r="R121" s="772" t="s">
        <v>179</v>
      </c>
      <c r="S121" s="777" t="s">
        <v>220</v>
      </c>
      <c r="T121" s="777" t="s">
        <v>221</v>
      </c>
      <c r="U121" s="777" t="s">
        <v>222</v>
      </c>
      <c r="V121" s="777" t="s">
        <v>223</v>
      </c>
      <c r="W121" s="778"/>
      <c r="X121" s="778"/>
      <c r="Y121" s="778"/>
      <c r="Z121" s="778"/>
      <c r="AA121" s="778"/>
      <c r="AB121" s="779" t="s">
        <v>45</v>
      </c>
      <c r="AC121" s="771" t="s">
        <v>224</v>
      </c>
      <c r="AD121" s="771" t="s">
        <v>225</v>
      </c>
      <c r="AE121" s="771" t="s">
        <v>225</v>
      </c>
    </row>
    <row r="122" spans="1:35">
      <c r="A122" s="780"/>
      <c r="B122" s="781"/>
      <c r="C122" s="782" t="s">
        <v>226</v>
      </c>
      <c r="D122" s="782" t="s">
        <v>227</v>
      </c>
      <c r="E122" s="782" t="s">
        <v>228</v>
      </c>
      <c r="F122" s="782" t="s">
        <v>228</v>
      </c>
      <c r="G122" s="783" t="s">
        <v>186</v>
      </c>
      <c r="H122" s="783" t="s">
        <v>180</v>
      </c>
      <c r="I122" s="782" t="s">
        <v>182</v>
      </c>
      <c r="J122" s="782" t="s">
        <v>277</v>
      </c>
      <c r="K122" s="782" t="s">
        <v>183</v>
      </c>
      <c r="L122" s="774" t="s">
        <v>229</v>
      </c>
      <c r="M122" s="784" t="s">
        <v>291</v>
      </c>
      <c r="N122" s="784" t="s">
        <v>292</v>
      </c>
      <c r="O122" s="784" t="s">
        <v>305</v>
      </c>
      <c r="P122" s="416"/>
      <c r="Q122" s="780"/>
      <c r="R122" s="781"/>
      <c r="S122" s="782" t="s">
        <v>226</v>
      </c>
      <c r="T122" s="782" t="s">
        <v>227</v>
      </c>
      <c r="U122" s="782" t="s">
        <v>228</v>
      </c>
      <c r="V122" s="782" t="s">
        <v>228</v>
      </c>
      <c r="W122" s="783" t="s">
        <v>186</v>
      </c>
      <c r="X122" s="783" t="s">
        <v>180</v>
      </c>
      <c r="Y122" s="782" t="s">
        <v>182</v>
      </c>
      <c r="Z122" s="782" t="s">
        <v>277</v>
      </c>
      <c r="AA122" s="782" t="s">
        <v>183</v>
      </c>
      <c r="AB122" s="774" t="s">
        <v>229</v>
      </c>
      <c r="AC122" s="784" t="s">
        <v>291</v>
      </c>
      <c r="AD122" s="784" t="s">
        <v>292</v>
      </c>
      <c r="AE122" s="784" t="s">
        <v>305</v>
      </c>
    </row>
    <row r="123" spans="1:35">
      <c r="A123" s="801" t="s">
        <v>186</v>
      </c>
      <c r="B123" s="786">
        <v>126752</v>
      </c>
      <c r="C123" s="787">
        <v>51646</v>
      </c>
      <c r="D123" s="787">
        <v>40454</v>
      </c>
      <c r="E123" s="787">
        <v>40528</v>
      </c>
      <c r="F123" s="787">
        <v>41343</v>
      </c>
      <c r="G123" s="788" t="s">
        <v>127</v>
      </c>
      <c r="H123" s="787">
        <v>24064</v>
      </c>
      <c r="I123" s="787">
        <v>11044</v>
      </c>
      <c r="J123" s="787">
        <v>1872</v>
      </c>
      <c r="K123" s="787">
        <v>35515</v>
      </c>
      <c r="L123" s="789">
        <v>33003</v>
      </c>
      <c r="M123" s="790">
        <v>19122</v>
      </c>
      <c r="N123" s="790">
        <v>1485</v>
      </c>
      <c r="O123" s="790">
        <v>833</v>
      </c>
      <c r="P123" s="416"/>
      <c r="Q123" s="801" t="s">
        <v>186</v>
      </c>
      <c r="R123" s="791">
        <v>0.29117489270386265</v>
      </c>
      <c r="S123" s="792">
        <v>0.63811330984006509</v>
      </c>
      <c r="T123" s="792">
        <v>0.56956048845602414</v>
      </c>
      <c r="U123" s="792">
        <v>0.56856987761547573</v>
      </c>
      <c r="V123" s="792">
        <v>0.57020535519918725</v>
      </c>
      <c r="W123" s="788" t="s">
        <v>127</v>
      </c>
      <c r="X123" s="792">
        <v>0.6611120345744681</v>
      </c>
      <c r="Y123" s="792">
        <v>0.78114813473379208</v>
      </c>
      <c r="Z123" s="792">
        <v>0.19230769230769232</v>
      </c>
      <c r="AA123" s="792">
        <v>0.55984795156975931</v>
      </c>
      <c r="AB123" s="793">
        <v>0.83537860194527769</v>
      </c>
      <c r="AC123" s="794">
        <v>0.66682355402154592</v>
      </c>
      <c r="AD123" s="794">
        <v>0.22558922558922559</v>
      </c>
      <c r="AE123" s="794">
        <v>0.29891956782713086</v>
      </c>
    </row>
    <row r="124" spans="1:35">
      <c r="A124" s="795"/>
      <c r="B124" s="796"/>
      <c r="C124" s="797">
        <v>0.40745708154506438</v>
      </c>
      <c r="D124" s="797">
        <v>0.31915867205251197</v>
      </c>
      <c r="E124" s="797">
        <v>0.31974248927038629</v>
      </c>
      <c r="F124" s="797">
        <v>0.32617236808886646</v>
      </c>
      <c r="G124" s="797"/>
      <c r="H124" s="797">
        <v>0.18985104771522343</v>
      </c>
      <c r="I124" s="797">
        <v>8.7130775056803833E-2</v>
      </c>
      <c r="J124" s="797">
        <v>1.4768997727846504E-2</v>
      </c>
      <c r="K124" s="797">
        <v>0.28019281747033575</v>
      </c>
      <c r="L124" s="798">
        <v>0.26037458975006311</v>
      </c>
      <c r="M124" s="799">
        <v>0.15086152486745771</v>
      </c>
      <c r="N124" s="799">
        <v>1.1715791466801313E-2</v>
      </c>
      <c r="O124" s="799">
        <v>6.5718884120171675E-3</v>
      </c>
      <c r="P124" s="416"/>
      <c r="Q124" s="795"/>
      <c r="R124" s="776"/>
      <c r="S124" s="797"/>
      <c r="T124" s="797"/>
      <c r="U124" s="797"/>
      <c r="V124" s="797"/>
      <c r="W124" s="797"/>
      <c r="X124" s="797"/>
      <c r="Y124" s="797"/>
      <c r="Z124" s="797"/>
      <c r="AA124" s="797"/>
      <c r="AB124" s="798"/>
      <c r="AC124" s="799"/>
      <c r="AD124" s="799"/>
      <c r="AE124" s="799"/>
    </row>
    <row r="125" spans="1:35">
      <c r="A125" s="785" t="s">
        <v>180</v>
      </c>
      <c r="B125" s="790">
        <v>356895</v>
      </c>
      <c r="C125" s="787">
        <v>55069</v>
      </c>
      <c r="D125" s="787">
        <v>51493</v>
      </c>
      <c r="E125" s="787">
        <v>52660</v>
      </c>
      <c r="F125" s="787">
        <v>53392</v>
      </c>
      <c r="G125" s="787">
        <v>29735</v>
      </c>
      <c r="H125" s="800" t="s">
        <v>127</v>
      </c>
      <c r="I125" s="787">
        <v>12620</v>
      </c>
      <c r="J125" s="787">
        <v>8906</v>
      </c>
      <c r="K125" s="787">
        <v>47156</v>
      </c>
      <c r="L125" s="789">
        <v>17249</v>
      </c>
      <c r="M125" s="790">
        <v>25398</v>
      </c>
      <c r="N125" s="790">
        <v>4679</v>
      </c>
      <c r="O125" s="790">
        <v>2591</v>
      </c>
      <c r="P125" s="416"/>
      <c r="Q125" s="785" t="s">
        <v>180</v>
      </c>
      <c r="R125" s="794">
        <v>3.5654744392608469E-2</v>
      </c>
      <c r="S125" s="792">
        <v>0.2121701864933084</v>
      </c>
      <c r="T125" s="792">
        <v>0.20321208707979727</v>
      </c>
      <c r="U125" s="792">
        <v>0.19899354348651729</v>
      </c>
      <c r="V125" s="792">
        <v>0.19982394366197184</v>
      </c>
      <c r="W125" s="792">
        <v>0.30432150664200436</v>
      </c>
      <c r="X125" s="800" t="s">
        <v>127</v>
      </c>
      <c r="Y125" s="792">
        <v>0.42575277337559431</v>
      </c>
      <c r="Z125" s="792">
        <v>4.4464406018414553E-2</v>
      </c>
      <c r="AA125" s="792">
        <v>0.19045296462804309</v>
      </c>
      <c r="AB125" s="793">
        <v>0.42576381239492145</v>
      </c>
      <c r="AC125" s="794">
        <v>0.29789747224190882</v>
      </c>
      <c r="AD125" s="794">
        <v>7.1810215858089332E-2</v>
      </c>
      <c r="AE125" s="794">
        <v>9.4172134311076808E-2</v>
      </c>
    </row>
    <row r="126" spans="1:35">
      <c r="A126" s="795"/>
      <c r="B126" s="796"/>
      <c r="C126" s="797">
        <v>0.15430028439737178</v>
      </c>
      <c r="D126" s="797">
        <v>0.14428053068829769</v>
      </c>
      <c r="E126" s="797">
        <v>0.14755039997758446</v>
      </c>
      <c r="F126" s="797">
        <v>0.14960142338783117</v>
      </c>
      <c r="G126" s="797">
        <v>8.3315821179898844E-2</v>
      </c>
      <c r="H126" s="797"/>
      <c r="I126" s="797">
        <v>3.5360540214909149E-2</v>
      </c>
      <c r="J126" s="797">
        <v>2.4954118158001654E-2</v>
      </c>
      <c r="K126" s="797">
        <v>0.13212849717704087</v>
      </c>
      <c r="L126" s="798">
        <v>4.8330741534625028E-2</v>
      </c>
      <c r="M126" s="799">
        <v>7.1163787668642037E-2</v>
      </c>
      <c r="N126" s="799">
        <v>1.3110298547191751E-2</v>
      </c>
      <c r="O126" s="799">
        <v>7.2598383277994926E-3</v>
      </c>
      <c r="P126" s="416"/>
      <c r="Q126" s="795"/>
      <c r="R126" s="796"/>
      <c r="S126" s="797"/>
      <c r="T126" s="797"/>
      <c r="U126" s="797"/>
      <c r="V126" s="797"/>
      <c r="W126" s="797"/>
      <c r="X126" s="797"/>
      <c r="Y126" s="797"/>
      <c r="Z126" s="797"/>
      <c r="AA126" s="797"/>
      <c r="AB126" s="798"/>
      <c r="AC126" s="799"/>
      <c r="AD126" s="799"/>
      <c r="AE126" s="799"/>
    </row>
    <row r="127" spans="1:35">
      <c r="A127" s="801" t="s">
        <v>182</v>
      </c>
      <c r="B127" s="790">
        <v>15733</v>
      </c>
      <c r="C127" s="787">
        <v>915</v>
      </c>
      <c r="D127" s="787">
        <v>436</v>
      </c>
      <c r="E127" s="787">
        <v>438</v>
      </c>
      <c r="F127" s="787">
        <v>438</v>
      </c>
      <c r="G127" s="787">
        <v>245</v>
      </c>
      <c r="H127" s="787">
        <v>166</v>
      </c>
      <c r="I127" s="788" t="s">
        <v>127</v>
      </c>
      <c r="J127" s="787">
        <v>20</v>
      </c>
      <c r="K127" s="787">
        <v>338</v>
      </c>
      <c r="L127" s="789">
        <v>702</v>
      </c>
      <c r="M127" s="790">
        <v>103</v>
      </c>
      <c r="N127" s="790">
        <v>5</v>
      </c>
      <c r="O127" s="790">
        <v>5</v>
      </c>
      <c r="P127" s="416"/>
      <c r="Q127" s="801" t="s">
        <v>182</v>
      </c>
      <c r="R127" s="794">
        <v>4.0361024597978773E-2</v>
      </c>
      <c r="S127" s="792">
        <v>0.6622950819672131</v>
      </c>
      <c r="T127" s="792">
        <v>0.41055045871559631</v>
      </c>
      <c r="U127" s="792">
        <v>0.408675799086758</v>
      </c>
      <c r="V127" s="792">
        <v>0.408675799086758</v>
      </c>
      <c r="W127" s="792">
        <v>0.46122448979591835</v>
      </c>
      <c r="X127" s="792">
        <v>0.50602409638554213</v>
      </c>
      <c r="Y127" s="800" t="s">
        <v>127</v>
      </c>
      <c r="Z127" s="792">
        <v>0.05</v>
      </c>
      <c r="AA127" s="792">
        <v>0.43195266272189348</v>
      </c>
      <c r="AB127" s="793">
        <v>0.83903133903133909</v>
      </c>
      <c r="AC127" s="794">
        <v>0.59223300970873782</v>
      </c>
      <c r="AD127" s="794">
        <v>0.2</v>
      </c>
      <c r="AE127" s="794">
        <v>0.2</v>
      </c>
    </row>
    <row r="128" spans="1:35">
      <c r="A128" s="795"/>
      <c r="B128" s="796"/>
      <c r="C128" s="797">
        <v>5.8158011822284368E-2</v>
      </c>
      <c r="D128" s="797">
        <v>2.7712451534990148E-2</v>
      </c>
      <c r="E128" s="797">
        <v>2.7839572872306616E-2</v>
      </c>
      <c r="F128" s="797">
        <v>2.7839572872306616E-2</v>
      </c>
      <c r="G128" s="797">
        <v>1.55723638212674E-2</v>
      </c>
      <c r="H128" s="797">
        <v>1.0551070997266892E-2</v>
      </c>
      <c r="I128" s="802"/>
      <c r="J128" s="797">
        <v>1.2712133731646858E-3</v>
      </c>
      <c r="K128" s="797">
        <v>2.1483506006483188E-2</v>
      </c>
      <c r="L128" s="798">
        <v>4.4619589398080466E-2</v>
      </c>
      <c r="M128" s="799">
        <v>6.5467488717981309E-3</v>
      </c>
      <c r="N128" s="799">
        <v>3.1780334329117144E-4</v>
      </c>
      <c r="O128" s="799">
        <v>3.1780334329117144E-4</v>
      </c>
      <c r="P128" s="416"/>
      <c r="Q128" s="795"/>
      <c r="R128" s="796"/>
      <c r="S128" s="797"/>
      <c r="T128" s="797"/>
      <c r="U128" s="797"/>
      <c r="V128" s="797"/>
      <c r="W128" s="797"/>
      <c r="X128" s="797"/>
      <c r="Y128" s="802"/>
      <c r="Z128" s="797"/>
      <c r="AA128" s="797"/>
      <c r="AB128" s="798"/>
      <c r="AC128" s="799"/>
      <c r="AD128" s="799"/>
      <c r="AE128" s="799"/>
    </row>
    <row r="129" spans="1:35">
      <c r="A129" s="801" t="s">
        <v>277</v>
      </c>
      <c r="B129" s="790">
        <v>57626</v>
      </c>
      <c r="C129" s="787">
        <v>6517</v>
      </c>
      <c r="D129" s="787">
        <v>5818</v>
      </c>
      <c r="E129" s="787">
        <v>5818</v>
      </c>
      <c r="F129" s="787">
        <v>5998</v>
      </c>
      <c r="G129" s="787">
        <v>2072</v>
      </c>
      <c r="H129" s="787">
        <v>3576</v>
      </c>
      <c r="I129" s="787">
        <v>2043</v>
      </c>
      <c r="J129" s="803" t="s">
        <v>127</v>
      </c>
      <c r="K129" s="787">
        <v>4811</v>
      </c>
      <c r="L129" s="789">
        <v>2243</v>
      </c>
      <c r="M129" s="790">
        <v>1359</v>
      </c>
      <c r="N129" s="790">
        <v>1359</v>
      </c>
      <c r="O129" s="790">
        <v>831</v>
      </c>
      <c r="P129" s="416"/>
      <c r="Q129" s="801" t="s">
        <v>277</v>
      </c>
      <c r="R129" s="794">
        <v>2.717523340158956E-2</v>
      </c>
      <c r="S129" s="792">
        <v>0.22034678533067362</v>
      </c>
      <c r="T129" s="792">
        <v>0.16586455826744587</v>
      </c>
      <c r="U129" s="792">
        <v>0.16586455826744587</v>
      </c>
      <c r="V129" s="792">
        <v>0.1653884628209403</v>
      </c>
      <c r="W129" s="792">
        <v>0.33204633204633205</v>
      </c>
      <c r="X129" s="792">
        <v>0.22315436241610739</v>
      </c>
      <c r="Y129" s="792">
        <v>0.33529123837493879</v>
      </c>
      <c r="Z129" s="800" t="s">
        <v>127</v>
      </c>
      <c r="AA129" s="792">
        <v>0.14300561213884846</v>
      </c>
      <c r="AB129" s="793">
        <v>0.56932679447168966</v>
      </c>
      <c r="AC129" s="794">
        <v>0.34069168506254599</v>
      </c>
      <c r="AD129" s="794">
        <v>0.34069168506254599</v>
      </c>
      <c r="AE129" s="794">
        <v>0.46209386281588449</v>
      </c>
    </row>
    <row r="130" spans="1:35">
      <c r="A130" s="795"/>
      <c r="B130" s="804"/>
      <c r="C130" s="797">
        <v>0.11309131294901607</v>
      </c>
      <c r="D130" s="797">
        <v>0.10096137160309583</v>
      </c>
      <c r="E130" s="797">
        <v>0.10096137160309583</v>
      </c>
      <c r="F130" s="797">
        <v>0.10408496164925554</v>
      </c>
      <c r="G130" s="797">
        <v>3.5955992086905218E-2</v>
      </c>
      <c r="H130" s="797">
        <v>6.2055322250373093E-2</v>
      </c>
      <c r="I130" s="797">
        <v>3.5452747023912816E-2</v>
      </c>
      <c r="J130" s="805"/>
      <c r="K130" s="797">
        <v>8.3486620622635621E-2</v>
      </c>
      <c r="L130" s="798">
        <v>3.8923402630756949E-2</v>
      </c>
      <c r="M130" s="799">
        <v>2.3583104848505884E-2</v>
      </c>
      <c r="N130" s="799">
        <v>2.3583104848505884E-2</v>
      </c>
      <c r="O130" s="799">
        <v>1.4420574046437372E-2</v>
      </c>
      <c r="P130" s="416"/>
      <c r="Q130" s="795"/>
      <c r="R130" s="804"/>
      <c r="S130" s="797"/>
      <c r="T130" s="797"/>
      <c r="U130" s="797"/>
      <c r="V130" s="797"/>
      <c r="W130" s="797"/>
      <c r="X130" s="797"/>
      <c r="Y130" s="797"/>
      <c r="Z130" s="805"/>
      <c r="AA130" s="797"/>
      <c r="AB130" s="798"/>
      <c r="AC130" s="799"/>
      <c r="AD130" s="799"/>
      <c r="AE130" s="799"/>
    </row>
    <row r="131" spans="1:35">
      <c r="A131" s="801" t="s">
        <v>183</v>
      </c>
      <c r="B131" s="790">
        <v>182085</v>
      </c>
      <c r="C131" s="787">
        <v>67662</v>
      </c>
      <c r="D131" s="787">
        <v>47948</v>
      </c>
      <c r="E131" s="787">
        <v>48162</v>
      </c>
      <c r="F131" s="787">
        <v>48687</v>
      </c>
      <c r="G131" s="787">
        <v>45159</v>
      </c>
      <c r="H131" s="787">
        <v>30854</v>
      </c>
      <c r="I131" s="787">
        <v>12391</v>
      </c>
      <c r="J131" s="787">
        <v>3110</v>
      </c>
      <c r="K131" s="803" t="s">
        <v>127</v>
      </c>
      <c r="L131" s="806">
        <v>54891</v>
      </c>
      <c r="M131" s="790">
        <v>28065</v>
      </c>
      <c r="N131" s="790">
        <v>2462</v>
      </c>
      <c r="O131" s="790">
        <v>1260</v>
      </c>
      <c r="P131" s="416"/>
      <c r="Q131" s="801" t="s">
        <v>183</v>
      </c>
      <c r="R131" s="794">
        <v>0.26959387099431587</v>
      </c>
      <c r="S131" s="792">
        <v>0.68654488486890719</v>
      </c>
      <c r="T131" s="792">
        <v>0.65940185200634016</v>
      </c>
      <c r="U131" s="792">
        <v>0.65680411943025618</v>
      </c>
      <c r="V131" s="792">
        <v>0.65339823772259531</v>
      </c>
      <c r="W131" s="792">
        <v>0.68489116233751857</v>
      </c>
      <c r="X131" s="792">
        <v>0.67842095028197313</v>
      </c>
      <c r="Y131" s="792">
        <v>0.77749979824065851</v>
      </c>
      <c r="Z131" s="792">
        <v>0.2022508038585209</v>
      </c>
      <c r="AA131" s="800" t="s">
        <v>127</v>
      </c>
      <c r="AB131" s="793">
        <v>0.79195132171029858</v>
      </c>
      <c r="AC131" s="794">
        <v>0.72132549438802784</v>
      </c>
      <c r="AD131" s="794">
        <v>0.23923639317627945</v>
      </c>
      <c r="AE131" s="794">
        <v>0.36031746031746031</v>
      </c>
    </row>
    <row r="132" spans="1:35">
      <c r="A132" s="807"/>
      <c r="B132" s="808"/>
      <c r="C132" s="797">
        <v>0.37159568333470633</v>
      </c>
      <c r="D132" s="797">
        <v>0.26332756679572727</v>
      </c>
      <c r="E132" s="797">
        <v>0.26450284207924868</v>
      </c>
      <c r="F132" s="797">
        <v>0.26738611088228026</v>
      </c>
      <c r="G132" s="797">
        <v>0.24801054452590823</v>
      </c>
      <c r="H132" s="797">
        <v>0.16944833456901998</v>
      </c>
      <c r="I132" s="797">
        <v>6.8050635692121816E-2</v>
      </c>
      <c r="J132" s="797">
        <v>1.707993519510119E-2</v>
      </c>
      <c r="K132" s="809"/>
      <c r="L132" s="810">
        <v>0.30145811022324737</v>
      </c>
      <c r="M132" s="799">
        <v>0.15413131229920093</v>
      </c>
      <c r="N132" s="799">
        <v>1.3521157701073674E-2</v>
      </c>
      <c r="O132" s="799">
        <v>6.9198451272757229E-3</v>
      </c>
      <c r="P132" s="416"/>
      <c r="Q132" s="807"/>
      <c r="R132" s="811"/>
      <c r="S132" s="809"/>
      <c r="T132" s="809"/>
      <c r="U132" s="809"/>
      <c r="V132" s="809"/>
      <c r="W132" s="809"/>
      <c r="X132" s="809"/>
      <c r="Y132" s="809"/>
      <c r="Z132" s="809"/>
      <c r="AA132" s="809"/>
      <c r="AB132" s="810"/>
      <c r="AC132" s="812"/>
      <c r="AD132" s="812"/>
      <c r="AE132" s="812"/>
    </row>
    <row r="133" spans="1:35">
      <c r="A133" s="813" t="s">
        <v>230</v>
      </c>
      <c r="B133" s="842">
        <v>739091</v>
      </c>
      <c r="C133" s="815">
        <v>181809</v>
      </c>
      <c r="D133" s="815">
        <v>146149</v>
      </c>
      <c r="E133" s="815">
        <v>147606</v>
      </c>
      <c r="F133" s="815">
        <v>149858</v>
      </c>
      <c r="G133" s="815">
        <v>77211</v>
      </c>
      <c r="H133" s="815">
        <v>58660</v>
      </c>
      <c r="I133" s="815">
        <v>38098</v>
      </c>
      <c r="J133" s="815">
        <v>13908</v>
      </c>
      <c r="K133" s="815">
        <v>87820</v>
      </c>
      <c r="L133" s="816">
        <v>108088</v>
      </c>
      <c r="M133" s="817">
        <v>74047</v>
      </c>
      <c r="N133" s="817">
        <v>9990</v>
      </c>
      <c r="O133" s="817">
        <v>5520</v>
      </c>
      <c r="P133" s="416"/>
      <c r="Q133" s="813" t="s">
        <v>230</v>
      </c>
      <c r="R133" s="818">
        <v>0.13654881469264271</v>
      </c>
      <c r="S133" s="843">
        <v>0.51226836955266242</v>
      </c>
      <c r="T133" s="844">
        <v>0.45341398162149588</v>
      </c>
      <c r="U133" s="844">
        <v>0.44916195818598159</v>
      </c>
      <c r="V133" s="844">
        <v>0.4485980061124531</v>
      </c>
      <c r="W133" s="844">
        <v>0.52815013404825739</v>
      </c>
      <c r="X133" s="844">
        <v>0.64307875894988065</v>
      </c>
      <c r="Y133" s="844">
        <v>0.63832747125833378</v>
      </c>
      <c r="Z133" s="844">
        <v>9.9654874892148401E-2</v>
      </c>
      <c r="AA133" s="845">
        <v>0.33816898200865408</v>
      </c>
      <c r="AB133" s="846">
        <v>0.74245984753164085</v>
      </c>
      <c r="AC133" s="818">
        <v>0.55485029778383999</v>
      </c>
      <c r="AD133" s="818">
        <v>0.17257257257257258</v>
      </c>
      <c r="AE133" s="818">
        <v>0.24130434782608695</v>
      </c>
    </row>
    <row r="134" spans="1:35">
      <c r="A134" s="819" t="s">
        <v>231</v>
      </c>
      <c r="B134" s="820"/>
      <c r="C134" s="821">
        <v>0.24599000664329562</v>
      </c>
      <c r="D134" s="821">
        <v>0.19774155009329028</v>
      </c>
      <c r="E134" s="821">
        <v>0.19971289056422009</v>
      </c>
      <c r="F134" s="821">
        <v>0.20275987665930176</v>
      </c>
      <c r="G134" s="821">
        <v>0.10446751482564394</v>
      </c>
      <c r="H134" s="821">
        <v>7.9367763915404191E-2</v>
      </c>
      <c r="I134" s="821">
        <v>5.1547103130737619E-2</v>
      </c>
      <c r="J134" s="821">
        <v>1.8817709862520311E-2</v>
      </c>
      <c r="K134" s="821">
        <v>0.11882163360127508</v>
      </c>
      <c r="L134" s="822">
        <v>0.14624450845701004</v>
      </c>
      <c r="M134" s="823">
        <v>0.10018658054285602</v>
      </c>
      <c r="N134" s="823">
        <v>1.3516603503492803E-2</v>
      </c>
      <c r="O134" s="823">
        <v>7.4686337676957235E-3</v>
      </c>
      <c r="P134" s="416"/>
      <c r="Q134" s="819" t="s">
        <v>231</v>
      </c>
      <c r="R134" s="820"/>
      <c r="S134" s="821"/>
      <c r="T134" s="821"/>
      <c r="U134" s="821"/>
      <c r="V134" s="821"/>
      <c r="W134" s="821"/>
      <c r="X134" s="821"/>
      <c r="Y134" s="821"/>
      <c r="Z134" s="821"/>
      <c r="AA134" s="821"/>
      <c r="AB134" s="822"/>
      <c r="AC134" s="823"/>
      <c r="AD134" s="823"/>
      <c r="AE134" s="823"/>
    </row>
    <row r="135" spans="1:35">
      <c r="A135" s="801" t="s">
        <v>58</v>
      </c>
      <c r="B135" s="790">
        <v>46789</v>
      </c>
      <c r="C135" s="787">
        <v>7318</v>
      </c>
      <c r="D135" s="787">
        <v>7304</v>
      </c>
      <c r="E135" s="787">
        <v>7318</v>
      </c>
      <c r="F135" s="787">
        <v>7372</v>
      </c>
      <c r="G135" s="787">
        <v>3849</v>
      </c>
      <c r="H135" s="787">
        <v>2175</v>
      </c>
      <c r="I135" s="787">
        <v>1146</v>
      </c>
      <c r="J135" s="787">
        <v>143</v>
      </c>
      <c r="K135" s="787">
        <v>5862</v>
      </c>
      <c r="L135" s="803" t="s">
        <v>127</v>
      </c>
      <c r="M135" s="790">
        <v>1317</v>
      </c>
      <c r="N135" s="790">
        <v>82</v>
      </c>
      <c r="O135" s="790">
        <v>55</v>
      </c>
      <c r="P135" s="416"/>
      <c r="Q135" s="801" t="s">
        <v>58</v>
      </c>
      <c r="R135" s="794">
        <v>0.10957703733783582</v>
      </c>
      <c r="S135" s="792">
        <v>0.42292976223011752</v>
      </c>
      <c r="T135" s="792">
        <v>0.42319277108433734</v>
      </c>
      <c r="U135" s="792">
        <v>0.42292976223011752</v>
      </c>
      <c r="V135" s="792">
        <v>0.42444384156266957</v>
      </c>
      <c r="W135" s="792">
        <v>0.67004416731618599</v>
      </c>
      <c r="X135" s="792">
        <v>0.60689655172413792</v>
      </c>
      <c r="Y135" s="792">
        <v>0.80541012216404884</v>
      </c>
      <c r="Z135" s="792">
        <v>0.26573426573426573</v>
      </c>
      <c r="AA135" s="792">
        <v>0.38485158648925283</v>
      </c>
      <c r="AB135" s="803" t="s">
        <v>127</v>
      </c>
      <c r="AC135" s="794">
        <v>0.72285497342444949</v>
      </c>
      <c r="AD135" s="794">
        <v>0.37804878048780488</v>
      </c>
      <c r="AE135" s="794">
        <v>0.49090909090909091</v>
      </c>
    </row>
    <row r="136" spans="1:35">
      <c r="A136" s="824"/>
      <c r="B136" s="781"/>
      <c r="C136" s="825">
        <v>0.15640428305798371</v>
      </c>
      <c r="D136" s="825">
        <v>0.15610506743037894</v>
      </c>
      <c r="E136" s="825">
        <v>0.15640428305798371</v>
      </c>
      <c r="F136" s="825">
        <v>0.157558400478745</v>
      </c>
      <c r="G136" s="825">
        <v>8.2262925046485288E-2</v>
      </c>
      <c r="H136" s="825">
        <v>4.648528500288529E-2</v>
      </c>
      <c r="I136" s="825">
        <v>2.4492936373934043E-2</v>
      </c>
      <c r="J136" s="825">
        <v>3.0562739105345275E-3</v>
      </c>
      <c r="K136" s="825">
        <v>0.1252858577870867</v>
      </c>
      <c r="L136" s="826">
        <v>0</v>
      </c>
      <c r="M136" s="827">
        <v>2.814764153967813E-2</v>
      </c>
      <c r="N136" s="827">
        <v>1.7525486759708479E-3</v>
      </c>
      <c r="O136" s="827">
        <v>1.1754899655902029E-3</v>
      </c>
      <c r="P136" s="416"/>
      <c r="Q136" s="824"/>
      <c r="R136" s="781"/>
      <c r="S136" s="825"/>
      <c r="T136" s="825"/>
      <c r="U136" s="825"/>
      <c r="V136" s="825"/>
      <c r="W136" s="825"/>
      <c r="X136" s="825"/>
      <c r="Y136" s="825"/>
      <c r="Z136" s="825"/>
      <c r="AA136" s="825"/>
      <c r="AB136" s="826"/>
      <c r="AC136" s="827"/>
      <c r="AD136" s="827"/>
      <c r="AE136" s="827"/>
    </row>
    <row r="137" spans="1:35">
      <c r="A137" s="813" t="s">
        <v>232</v>
      </c>
      <c r="B137" s="814">
        <v>785880</v>
      </c>
      <c r="C137" s="828">
        <v>189127</v>
      </c>
      <c r="D137" s="829">
        <v>153453</v>
      </c>
      <c r="E137" s="829">
        <v>154924</v>
      </c>
      <c r="F137" s="829">
        <v>157230</v>
      </c>
      <c r="G137" s="829">
        <v>81060</v>
      </c>
      <c r="H137" s="829">
        <v>60835</v>
      </c>
      <c r="I137" s="829">
        <v>39244</v>
      </c>
      <c r="J137" s="829">
        <v>14051</v>
      </c>
      <c r="K137" s="829">
        <v>93682</v>
      </c>
      <c r="L137" s="830">
        <v>108088</v>
      </c>
      <c r="M137" s="831">
        <v>75364</v>
      </c>
      <c r="N137" s="831">
        <v>10072</v>
      </c>
      <c r="O137" s="831">
        <v>5575</v>
      </c>
      <c r="P137" s="416"/>
      <c r="Q137" s="813" t="s">
        <v>232</v>
      </c>
      <c r="R137" s="832">
        <v>0.13494299384129893</v>
      </c>
      <c r="S137" s="833">
        <v>0.50881153933600176</v>
      </c>
      <c r="T137" s="834">
        <v>0.45197552345017694</v>
      </c>
      <c r="U137" s="834">
        <v>0.44792285249541713</v>
      </c>
      <c r="V137" s="834">
        <v>0.44746549640653821</v>
      </c>
      <c r="W137" s="834">
        <v>0.53488773747841101</v>
      </c>
      <c r="X137" s="834">
        <v>0.64178515657105284</v>
      </c>
      <c r="Y137" s="834">
        <v>0.64320660483131176</v>
      </c>
      <c r="Z137" s="834">
        <v>0.10134509999288308</v>
      </c>
      <c r="AA137" s="834">
        <v>0.34109007066458874</v>
      </c>
      <c r="AB137" s="835">
        <v>0.74245984753164085</v>
      </c>
      <c r="AC137" s="836">
        <v>0.55778621092298708</v>
      </c>
      <c r="AD137" s="836">
        <v>0.17424543288324068</v>
      </c>
      <c r="AE137" s="836">
        <v>0.24376681614349777</v>
      </c>
    </row>
    <row r="138" spans="1:35" ht="13.8" thickBot="1">
      <c r="A138" s="837"/>
      <c r="B138" s="838"/>
      <c r="C138" s="839">
        <v>0.24065633430040209</v>
      </c>
      <c r="D138" s="839">
        <v>0.19526263551687281</v>
      </c>
      <c r="E138" s="839">
        <v>0.19713442255815136</v>
      </c>
      <c r="F138" s="839">
        <v>0.2000687127805772</v>
      </c>
      <c r="G138" s="839">
        <v>0.10314551839975569</v>
      </c>
      <c r="H138" s="839">
        <v>7.7410037155799874E-2</v>
      </c>
      <c r="I138" s="839">
        <v>4.9936377055021124E-2</v>
      </c>
      <c r="J138" s="839">
        <v>1.7879319997964067E-2</v>
      </c>
      <c r="K138" s="839">
        <v>0.11920649463022344</v>
      </c>
      <c r="L138" s="840">
        <v>0.13753753753753753</v>
      </c>
      <c r="M138" s="841">
        <v>9.5897592507762003E-2</v>
      </c>
      <c r="N138" s="841">
        <v>1.2816206036545019E-2</v>
      </c>
      <c r="O138" s="841">
        <v>7.0939583651448059E-3</v>
      </c>
      <c r="P138" s="416"/>
      <c r="Q138" s="837"/>
      <c r="R138" s="838"/>
      <c r="S138" s="839"/>
      <c r="T138" s="839"/>
      <c r="U138" s="839"/>
      <c r="V138" s="839"/>
      <c r="W138" s="839"/>
      <c r="X138" s="839"/>
      <c r="Y138" s="839"/>
      <c r="Z138" s="839"/>
      <c r="AA138" s="839"/>
      <c r="AB138" s="840"/>
      <c r="AC138" s="841"/>
      <c r="AD138" s="841"/>
      <c r="AE138" s="841"/>
    </row>
    <row r="139" spans="1:35" ht="15">
      <c r="K139" s="883"/>
      <c r="L139" s="883"/>
      <c r="M139" s="883"/>
      <c r="N139" s="883"/>
      <c r="O139" s="883"/>
      <c r="P139" s="416"/>
      <c r="Z139" s="416"/>
      <c r="AA139" s="883"/>
      <c r="AB139" s="883"/>
      <c r="AC139" s="883"/>
      <c r="AD139" s="883"/>
      <c r="AE139" s="883"/>
      <c r="AF139" s="416"/>
      <c r="AG139" s="416"/>
    </row>
    <row r="140" spans="1:35" ht="15">
      <c r="A140" s="767" t="s">
        <v>302</v>
      </c>
      <c r="K140" s="883"/>
      <c r="L140" s="883"/>
      <c r="M140" s="883"/>
      <c r="N140" s="883"/>
      <c r="O140" s="883"/>
      <c r="P140" s="416"/>
      <c r="Q140" s="767" t="s">
        <v>303</v>
      </c>
      <c r="Z140" s="416"/>
      <c r="AA140" s="883"/>
      <c r="AB140" s="883"/>
      <c r="AC140" s="883"/>
      <c r="AD140" s="883"/>
      <c r="AE140" s="883"/>
      <c r="AF140" s="416"/>
      <c r="AG140" s="416"/>
    </row>
    <row r="141" spans="1:35" ht="15">
      <c r="A141" s="416"/>
      <c r="B141" s="416"/>
      <c r="C141" s="416"/>
      <c r="D141" s="416"/>
      <c r="E141" s="416"/>
      <c r="F141" s="416"/>
      <c r="G141" s="416"/>
      <c r="H141" s="416"/>
      <c r="I141" s="416"/>
      <c r="J141" s="883"/>
      <c r="K141" s="883"/>
      <c r="L141" s="883"/>
      <c r="M141" s="883"/>
      <c r="N141" s="883"/>
      <c r="O141" s="883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883"/>
      <c r="AB141" s="883"/>
      <c r="AC141" s="883"/>
      <c r="AD141" s="883"/>
      <c r="AE141" s="883"/>
      <c r="AF141" s="416"/>
      <c r="AG141" s="416"/>
      <c r="AH141" s="416"/>
      <c r="AI141" s="416"/>
    </row>
    <row r="142" spans="1:35" ht="15">
      <c r="A142" s="881" t="s">
        <v>205</v>
      </c>
      <c r="B142" s="882"/>
      <c r="C142" s="882"/>
      <c r="D142" s="882"/>
      <c r="E142" s="882"/>
      <c r="F142" s="882"/>
      <c r="G142" s="882"/>
      <c r="H142" s="882"/>
      <c r="I142" s="882"/>
      <c r="J142" s="883"/>
      <c r="K142" s="883"/>
      <c r="L142" s="883"/>
      <c r="M142" s="883"/>
      <c r="N142" s="883"/>
      <c r="O142" s="883"/>
      <c r="P142" s="416"/>
      <c r="Q142" s="881" t="s">
        <v>206</v>
      </c>
      <c r="R142" s="882"/>
      <c r="S142" s="882"/>
      <c r="T142" s="882"/>
      <c r="U142" s="882"/>
      <c r="V142" s="882"/>
      <c r="W142" s="882"/>
      <c r="X142" s="882"/>
      <c r="Y142" s="882"/>
      <c r="Z142" s="883"/>
      <c r="AA142" s="883"/>
      <c r="AB142" s="883"/>
      <c r="AC142" s="883"/>
      <c r="AD142" s="883"/>
      <c r="AE142" s="883"/>
    </row>
    <row r="143" spans="1:35" ht="15">
      <c r="A143" s="418" t="s">
        <v>207</v>
      </c>
      <c r="B143" s="418" t="s">
        <v>208</v>
      </c>
      <c r="J143" s="883"/>
      <c r="K143" s="883"/>
      <c r="L143" s="883"/>
      <c r="M143" s="883"/>
      <c r="N143" s="883"/>
      <c r="O143" s="883"/>
      <c r="P143" s="416"/>
      <c r="Q143" s="418" t="s">
        <v>207</v>
      </c>
      <c r="R143" s="418" t="s">
        <v>208</v>
      </c>
      <c r="Z143" s="883"/>
      <c r="AA143" s="883"/>
      <c r="AB143" s="883"/>
      <c r="AC143" s="883"/>
      <c r="AD143" s="883"/>
      <c r="AE143" s="883"/>
    </row>
    <row r="144" spans="1:35" ht="15">
      <c r="A144" s="766" t="s">
        <v>209</v>
      </c>
      <c r="B144" s="766"/>
      <c r="C144" s="766">
        <v>2000</v>
      </c>
      <c r="D144" s="767"/>
      <c r="E144" s="767"/>
      <c r="F144" s="767"/>
      <c r="G144" s="767"/>
      <c r="H144" s="767"/>
      <c r="I144" s="767"/>
      <c r="J144" s="883"/>
      <c r="K144" s="883"/>
      <c r="L144" s="883"/>
      <c r="M144" s="883"/>
      <c r="N144" s="883"/>
      <c r="O144" s="883"/>
      <c r="P144" s="416"/>
      <c r="Q144" s="766" t="s">
        <v>209</v>
      </c>
      <c r="R144" s="766"/>
      <c r="S144" s="766">
        <v>2000</v>
      </c>
      <c r="T144" s="767"/>
      <c r="U144" s="767"/>
      <c r="V144" s="767"/>
      <c r="W144" s="767"/>
      <c r="X144" s="767"/>
      <c r="Y144" s="767"/>
      <c r="Z144" s="883"/>
      <c r="AA144" s="883"/>
      <c r="AB144" s="883"/>
      <c r="AC144" s="883"/>
      <c r="AD144" s="883"/>
      <c r="AE144" s="883"/>
    </row>
    <row r="145" spans="1:31" ht="15.6" thickBot="1">
      <c r="J145" s="883"/>
      <c r="K145" s="883"/>
      <c r="L145" s="883"/>
      <c r="M145" s="883"/>
      <c r="N145" s="883"/>
      <c r="O145" s="883"/>
      <c r="P145" s="416"/>
      <c r="Z145" s="883"/>
      <c r="AA145" s="883"/>
      <c r="AB145" s="883"/>
      <c r="AC145" s="883"/>
      <c r="AD145" s="883"/>
      <c r="AE145" s="883"/>
    </row>
    <row r="146" spans="1:31">
      <c r="A146" s="768" t="s">
        <v>210</v>
      </c>
      <c r="B146" s="769" t="s">
        <v>211</v>
      </c>
      <c r="C146" s="770"/>
      <c r="D146" s="770"/>
      <c r="E146" s="770"/>
      <c r="F146" s="770"/>
      <c r="G146" s="770" t="s">
        <v>212</v>
      </c>
      <c r="H146" s="770"/>
      <c r="I146" s="770"/>
      <c r="J146" s="770"/>
      <c r="K146" s="770"/>
      <c r="L146" s="770"/>
      <c r="M146" s="768" t="s">
        <v>213</v>
      </c>
      <c r="N146" s="768" t="s">
        <v>214</v>
      </c>
      <c r="O146" s="768" t="s">
        <v>312</v>
      </c>
      <c r="P146" s="416"/>
      <c r="Q146" s="768" t="s">
        <v>210</v>
      </c>
      <c r="R146" s="769" t="s">
        <v>211</v>
      </c>
      <c r="S146" s="770"/>
      <c r="T146" s="770"/>
      <c r="U146" s="770"/>
      <c r="V146" s="770"/>
      <c r="W146" s="770" t="s">
        <v>212</v>
      </c>
      <c r="X146" s="770"/>
      <c r="Y146" s="770"/>
      <c r="Z146" s="770"/>
      <c r="AA146" s="770"/>
      <c r="AB146" s="770"/>
      <c r="AC146" s="768" t="s">
        <v>213</v>
      </c>
      <c r="AD146" s="768" t="s">
        <v>214</v>
      </c>
      <c r="AE146" s="768" t="s">
        <v>312</v>
      </c>
    </row>
    <row r="147" spans="1:31">
      <c r="A147" s="771" t="s">
        <v>215</v>
      </c>
      <c r="B147" s="772" t="s">
        <v>216</v>
      </c>
      <c r="C147" s="773"/>
      <c r="D147" s="773"/>
      <c r="E147" s="773"/>
      <c r="F147" s="773"/>
      <c r="G147" s="774" t="s">
        <v>217</v>
      </c>
      <c r="H147" s="773"/>
      <c r="I147" s="773"/>
      <c r="J147" s="773"/>
      <c r="K147" s="773"/>
      <c r="L147" s="773"/>
      <c r="M147" s="775" t="s">
        <v>218</v>
      </c>
      <c r="N147" s="775" t="s">
        <v>218</v>
      </c>
      <c r="O147" s="775" t="s">
        <v>218</v>
      </c>
      <c r="P147" s="416"/>
      <c r="Q147" s="771" t="s">
        <v>215</v>
      </c>
      <c r="R147" s="772" t="s">
        <v>216</v>
      </c>
      <c r="S147" s="773"/>
      <c r="T147" s="773"/>
      <c r="U147" s="773"/>
      <c r="V147" s="773"/>
      <c r="W147" s="774" t="s">
        <v>217</v>
      </c>
      <c r="X147" s="773"/>
      <c r="Y147" s="773"/>
      <c r="Z147" s="773"/>
      <c r="AA147" s="773"/>
      <c r="AB147" s="773"/>
      <c r="AC147" s="775" t="s">
        <v>218</v>
      </c>
      <c r="AD147" s="775" t="s">
        <v>218</v>
      </c>
      <c r="AE147" s="775" t="s">
        <v>218</v>
      </c>
    </row>
    <row r="148" spans="1:31">
      <c r="A148" s="776" t="s">
        <v>219</v>
      </c>
      <c r="B148" s="772" t="s">
        <v>179</v>
      </c>
      <c r="C148" s="777" t="s">
        <v>220</v>
      </c>
      <c r="D148" s="777" t="s">
        <v>221</v>
      </c>
      <c r="E148" s="777" t="s">
        <v>222</v>
      </c>
      <c r="F148" s="777" t="s">
        <v>223</v>
      </c>
      <c r="G148" s="778"/>
      <c r="H148" s="778"/>
      <c r="I148" s="778"/>
      <c r="J148" s="778"/>
      <c r="K148" s="778"/>
      <c r="L148" s="779" t="s">
        <v>45</v>
      </c>
      <c r="M148" s="771" t="s">
        <v>224</v>
      </c>
      <c r="N148" s="771" t="s">
        <v>225</v>
      </c>
      <c r="O148" s="771" t="s">
        <v>225</v>
      </c>
      <c r="P148" s="416"/>
      <c r="Q148" s="776" t="s">
        <v>219</v>
      </c>
      <c r="R148" s="772" t="s">
        <v>179</v>
      </c>
      <c r="S148" s="777" t="s">
        <v>220</v>
      </c>
      <c r="T148" s="777" t="s">
        <v>221</v>
      </c>
      <c r="U148" s="777" t="s">
        <v>222</v>
      </c>
      <c r="V148" s="777" t="s">
        <v>223</v>
      </c>
      <c r="W148" s="778"/>
      <c r="X148" s="778"/>
      <c r="Y148" s="778"/>
      <c r="Z148" s="778"/>
      <c r="AA148" s="778"/>
      <c r="AB148" s="779" t="s">
        <v>45</v>
      </c>
      <c r="AC148" s="771" t="s">
        <v>224</v>
      </c>
      <c r="AD148" s="771" t="s">
        <v>225</v>
      </c>
      <c r="AE148" s="771" t="s">
        <v>225</v>
      </c>
    </row>
    <row r="149" spans="1:31">
      <c r="A149" s="780"/>
      <c r="B149" s="781"/>
      <c r="C149" s="782" t="s">
        <v>226</v>
      </c>
      <c r="D149" s="782" t="s">
        <v>227</v>
      </c>
      <c r="E149" s="782" t="s">
        <v>228</v>
      </c>
      <c r="F149" s="782" t="s">
        <v>228</v>
      </c>
      <c r="G149" s="783" t="s">
        <v>186</v>
      </c>
      <c r="H149" s="783" t="s">
        <v>180</v>
      </c>
      <c r="I149" s="782" t="s">
        <v>182</v>
      </c>
      <c r="J149" s="782" t="s">
        <v>277</v>
      </c>
      <c r="K149" s="782" t="s">
        <v>183</v>
      </c>
      <c r="L149" s="774" t="s">
        <v>229</v>
      </c>
      <c r="M149" s="784" t="s">
        <v>291</v>
      </c>
      <c r="N149" s="784" t="s">
        <v>292</v>
      </c>
      <c r="O149" s="784" t="s">
        <v>305</v>
      </c>
      <c r="P149" s="416"/>
      <c r="Q149" s="780"/>
      <c r="R149" s="781"/>
      <c r="S149" s="782" t="s">
        <v>226</v>
      </c>
      <c r="T149" s="782" t="s">
        <v>227</v>
      </c>
      <c r="U149" s="782" t="s">
        <v>228</v>
      </c>
      <c r="V149" s="782" t="s">
        <v>228</v>
      </c>
      <c r="W149" s="783" t="s">
        <v>186</v>
      </c>
      <c r="X149" s="783" t="s">
        <v>180</v>
      </c>
      <c r="Y149" s="782" t="s">
        <v>182</v>
      </c>
      <c r="Z149" s="782" t="s">
        <v>277</v>
      </c>
      <c r="AA149" s="782" t="s">
        <v>183</v>
      </c>
      <c r="AB149" s="774" t="s">
        <v>229</v>
      </c>
      <c r="AC149" s="784" t="s">
        <v>291</v>
      </c>
      <c r="AD149" s="784" t="s">
        <v>292</v>
      </c>
      <c r="AE149" s="784" t="s">
        <v>305</v>
      </c>
    </row>
    <row r="150" spans="1:31">
      <c r="A150" s="801" t="s">
        <v>186</v>
      </c>
      <c r="B150" s="786">
        <v>131978</v>
      </c>
      <c r="C150" s="787">
        <v>58337</v>
      </c>
      <c r="D150" s="787">
        <v>46640</v>
      </c>
      <c r="E150" s="787">
        <v>46688</v>
      </c>
      <c r="F150" s="787">
        <v>47347</v>
      </c>
      <c r="G150" s="788" t="s">
        <v>127</v>
      </c>
      <c r="H150" s="787">
        <v>23909</v>
      </c>
      <c r="I150" s="787">
        <v>12123</v>
      </c>
      <c r="J150" s="787">
        <v>1579</v>
      </c>
      <c r="K150" s="787">
        <v>45033</v>
      </c>
      <c r="L150" s="789">
        <v>37150</v>
      </c>
      <c r="M150" s="790">
        <v>22294</v>
      </c>
      <c r="N150" s="790">
        <v>1365</v>
      </c>
      <c r="O150" s="790">
        <v>891</v>
      </c>
      <c r="P150" s="416"/>
      <c r="Q150" s="801" t="s">
        <v>186</v>
      </c>
      <c r="R150" s="791">
        <v>0.31180196699449908</v>
      </c>
      <c r="S150" s="792">
        <v>0.64994771757203829</v>
      </c>
      <c r="T150" s="792">
        <v>0.58256861063464838</v>
      </c>
      <c r="U150" s="792">
        <v>0.58201250856751197</v>
      </c>
      <c r="V150" s="792">
        <v>0.58191648890109193</v>
      </c>
      <c r="W150" s="788" t="s">
        <v>127</v>
      </c>
      <c r="X150" s="792">
        <v>0.68928018737713836</v>
      </c>
      <c r="Y150" s="792">
        <v>0.79312051472407818</v>
      </c>
      <c r="Z150" s="792">
        <v>0.2083597213426219</v>
      </c>
      <c r="AA150" s="792">
        <v>0.58232851464481605</v>
      </c>
      <c r="AB150" s="793">
        <v>0.86761776581426653</v>
      </c>
      <c r="AC150" s="794">
        <v>0.69673454741185969</v>
      </c>
      <c r="AD150" s="794">
        <v>0.22857142857142856</v>
      </c>
      <c r="AE150" s="794">
        <v>0.30976430976430974</v>
      </c>
    </row>
    <row r="151" spans="1:31">
      <c r="A151" s="795"/>
      <c r="B151" s="796"/>
      <c r="C151" s="797">
        <v>0.44202063980360362</v>
      </c>
      <c r="D151" s="797">
        <v>0.35339223203867309</v>
      </c>
      <c r="E151" s="797">
        <v>0.3537559290184728</v>
      </c>
      <c r="F151" s="797">
        <v>0.35874918547030565</v>
      </c>
      <c r="G151" s="797"/>
      <c r="H151" s="797">
        <v>0.18115898104229491</v>
      </c>
      <c r="I151" s="797">
        <v>9.1856218460652533E-2</v>
      </c>
      <c r="J151" s="797">
        <v>1.1964115231326433E-2</v>
      </c>
      <c r="K151" s="797">
        <v>0.34121596023579687</v>
      </c>
      <c r="L151" s="798">
        <v>0.28148630832411464</v>
      </c>
      <c r="M151" s="799">
        <v>0.16892209307611875</v>
      </c>
      <c r="N151" s="799">
        <v>1.0342632863052934E-2</v>
      </c>
      <c r="O151" s="799">
        <v>6.7511251875312555E-3</v>
      </c>
      <c r="P151" s="416"/>
      <c r="Q151" s="795"/>
      <c r="R151" s="776"/>
      <c r="S151" s="797"/>
      <c r="T151" s="797"/>
      <c r="U151" s="797"/>
      <c r="V151" s="797"/>
      <c r="W151" s="797"/>
      <c r="X151" s="797"/>
      <c r="Y151" s="797"/>
      <c r="Z151" s="797"/>
      <c r="AA151" s="797"/>
      <c r="AB151" s="798"/>
      <c r="AC151" s="799"/>
      <c r="AD151" s="799"/>
      <c r="AE151" s="799"/>
    </row>
    <row r="152" spans="1:31">
      <c r="A152" s="785" t="s">
        <v>180</v>
      </c>
      <c r="B152" s="790">
        <v>381792</v>
      </c>
      <c r="C152" s="787">
        <v>65367</v>
      </c>
      <c r="D152" s="787">
        <v>61093</v>
      </c>
      <c r="E152" s="787">
        <v>62287</v>
      </c>
      <c r="F152" s="787">
        <v>63264</v>
      </c>
      <c r="G152" s="787">
        <v>33437</v>
      </c>
      <c r="H152" s="800" t="s">
        <v>127</v>
      </c>
      <c r="I152" s="787">
        <v>17192</v>
      </c>
      <c r="J152" s="787">
        <v>10610</v>
      </c>
      <c r="K152" s="787">
        <v>59078</v>
      </c>
      <c r="L152" s="789">
        <v>21100</v>
      </c>
      <c r="M152" s="790">
        <v>31422</v>
      </c>
      <c r="N152" s="790">
        <v>5800</v>
      </c>
      <c r="O152" s="790">
        <v>3568</v>
      </c>
      <c r="P152" s="416"/>
      <c r="Q152" s="785" t="s">
        <v>180</v>
      </c>
      <c r="R152" s="794">
        <v>4.328534909060431E-2</v>
      </c>
      <c r="S152" s="792">
        <v>0.23274741077302002</v>
      </c>
      <c r="T152" s="792">
        <v>0.21968146923542795</v>
      </c>
      <c r="U152" s="792">
        <v>0.21569508886284458</v>
      </c>
      <c r="V152" s="792">
        <v>0.21615768841679311</v>
      </c>
      <c r="W152" s="792">
        <v>0.33364237222238835</v>
      </c>
      <c r="X152" s="800" t="s">
        <v>127</v>
      </c>
      <c r="Y152" s="792">
        <v>0.43514425314099581</v>
      </c>
      <c r="Z152" s="792">
        <v>5.6173421300659755E-2</v>
      </c>
      <c r="AA152" s="792">
        <v>0.21513930735637632</v>
      </c>
      <c r="AB152" s="793">
        <v>0.47601895734597155</v>
      </c>
      <c r="AC152" s="794">
        <v>0.33241041308637259</v>
      </c>
      <c r="AD152" s="794">
        <v>8.5344827586206901E-2</v>
      </c>
      <c r="AE152" s="794">
        <v>0.11743273542600897</v>
      </c>
    </row>
    <row r="153" spans="1:31">
      <c r="A153" s="795"/>
      <c r="B153" s="796"/>
      <c r="C153" s="797">
        <v>0.17121102589891879</v>
      </c>
      <c r="D153" s="797">
        <v>0.16001644874696169</v>
      </c>
      <c r="E153" s="797">
        <v>0.16314380605146259</v>
      </c>
      <c r="F153" s="797">
        <v>0.16570279104852903</v>
      </c>
      <c r="G153" s="797">
        <v>8.7579100662140641E-2</v>
      </c>
      <c r="H153" s="797"/>
      <c r="I153" s="797">
        <v>4.502975442125555E-2</v>
      </c>
      <c r="J153" s="797">
        <v>2.7790000838152713E-2</v>
      </c>
      <c r="K153" s="797">
        <v>0.15473870589221356</v>
      </c>
      <c r="L153" s="798">
        <v>5.5265694409521414E-2</v>
      </c>
      <c r="M153" s="799">
        <v>8.2301357807392506E-2</v>
      </c>
      <c r="N153" s="799">
        <v>1.5191517894560389E-2</v>
      </c>
      <c r="O153" s="799">
        <v>9.3454027323778398E-3</v>
      </c>
      <c r="P153" s="416"/>
      <c r="Q153" s="795"/>
      <c r="R153" s="796"/>
      <c r="S153" s="797"/>
      <c r="T153" s="797"/>
      <c r="U153" s="797"/>
      <c r="V153" s="797"/>
      <c r="W153" s="797"/>
      <c r="X153" s="797"/>
      <c r="Y153" s="797"/>
      <c r="Z153" s="797"/>
      <c r="AA153" s="797"/>
      <c r="AB153" s="798"/>
      <c r="AC153" s="799"/>
      <c r="AD153" s="799"/>
      <c r="AE153" s="799"/>
    </row>
    <row r="154" spans="1:31">
      <c r="A154" s="801" t="s">
        <v>182</v>
      </c>
      <c r="B154" s="790">
        <v>24411</v>
      </c>
      <c r="C154" s="787">
        <v>2075</v>
      </c>
      <c r="D154" s="787">
        <v>819</v>
      </c>
      <c r="E154" s="787">
        <v>834</v>
      </c>
      <c r="F154" s="787">
        <v>834</v>
      </c>
      <c r="G154" s="787">
        <v>371</v>
      </c>
      <c r="H154" s="787">
        <v>231</v>
      </c>
      <c r="I154" s="788" t="s">
        <v>127</v>
      </c>
      <c r="J154" s="787">
        <v>36</v>
      </c>
      <c r="K154" s="787">
        <v>694</v>
      </c>
      <c r="L154" s="789">
        <v>1628</v>
      </c>
      <c r="M154" s="790">
        <v>137</v>
      </c>
      <c r="N154" s="790">
        <v>6</v>
      </c>
      <c r="O154" s="790">
        <v>6</v>
      </c>
      <c r="P154" s="416"/>
      <c r="Q154" s="801" t="s">
        <v>182</v>
      </c>
      <c r="R154" s="794">
        <v>6.5175535619188069E-2</v>
      </c>
      <c r="S154" s="792">
        <v>0.73253012048192767</v>
      </c>
      <c r="T154" s="792">
        <v>0.3968253968253968</v>
      </c>
      <c r="U154" s="792">
        <v>0.38968824940047964</v>
      </c>
      <c r="V154" s="792">
        <v>0.38968824940047964</v>
      </c>
      <c r="W154" s="792">
        <v>0.5417789757412399</v>
      </c>
      <c r="X154" s="792">
        <v>0.58008658008658009</v>
      </c>
      <c r="Y154" s="800" t="s">
        <v>127</v>
      </c>
      <c r="Z154" s="792">
        <v>8.3333333333333329E-2</v>
      </c>
      <c r="AA154" s="792">
        <v>0.40634005763688763</v>
      </c>
      <c r="AB154" s="793">
        <v>0.90786240786240791</v>
      </c>
      <c r="AC154" s="794">
        <v>0.70802919708029199</v>
      </c>
      <c r="AD154" s="794">
        <v>0.33333333333333331</v>
      </c>
      <c r="AE154" s="794">
        <v>0.33333333333333331</v>
      </c>
    </row>
    <row r="155" spans="1:31">
      <c r="A155" s="795"/>
      <c r="B155" s="796"/>
      <c r="C155" s="797">
        <v>8.5002662734013357E-2</v>
      </c>
      <c r="D155" s="797">
        <v>3.3550448568268401E-2</v>
      </c>
      <c r="E155" s="797">
        <v>3.4164925648273323E-2</v>
      </c>
      <c r="F155" s="797">
        <v>3.4164925648273323E-2</v>
      </c>
      <c r="G155" s="797">
        <v>1.5198066445454917E-2</v>
      </c>
      <c r="H155" s="797">
        <v>9.4629470320757043E-3</v>
      </c>
      <c r="I155" s="802"/>
      <c r="J155" s="797">
        <v>1.4747449920117981E-3</v>
      </c>
      <c r="K155" s="797">
        <v>2.8429806234894106E-2</v>
      </c>
      <c r="L155" s="798">
        <v>6.6691245749866859E-2</v>
      </c>
      <c r="M155" s="799">
        <v>5.6122239973782307E-3</v>
      </c>
      <c r="N155" s="799">
        <v>2.4579083200196631E-4</v>
      </c>
      <c r="O155" s="799">
        <v>2.4579083200196631E-4</v>
      </c>
      <c r="P155" s="416"/>
      <c r="Q155" s="795"/>
      <c r="R155" s="796"/>
      <c r="S155" s="797"/>
      <c r="T155" s="797"/>
      <c r="U155" s="797"/>
      <c r="V155" s="797"/>
      <c r="W155" s="797"/>
      <c r="X155" s="797"/>
      <c r="Y155" s="802"/>
      <c r="Z155" s="797"/>
      <c r="AA155" s="797"/>
      <c r="AB155" s="798"/>
      <c r="AC155" s="799"/>
      <c r="AD155" s="799"/>
      <c r="AE155" s="799"/>
    </row>
    <row r="156" spans="1:31">
      <c r="A156" s="801" t="s">
        <v>277</v>
      </c>
      <c r="B156" s="790">
        <v>78718</v>
      </c>
      <c r="C156" s="787">
        <v>7875</v>
      </c>
      <c r="D156" s="787">
        <v>6805</v>
      </c>
      <c r="E156" s="787">
        <v>6805</v>
      </c>
      <c r="F156" s="787">
        <v>6964</v>
      </c>
      <c r="G156" s="787">
        <v>2328</v>
      </c>
      <c r="H156" s="787">
        <v>3947</v>
      </c>
      <c r="I156" s="787">
        <v>2622</v>
      </c>
      <c r="J156" s="803" t="s">
        <v>127</v>
      </c>
      <c r="K156" s="787">
        <v>6079</v>
      </c>
      <c r="L156" s="789">
        <v>3205</v>
      </c>
      <c r="M156" s="790">
        <v>1751</v>
      </c>
      <c r="N156" s="790">
        <v>1751</v>
      </c>
      <c r="O156" s="790">
        <v>1229</v>
      </c>
      <c r="P156" s="416"/>
      <c r="Q156" s="801" t="s">
        <v>277</v>
      </c>
      <c r="R156" s="794">
        <v>3.5087273558779442E-2</v>
      </c>
      <c r="S156" s="792">
        <v>0.32431746031746034</v>
      </c>
      <c r="T156" s="792">
        <v>0.23997060984570168</v>
      </c>
      <c r="U156" s="792">
        <v>0.23997060984570168</v>
      </c>
      <c r="V156" s="792">
        <v>0.24382538770821366</v>
      </c>
      <c r="W156" s="792">
        <v>0.42353951890034364</v>
      </c>
      <c r="X156" s="792">
        <v>0.3042817329617431</v>
      </c>
      <c r="Y156" s="792">
        <v>0.42791762013729978</v>
      </c>
      <c r="Z156" s="800" t="s">
        <v>127</v>
      </c>
      <c r="AA156" s="792">
        <v>0.2276690245106103</v>
      </c>
      <c r="AB156" s="793">
        <v>0.72074882995319811</v>
      </c>
      <c r="AC156" s="794">
        <v>0.43346659051970304</v>
      </c>
      <c r="AD156" s="794">
        <v>0.43346659051970304</v>
      </c>
      <c r="AE156" s="794">
        <v>0.54353132628152967</v>
      </c>
    </row>
    <row r="157" spans="1:31">
      <c r="A157" s="795"/>
      <c r="B157" s="804"/>
      <c r="C157" s="797">
        <v>0.10004065143931502</v>
      </c>
      <c r="D157" s="797">
        <v>8.6447826418354121E-2</v>
      </c>
      <c r="E157" s="797">
        <v>8.6447826418354121E-2</v>
      </c>
      <c r="F157" s="797">
        <v>8.8467694809319347E-2</v>
      </c>
      <c r="G157" s="797">
        <v>2.9573922101679414E-2</v>
      </c>
      <c r="H157" s="797">
        <v>5.0141009680123985E-2</v>
      </c>
      <c r="I157" s="797">
        <v>3.3308773088747176E-2</v>
      </c>
      <c r="J157" s="805"/>
      <c r="K157" s="797">
        <v>7.7225031123758225E-2</v>
      </c>
      <c r="L157" s="798">
        <v>4.0714957188952974E-2</v>
      </c>
      <c r="M157" s="799">
        <v>2.2243959450189282E-2</v>
      </c>
      <c r="N157" s="799">
        <v>2.2243959450189282E-2</v>
      </c>
      <c r="O157" s="799">
        <v>1.5612693411926115E-2</v>
      </c>
      <c r="P157" s="416"/>
      <c r="Q157" s="795"/>
      <c r="R157" s="804"/>
      <c r="S157" s="797"/>
      <c r="T157" s="797"/>
      <c r="U157" s="797"/>
      <c r="V157" s="797"/>
      <c r="W157" s="797"/>
      <c r="X157" s="797"/>
      <c r="Y157" s="797"/>
      <c r="Z157" s="805"/>
      <c r="AA157" s="797"/>
      <c r="AB157" s="798"/>
      <c r="AC157" s="799"/>
      <c r="AD157" s="799"/>
      <c r="AE157" s="799"/>
    </row>
    <row r="158" spans="1:31">
      <c r="A158" s="801" t="s">
        <v>183</v>
      </c>
      <c r="B158" s="790">
        <v>221896</v>
      </c>
      <c r="C158" s="787">
        <v>78721</v>
      </c>
      <c r="D158" s="787">
        <v>52744</v>
      </c>
      <c r="E158" s="787">
        <v>52950</v>
      </c>
      <c r="F158" s="787">
        <v>53643</v>
      </c>
      <c r="G158" s="787">
        <v>49540</v>
      </c>
      <c r="H158" s="787">
        <v>31625</v>
      </c>
      <c r="I158" s="787">
        <v>13632</v>
      </c>
      <c r="J158" s="787">
        <v>2752</v>
      </c>
      <c r="K158" s="803" t="s">
        <v>127</v>
      </c>
      <c r="L158" s="806">
        <v>64837</v>
      </c>
      <c r="M158" s="790">
        <v>28421</v>
      </c>
      <c r="N158" s="790">
        <v>2092</v>
      </c>
      <c r="O158" s="790">
        <v>1224</v>
      </c>
      <c r="P158" s="416"/>
      <c r="Q158" s="801" t="s">
        <v>183</v>
      </c>
      <c r="R158" s="794">
        <v>0.27134333201139271</v>
      </c>
      <c r="S158" s="792">
        <v>0.73071988414781319</v>
      </c>
      <c r="T158" s="792">
        <v>0.69164265129683</v>
      </c>
      <c r="U158" s="792">
        <v>0.68944287063267229</v>
      </c>
      <c r="V158" s="792">
        <v>0.68569990492701749</v>
      </c>
      <c r="W158" s="792">
        <v>0.71665320952765443</v>
      </c>
      <c r="X158" s="792">
        <v>0.70238735177865608</v>
      </c>
      <c r="Y158" s="792">
        <v>0.79416079812206575</v>
      </c>
      <c r="Z158" s="792">
        <v>0.29215116279069769</v>
      </c>
      <c r="AA158" s="800" t="s">
        <v>127</v>
      </c>
      <c r="AB158" s="793">
        <v>0.84095501025648933</v>
      </c>
      <c r="AC158" s="794">
        <v>0.74719397628514128</v>
      </c>
      <c r="AD158" s="794">
        <v>0.34369024856596558</v>
      </c>
      <c r="AE158" s="794">
        <v>0.47712418300653597</v>
      </c>
    </row>
    <row r="159" spans="1:31">
      <c r="A159" s="807"/>
      <c r="B159" s="808"/>
      <c r="C159" s="797">
        <v>0.35476529545372609</v>
      </c>
      <c r="D159" s="797">
        <v>0.2376969391066085</v>
      </c>
      <c r="E159" s="797">
        <v>0.23862530194325268</v>
      </c>
      <c r="F159" s="797">
        <v>0.24174838663157516</v>
      </c>
      <c r="G159" s="797">
        <v>0.22325774236579299</v>
      </c>
      <c r="H159" s="797">
        <v>0.14252172188773118</v>
      </c>
      <c r="I159" s="797">
        <v>6.143418538414392E-2</v>
      </c>
      <c r="J159" s="797">
        <v>1.2402206439052529E-2</v>
      </c>
      <c r="K159" s="809"/>
      <c r="L159" s="810">
        <v>0.29219544291019217</v>
      </c>
      <c r="M159" s="799">
        <v>0.12808252514691568</v>
      </c>
      <c r="N159" s="799">
        <v>9.4278400692216179E-3</v>
      </c>
      <c r="O159" s="799">
        <v>5.5160976313227816E-3</v>
      </c>
      <c r="P159" s="416"/>
      <c r="Q159" s="807"/>
      <c r="R159" s="811"/>
      <c r="S159" s="809"/>
      <c r="T159" s="809"/>
      <c r="U159" s="809"/>
      <c r="V159" s="809"/>
      <c r="W159" s="809"/>
      <c r="X159" s="809"/>
      <c r="Y159" s="809"/>
      <c r="Z159" s="809"/>
      <c r="AA159" s="809"/>
      <c r="AB159" s="810"/>
      <c r="AC159" s="812"/>
      <c r="AD159" s="812"/>
      <c r="AE159" s="812"/>
    </row>
    <row r="160" spans="1:31">
      <c r="A160" s="813" t="s">
        <v>230</v>
      </c>
      <c r="B160" s="842">
        <v>838795</v>
      </c>
      <c r="C160" s="815">
        <v>212375</v>
      </c>
      <c r="D160" s="815">
        <v>168101</v>
      </c>
      <c r="E160" s="815">
        <v>169564</v>
      </c>
      <c r="F160" s="815">
        <v>172052</v>
      </c>
      <c r="G160" s="815">
        <v>85676</v>
      </c>
      <c r="H160" s="815">
        <v>59712</v>
      </c>
      <c r="I160" s="815">
        <v>45569</v>
      </c>
      <c r="J160" s="815">
        <v>14977</v>
      </c>
      <c r="K160" s="815">
        <v>110884</v>
      </c>
      <c r="L160" s="816">
        <v>127920</v>
      </c>
      <c r="M160" s="817">
        <v>84025</v>
      </c>
      <c r="N160" s="817">
        <v>11014</v>
      </c>
      <c r="O160" s="817">
        <v>6918</v>
      </c>
      <c r="P160" s="416"/>
      <c r="Q160" s="813" t="s">
        <v>230</v>
      </c>
      <c r="R160" s="818">
        <v>0.14573286679105144</v>
      </c>
      <c r="S160" s="843">
        <v>0.54020953502060032</v>
      </c>
      <c r="T160" s="844">
        <v>0.47013402656736131</v>
      </c>
      <c r="U160" s="844">
        <v>0.46632539925927674</v>
      </c>
      <c r="V160" s="844">
        <v>0.46516750749773322</v>
      </c>
      <c r="W160" s="844">
        <v>0.55845277557308937</v>
      </c>
      <c r="X160" s="844">
        <v>0.67035101822079313</v>
      </c>
      <c r="Y160" s="844">
        <v>0.63736311966468429</v>
      </c>
      <c r="Z160" s="844">
        <v>0.11564398744741938</v>
      </c>
      <c r="AA160" s="845">
        <v>0.3661484073446124</v>
      </c>
      <c r="AB160" s="846">
        <v>0.78634302689180735</v>
      </c>
      <c r="AC160" s="818">
        <v>0.57209163939303775</v>
      </c>
      <c r="AD160" s="818">
        <v>0.20764481568912294</v>
      </c>
      <c r="AE160" s="818">
        <v>0.2817288233593524</v>
      </c>
    </row>
    <row r="161" spans="1:35">
      <c r="A161" s="819" t="s">
        <v>231</v>
      </c>
      <c r="B161" s="820"/>
      <c r="C161" s="821">
        <v>0.25319058888047735</v>
      </c>
      <c r="D161" s="821">
        <v>0.20040772775231136</v>
      </c>
      <c r="E161" s="821">
        <v>0.20215189647053214</v>
      </c>
      <c r="F161" s="821">
        <v>0.2051180562592767</v>
      </c>
      <c r="G161" s="821">
        <v>0.10214176288604486</v>
      </c>
      <c r="H161" s="821">
        <v>7.1187834929869631E-2</v>
      </c>
      <c r="I161" s="821">
        <v>5.4326742529461909E-2</v>
      </c>
      <c r="J161" s="821">
        <v>1.7855375866570496E-2</v>
      </c>
      <c r="K161" s="821">
        <v>0.13219439791605817</v>
      </c>
      <c r="L161" s="822">
        <v>0.15250448560136862</v>
      </c>
      <c r="M161" s="823">
        <v>0.10017346312269386</v>
      </c>
      <c r="N161" s="823">
        <v>1.3130741122681942E-2</v>
      </c>
      <c r="O161" s="823">
        <v>8.2475455862278634E-3</v>
      </c>
      <c r="P161" s="416"/>
      <c r="Q161" s="819" t="s">
        <v>231</v>
      </c>
      <c r="R161" s="820"/>
      <c r="S161" s="821"/>
      <c r="T161" s="821"/>
      <c r="U161" s="821"/>
      <c r="V161" s="821"/>
      <c r="W161" s="821"/>
      <c r="X161" s="821"/>
      <c r="Y161" s="821"/>
      <c r="Z161" s="821"/>
      <c r="AA161" s="821"/>
      <c r="AB161" s="822"/>
      <c r="AC161" s="823"/>
      <c r="AD161" s="823"/>
      <c r="AE161" s="823"/>
    </row>
    <row r="162" spans="1:35">
      <c r="A162" s="801" t="s">
        <v>58</v>
      </c>
      <c r="B162" s="790">
        <v>51417</v>
      </c>
      <c r="C162" s="787">
        <v>8933</v>
      </c>
      <c r="D162" s="787">
        <v>8921</v>
      </c>
      <c r="E162" s="787">
        <v>8933</v>
      </c>
      <c r="F162" s="787">
        <v>8979</v>
      </c>
      <c r="G162" s="787">
        <v>3989</v>
      </c>
      <c r="H162" s="787">
        <v>2347</v>
      </c>
      <c r="I162" s="787">
        <v>1284</v>
      </c>
      <c r="J162" s="787">
        <v>97</v>
      </c>
      <c r="K162" s="787">
        <v>7991</v>
      </c>
      <c r="L162" s="803" t="s">
        <v>127</v>
      </c>
      <c r="M162" s="790">
        <v>1558</v>
      </c>
      <c r="N162" s="790">
        <v>55</v>
      </c>
      <c r="O162" s="790">
        <v>48</v>
      </c>
      <c r="P162" s="416"/>
      <c r="Q162" s="801" t="s">
        <v>58</v>
      </c>
      <c r="R162" s="794">
        <v>0.11362000894645739</v>
      </c>
      <c r="S162" s="792">
        <v>0.40669427963729993</v>
      </c>
      <c r="T162" s="792">
        <v>0.40679296043044499</v>
      </c>
      <c r="U162" s="792">
        <v>0.40669427963729993</v>
      </c>
      <c r="V162" s="792">
        <v>0.4075064038311616</v>
      </c>
      <c r="W162" s="792">
        <v>0.6976685886187014</v>
      </c>
      <c r="X162" s="792">
        <v>0.61141883255219431</v>
      </c>
      <c r="Y162" s="792">
        <v>0.84112149532710279</v>
      </c>
      <c r="Z162" s="792">
        <v>0.38144329896907214</v>
      </c>
      <c r="AA162" s="792">
        <v>0.39694656488549618</v>
      </c>
      <c r="AB162" s="803" t="s">
        <v>127</v>
      </c>
      <c r="AC162" s="794">
        <v>0.78177150192554556</v>
      </c>
      <c r="AD162" s="794">
        <v>0.54545454545454541</v>
      </c>
      <c r="AE162" s="794">
        <v>0.54166666666666663</v>
      </c>
    </row>
    <row r="163" spans="1:35">
      <c r="A163" s="824"/>
      <c r="B163" s="781"/>
      <c r="C163" s="825">
        <v>0.17373631289262306</v>
      </c>
      <c r="D163" s="825">
        <v>0.17350292704747458</v>
      </c>
      <c r="E163" s="825">
        <v>0.17373631289262306</v>
      </c>
      <c r="F163" s="825">
        <v>0.17463095863235895</v>
      </c>
      <c r="G163" s="825">
        <v>7.7581344691444468E-2</v>
      </c>
      <c r="H163" s="825">
        <v>4.5646381546959179E-2</v>
      </c>
      <c r="I163" s="825">
        <v>2.4972285430888617E-2</v>
      </c>
      <c r="J163" s="825">
        <v>1.886535581616975E-3</v>
      </c>
      <c r="K163" s="825">
        <v>0.15541552404846645</v>
      </c>
      <c r="L163" s="826">
        <v>0</v>
      </c>
      <c r="M163" s="827">
        <v>3.0301262228445845E-2</v>
      </c>
      <c r="N163" s="827">
        <v>1.0696851235972539E-3</v>
      </c>
      <c r="O163" s="827">
        <v>9.3354338059396694E-4</v>
      </c>
      <c r="P163" s="416"/>
      <c r="Q163" s="824"/>
      <c r="R163" s="781"/>
      <c r="S163" s="825"/>
      <c r="T163" s="825"/>
      <c r="U163" s="825"/>
      <c r="V163" s="825"/>
      <c r="W163" s="825"/>
      <c r="X163" s="825"/>
      <c r="Y163" s="825"/>
      <c r="Z163" s="825"/>
      <c r="AA163" s="825"/>
      <c r="AB163" s="826"/>
      <c r="AC163" s="827"/>
      <c r="AD163" s="827"/>
      <c r="AE163" s="827"/>
    </row>
    <row r="164" spans="1:35">
      <c r="A164" s="813" t="s">
        <v>232</v>
      </c>
      <c r="B164" s="814">
        <v>890212</v>
      </c>
      <c r="C164" s="828">
        <v>221308</v>
      </c>
      <c r="D164" s="829">
        <v>177022</v>
      </c>
      <c r="E164" s="829">
        <v>178497</v>
      </c>
      <c r="F164" s="829">
        <v>181031</v>
      </c>
      <c r="G164" s="829">
        <v>89665</v>
      </c>
      <c r="H164" s="829">
        <v>62059</v>
      </c>
      <c r="I164" s="829">
        <v>46853</v>
      </c>
      <c r="J164" s="829">
        <v>15074</v>
      </c>
      <c r="K164" s="829">
        <v>118875</v>
      </c>
      <c r="L164" s="830">
        <v>127920</v>
      </c>
      <c r="M164" s="831">
        <v>85583</v>
      </c>
      <c r="N164" s="831">
        <v>11069</v>
      </c>
      <c r="O164" s="831">
        <v>6966</v>
      </c>
      <c r="P164" s="416"/>
      <c r="Q164" s="813" t="s">
        <v>232</v>
      </c>
      <c r="R164" s="832">
        <v>0.14387808746680567</v>
      </c>
      <c r="S164" s="833">
        <v>0.53482025051060056</v>
      </c>
      <c r="T164" s="834">
        <v>0.46694196201602062</v>
      </c>
      <c r="U164" s="834">
        <v>0.46334112057905735</v>
      </c>
      <c r="V164" s="834">
        <v>0.46230756058354644</v>
      </c>
      <c r="W164" s="834">
        <v>0.56464618301455416</v>
      </c>
      <c r="X164" s="834">
        <v>0.66812227074235808</v>
      </c>
      <c r="Y164" s="834">
        <v>0.64294708983416216</v>
      </c>
      <c r="Z164" s="834">
        <v>0.11735438503383309</v>
      </c>
      <c r="AA164" s="834">
        <v>0.36821871713985277</v>
      </c>
      <c r="AB164" s="835">
        <v>0.78634302689180735</v>
      </c>
      <c r="AC164" s="836">
        <v>0.57590876692801141</v>
      </c>
      <c r="AD164" s="836">
        <v>0.20932333544132262</v>
      </c>
      <c r="AE164" s="836">
        <v>0.28351995406258973</v>
      </c>
    </row>
    <row r="165" spans="1:35" ht="13.8" thickBot="1">
      <c r="A165" s="837"/>
      <c r="B165" s="838"/>
      <c r="C165" s="839">
        <v>0.24860145673165493</v>
      </c>
      <c r="D165" s="839">
        <v>0.19885375618392023</v>
      </c>
      <c r="E165" s="839">
        <v>0.20051066487533306</v>
      </c>
      <c r="F165" s="839">
        <v>0.203357177840784</v>
      </c>
      <c r="G165" s="839">
        <v>0.10072319851900446</v>
      </c>
      <c r="H165" s="839">
        <v>6.9712607783314534E-2</v>
      </c>
      <c r="I165" s="839">
        <v>5.2631283334756217E-2</v>
      </c>
      <c r="J165" s="839">
        <v>1.6933045162275954E-2</v>
      </c>
      <c r="K165" s="839">
        <v>0.13353560724861044</v>
      </c>
      <c r="L165" s="840">
        <v>0.14369610834273183</v>
      </c>
      <c r="M165" s="841">
        <v>9.6137773923514844E-2</v>
      </c>
      <c r="N165" s="841">
        <v>1.2434116817117721E-2</v>
      </c>
      <c r="O165" s="841">
        <v>7.8251023351740938E-3</v>
      </c>
      <c r="P165" s="416"/>
      <c r="Q165" s="837"/>
      <c r="R165" s="838"/>
      <c r="S165" s="839"/>
      <c r="T165" s="839"/>
      <c r="U165" s="839"/>
      <c r="V165" s="839"/>
      <c r="W165" s="839"/>
      <c r="X165" s="839"/>
      <c r="Y165" s="839"/>
      <c r="Z165" s="839"/>
      <c r="AA165" s="839"/>
      <c r="AB165" s="840"/>
      <c r="AC165" s="841"/>
      <c r="AD165" s="841"/>
      <c r="AE165" s="841"/>
    </row>
    <row r="166" spans="1:35" ht="15">
      <c r="K166" s="883"/>
      <c r="L166" s="883"/>
      <c r="M166" s="883"/>
      <c r="N166" s="883"/>
      <c r="O166" s="883"/>
      <c r="P166" s="416"/>
      <c r="Z166" s="416"/>
      <c r="AA166" s="883"/>
      <c r="AB166" s="883"/>
      <c r="AC166" s="883"/>
      <c r="AD166" s="883"/>
      <c r="AE166" s="883"/>
    </row>
    <row r="167" spans="1:35" ht="15">
      <c r="A167" s="767" t="s">
        <v>302</v>
      </c>
      <c r="K167" s="883"/>
      <c r="L167" s="883"/>
      <c r="M167" s="883"/>
      <c r="N167" s="883"/>
      <c r="O167" s="883"/>
      <c r="P167" s="416"/>
      <c r="Q167" s="767" t="s">
        <v>303</v>
      </c>
      <c r="Z167" s="416"/>
      <c r="AA167" s="883"/>
      <c r="AB167" s="883"/>
      <c r="AC167" s="883"/>
      <c r="AD167" s="883"/>
      <c r="AE167" s="883"/>
    </row>
    <row r="168" spans="1:35" ht="15">
      <c r="A168" s="416"/>
      <c r="B168" s="416"/>
      <c r="C168" s="416"/>
      <c r="D168" s="416"/>
      <c r="E168" s="416"/>
      <c r="F168" s="416"/>
      <c r="G168" s="416"/>
      <c r="H168" s="416"/>
      <c r="I168" s="416"/>
      <c r="J168" s="883"/>
      <c r="K168" s="883"/>
      <c r="L168" s="883"/>
      <c r="M168" s="883"/>
      <c r="N168" s="883"/>
      <c r="O168" s="883"/>
      <c r="P168" s="416"/>
      <c r="Q168" s="416"/>
      <c r="R168" s="416"/>
      <c r="S168" s="416"/>
      <c r="T168" s="416"/>
      <c r="U168" s="416"/>
      <c r="V168" s="416"/>
      <c r="W168" s="416"/>
      <c r="X168" s="416"/>
      <c r="Y168" s="416"/>
      <c r="Z168" s="416"/>
      <c r="AA168" s="883"/>
      <c r="AB168" s="883"/>
      <c r="AC168" s="883"/>
      <c r="AD168" s="883"/>
      <c r="AE168" s="883"/>
      <c r="AF168" s="416"/>
      <c r="AG168" s="416"/>
      <c r="AH168" s="416"/>
      <c r="AI168" s="416"/>
    </row>
    <row r="169" spans="1:35" ht="15">
      <c r="A169" s="881" t="s">
        <v>205</v>
      </c>
      <c r="B169" s="882"/>
      <c r="C169" s="882"/>
      <c r="D169" s="882"/>
      <c r="E169" s="882"/>
      <c r="F169" s="882"/>
      <c r="G169" s="882"/>
      <c r="H169" s="882"/>
      <c r="I169" s="882"/>
      <c r="J169" s="883"/>
      <c r="K169" s="883"/>
      <c r="L169" s="883"/>
      <c r="M169" s="883"/>
      <c r="N169" s="883"/>
      <c r="O169" s="883"/>
      <c r="P169" s="416"/>
      <c r="Q169" s="881" t="s">
        <v>206</v>
      </c>
      <c r="R169" s="882"/>
      <c r="S169" s="882"/>
      <c r="T169" s="882"/>
      <c r="U169" s="882"/>
      <c r="V169" s="882"/>
      <c r="W169" s="882"/>
      <c r="X169" s="882"/>
      <c r="Y169" s="882"/>
      <c r="Z169" s="883"/>
      <c r="AA169" s="883"/>
      <c r="AB169" s="883"/>
      <c r="AC169" s="883"/>
      <c r="AD169" s="883"/>
      <c r="AE169" s="883"/>
      <c r="AF169" s="883"/>
      <c r="AG169" s="883"/>
    </row>
    <row r="170" spans="1:35" ht="15">
      <c r="A170" s="418" t="s">
        <v>207</v>
      </c>
      <c r="B170" s="418" t="s">
        <v>208</v>
      </c>
      <c r="J170" s="883"/>
      <c r="K170" s="883"/>
      <c r="L170" s="883"/>
      <c r="M170" s="883"/>
      <c r="N170" s="883"/>
      <c r="O170" s="883"/>
      <c r="P170" s="416"/>
      <c r="Q170" s="418" t="s">
        <v>207</v>
      </c>
      <c r="R170" s="418" t="s">
        <v>208</v>
      </c>
      <c r="Z170" s="883"/>
      <c r="AA170" s="883"/>
      <c r="AB170" s="883"/>
      <c r="AC170" s="883"/>
      <c r="AD170" s="883"/>
      <c r="AE170" s="883"/>
      <c r="AF170" s="883"/>
      <c r="AG170" s="883"/>
    </row>
    <row r="171" spans="1:35" ht="15">
      <c r="A171" s="766" t="s">
        <v>209</v>
      </c>
      <c r="B171" s="766"/>
      <c r="C171" s="766">
        <v>2001</v>
      </c>
      <c r="D171" s="767"/>
      <c r="E171" s="767"/>
      <c r="F171" s="767"/>
      <c r="G171" s="767"/>
      <c r="H171" s="767"/>
      <c r="I171" s="767"/>
      <c r="J171" s="883"/>
      <c r="K171" s="883"/>
      <c r="L171" s="883"/>
      <c r="M171" s="883"/>
      <c r="N171" s="883"/>
      <c r="O171" s="883"/>
      <c r="P171" s="416"/>
      <c r="Q171" s="766" t="s">
        <v>209</v>
      </c>
      <c r="R171" s="766"/>
      <c r="S171" s="766">
        <v>2001</v>
      </c>
      <c r="T171" s="767"/>
      <c r="U171" s="767"/>
      <c r="V171" s="767"/>
      <c r="W171" s="767"/>
      <c r="X171" s="767"/>
      <c r="Y171" s="767"/>
      <c r="Z171" s="883"/>
      <c r="AA171" s="883"/>
      <c r="AB171" s="883"/>
      <c r="AC171" s="883"/>
      <c r="AD171" s="883"/>
      <c r="AE171" s="883"/>
      <c r="AF171" s="883"/>
      <c r="AG171" s="883"/>
    </row>
    <row r="172" spans="1:35" ht="15.6" thickBot="1">
      <c r="J172" s="883"/>
      <c r="K172" s="883"/>
      <c r="L172" s="883"/>
      <c r="M172" s="883"/>
      <c r="N172" s="883"/>
      <c r="O172" s="883"/>
      <c r="P172" s="416"/>
      <c r="Z172" s="883"/>
      <c r="AA172" s="883"/>
      <c r="AB172" s="883"/>
      <c r="AC172" s="883"/>
      <c r="AD172" s="883"/>
      <c r="AE172" s="883"/>
      <c r="AF172" s="883"/>
      <c r="AG172" s="883"/>
    </row>
    <row r="173" spans="1:35">
      <c r="A173" s="768" t="s">
        <v>210</v>
      </c>
      <c r="B173" s="769" t="s">
        <v>211</v>
      </c>
      <c r="C173" s="770"/>
      <c r="D173" s="770"/>
      <c r="E173" s="770"/>
      <c r="F173" s="770"/>
      <c r="G173" s="770" t="s">
        <v>212</v>
      </c>
      <c r="H173" s="770"/>
      <c r="I173" s="770"/>
      <c r="J173" s="770"/>
      <c r="K173" s="770"/>
      <c r="L173" s="770"/>
      <c r="M173" s="768" t="s">
        <v>213</v>
      </c>
      <c r="N173" s="768" t="s">
        <v>214</v>
      </c>
      <c r="O173" s="768" t="s">
        <v>312</v>
      </c>
      <c r="P173" s="416"/>
      <c r="Q173" s="768" t="s">
        <v>210</v>
      </c>
      <c r="R173" s="769" t="s">
        <v>211</v>
      </c>
      <c r="S173" s="770"/>
      <c r="T173" s="770"/>
      <c r="U173" s="770"/>
      <c r="V173" s="770"/>
      <c r="W173" s="770" t="s">
        <v>212</v>
      </c>
      <c r="X173" s="770"/>
      <c r="Y173" s="770"/>
      <c r="Z173" s="770"/>
      <c r="AA173" s="770"/>
      <c r="AB173" s="770"/>
      <c r="AC173" s="768" t="s">
        <v>213</v>
      </c>
      <c r="AD173" s="768" t="s">
        <v>214</v>
      </c>
      <c r="AE173" s="768" t="s">
        <v>312</v>
      </c>
    </row>
    <row r="174" spans="1:35">
      <c r="A174" s="771" t="s">
        <v>215</v>
      </c>
      <c r="B174" s="772" t="s">
        <v>216</v>
      </c>
      <c r="C174" s="773"/>
      <c r="D174" s="773"/>
      <c r="E174" s="773"/>
      <c r="F174" s="773"/>
      <c r="G174" s="774" t="s">
        <v>217</v>
      </c>
      <c r="H174" s="773"/>
      <c r="I174" s="773"/>
      <c r="J174" s="773"/>
      <c r="K174" s="773"/>
      <c r="L174" s="773"/>
      <c r="M174" s="775" t="s">
        <v>218</v>
      </c>
      <c r="N174" s="775" t="s">
        <v>218</v>
      </c>
      <c r="O174" s="775" t="s">
        <v>218</v>
      </c>
      <c r="P174" s="416"/>
      <c r="Q174" s="771" t="s">
        <v>215</v>
      </c>
      <c r="R174" s="772" t="s">
        <v>216</v>
      </c>
      <c r="S174" s="773"/>
      <c r="T174" s="773"/>
      <c r="U174" s="773"/>
      <c r="V174" s="773"/>
      <c r="W174" s="774" t="s">
        <v>217</v>
      </c>
      <c r="X174" s="773"/>
      <c r="Y174" s="773"/>
      <c r="Z174" s="773"/>
      <c r="AA174" s="773"/>
      <c r="AB174" s="773"/>
      <c r="AC174" s="775" t="s">
        <v>218</v>
      </c>
      <c r="AD174" s="775" t="s">
        <v>218</v>
      </c>
      <c r="AE174" s="775" t="s">
        <v>218</v>
      </c>
    </row>
    <row r="175" spans="1:35">
      <c r="A175" s="776" t="s">
        <v>219</v>
      </c>
      <c r="B175" s="772" t="s">
        <v>179</v>
      </c>
      <c r="C175" s="777" t="s">
        <v>220</v>
      </c>
      <c r="D175" s="777" t="s">
        <v>221</v>
      </c>
      <c r="E175" s="777" t="s">
        <v>222</v>
      </c>
      <c r="F175" s="777" t="s">
        <v>223</v>
      </c>
      <c r="G175" s="778"/>
      <c r="H175" s="778"/>
      <c r="I175" s="778"/>
      <c r="J175" s="778"/>
      <c r="K175" s="778"/>
      <c r="L175" s="779" t="s">
        <v>45</v>
      </c>
      <c r="M175" s="771" t="s">
        <v>224</v>
      </c>
      <c r="N175" s="771" t="s">
        <v>225</v>
      </c>
      <c r="O175" s="771" t="s">
        <v>225</v>
      </c>
      <c r="P175" s="416"/>
      <c r="Q175" s="776" t="s">
        <v>219</v>
      </c>
      <c r="R175" s="772" t="s">
        <v>179</v>
      </c>
      <c r="S175" s="777" t="s">
        <v>220</v>
      </c>
      <c r="T175" s="777" t="s">
        <v>221</v>
      </c>
      <c r="U175" s="777" t="s">
        <v>222</v>
      </c>
      <c r="V175" s="777" t="s">
        <v>223</v>
      </c>
      <c r="W175" s="778"/>
      <c r="X175" s="778"/>
      <c r="Y175" s="778"/>
      <c r="Z175" s="778"/>
      <c r="AA175" s="778"/>
      <c r="AB175" s="779" t="s">
        <v>45</v>
      </c>
      <c r="AC175" s="771" t="s">
        <v>224</v>
      </c>
      <c r="AD175" s="771" t="s">
        <v>225</v>
      </c>
      <c r="AE175" s="771" t="s">
        <v>225</v>
      </c>
    </row>
    <row r="176" spans="1:35">
      <c r="A176" s="780"/>
      <c r="B176" s="781"/>
      <c r="C176" s="782" t="s">
        <v>226</v>
      </c>
      <c r="D176" s="782" t="s">
        <v>227</v>
      </c>
      <c r="E176" s="782" t="s">
        <v>228</v>
      </c>
      <c r="F176" s="782" t="s">
        <v>228</v>
      </c>
      <c r="G176" s="783" t="s">
        <v>186</v>
      </c>
      <c r="H176" s="783" t="s">
        <v>180</v>
      </c>
      <c r="I176" s="782" t="s">
        <v>182</v>
      </c>
      <c r="J176" s="782" t="s">
        <v>277</v>
      </c>
      <c r="K176" s="782" t="s">
        <v>183</v>
      </c>
      <c r="L176" s="774" t="s">
        <v>229</v>
      </c>
      <c r="M176" s="784" t="s">
        <v>291</v>
      </c>
      <c r="N176" s="784" t="s">
        <v>292</v>
      </c>
      <c r="O176" s="784" t="s">
        <v>305</v>
      </c>
      <c r="P176" s="416"/>
      <c r="Q176" s="780"/>
      <c r="R176" s="781"/>
      <c r="S176" s="782" t="s">
        <v>226</v>
      </c>
      <c r="T176" s="782" t="s">
        <v>227</v>
      </c>
      <c r="U176" s="782" t="s">
        <v>228</v>
      </c>
      <c r="V176" s="782" t="s">
        <v>228</v>
      </c>
      <c r="W176" s="783" t="s">
        <v>186</v>
      </c>
      <c r="X176" s="783" t="s">
        <v>180</v>
      </c>
      <c r="Y176" s="782" t="s">
        <v>182</v>
      </c>
      <c r="Z176" s="782" t="s">
        <v>277</v>
      </c>
      <c r="AA176" s="782" t="s">
        <v>183</v>
      </c>
      <c r="AB176" s="774" t="s">
        <v>229</v>
      </c>
      <c r="AC176" s="784" t="s">
        <v>291</v>
      </c>
      <c r="AD176" s="784" t="s">
        <v>292</v>
      </c>
      <c r="AE176" s="784" t="s">
        <v>305</v>
      </c>
    </row>
    <row r="177" spans="1:31">
      <c r="A177" s="801" t="s">
        <v>186</v>
      </c>
      <c r="B177" s="786">
        <v>130814</v>
      </c>
      <c r="C177" s="787">
        <v>52313</v>
      </c>
      <c r="D177" s="787">
        <v>46871</v>
      </c>
      <c r="E177" s="787">
        <v>46937</v>
      </c>
      <c r="F177" s="787">
        <v>47731</v>
      </c>
      <c r="G177" s="788" t="s">
        <v>127</v>
      </c>
      <c r="H177" s="787">
        <v>22866</v>
      </c>
      <c r="I177" s="787">
        <v>13564</v>
      </c>
      <c r="J177" s="787">
        <v>1992</v>
      </c>
      <c r="K177" s="787">
        <v>45513</v>
      </c>
      <c r="L177" s="789">
        <v>24972</v>
      </c>
      <c r="M177" s="790">
        <v>21494</v>
      </c>
      <c r="N177" s="790">
        <v>1695</v>
      </c>
      <c r="O177" s="790">
        <v>1223</v>
      </c>
      <c r="P177" s="416"/>
      <c r="Q177" s="801" t="s">
        <v>186</v>
      </c>
      <c r="R177" s="791">
        <v>0.3232757961686058</v>
      </c>
      <c r="S177" s="792">
        <v>0.62645996215089939</v>
      </c>
      <c r="T177" s="792">
        <v>0.60058458321776786</v>
      </c>
      <c r="U177" s="792">
        <v>0.5998252977395232</v>
      </c>
      <c r="V177" s="792">
        <v>0.5997569713603319</v>
      </c>
      <c r="W177" s="788" t="s">
        <v>127</v>
      </c>
      <c r="X177" s="792">
        <v>0.72513775911834166</v>
      </c>
      <c r="Y177" s="792">
        <v>0.81421409613683282</v>
      </c>
      <c r="Z177" s="792">
        <v>0.38253012048192769</v>
      </c>
      <c r="AA177" s="792">
        <v>0.60066354667897082</v>
      </c>
      <c r="AB177" s="793">
        <v>0.84378503924395321</v>
      </c>
      <c r="AC177" s="794">
        <v>0.73364659905089791</v>
      </c>
      <c r="AD177" s="794">
        <v>0.40235988200589973</v>
      </c>
      <c r="AE177" s="794">
        <v>0.49795584627964024</v>
      </c>
    </row>
    <row r="178" spans="1:31">
      <c r="A178" s="795"/>
      <c r="B178" s="796"/>
      <c r="C178" s="797">
        <v>0.39990368003424709</v>
      </c>
      <c r="D178" s="797">
        <v>0.35830262815906555</v>
      </c>
      <c r="E178" s="797">
        <v>0.35880716131300933</v>
      </c>
      <c r="F178" s="797">
        <v>0.36487684804378734</v>
      </c>
      <c r="G178" s="797"/>
      <c r="H178" s="797">
        <v>0.17479780451633617</v>
      </c>
      <c r="I178" s="797">
        <v>0.10368920757717064</v>
      </c>
      <c r="J178" s="797">
        <v>1.5227727919030072E-2</v>
      </c>
      <c r="K178" s="797">
        <v>0.3479214762945862</v>
      </c>
      <c r="L178" s="798">
        <v>0.1908969987921782</v>
      </c>
      <c r="M178" s="799">
        <v>0.16430963046768696</v>
      </c>
      <c r="N178" s="799">
        <v>1.2957328726283119E-2</v>
      </c>
      <c r="O178" s="799">
        <v>9.3491522314125396E-3</v>
      </c>
      <c r="P178" s="416"/>
      <c r="Q178" s="795"/>
      <c r="R178" s="776"/>
      <c r="S178" s="797"/>
      <c r="T178" s="797"/>
      <c r="U178" s="797"/>
      <c r="V178" s="797"/>
      <c r="W178" s="797"/>
      <c r="X178" s="797"/>
      <c r="Y178" s="797"/>
      <c r="Z178" s="797"/>
      <c r="AA178" s="797"/>
      <c r="AB178" s="798"/>
      <c r="AC178" s="799"/>
      <c r="AD178" s="799"/>
      <c r="AE178" s="799"/>
    </row>
    <row r="179" spans="1:31">
      <c r="A179" s="785" t="s">
        <v>180</v>
      </c>
      <c r="B179" s="790">
        <v>384626</v>
      </c>
      <c r="C179" s="787">
        <v>63528</v>
      </c>
      <c r="D179" s="787">
        <v>59548</v>
      </c>
      <c r="E179" s="787">
        <v>61106</v>
      </c>
      <c r="F179" s="787">
        <v>62508</v>
      </c>
      <c r="G179" s="787">
        <v>31483</v>
      </c>
      <c r="H179" s="800" t="s">
        <v>127</v>
      </c>
      <c r="I179" s="787">
        <v>22611</v>
      </c>
      <c r="J179" s="787">
        <v>11481</v>
      </c>
      <c r="K179" s="787">
        <v>57984</v>
      </c>
      <c r="L179" s="789">
        <v>18232</v>
      </c>
      <c r="M179" s="790">
        <v>29919</v>
      </c>
      <c r="N179" s="790">
        <v>5988</v>
      </c>
      <c r="O179" s="790">
        <v>4361</v>
      </c>
      <c r="P179" s="416"/>
      <c r="Q179" s="785" t="s">
        <v>180</v>
      </c>
      <c r="R179" s="794">
        <v>4.87850535325225E-2</v>
      </c>
      <c r="S179" s="792">
        <v>0.2552417831507367</v>
      </c>
      <c r="T179" s="792">
        <v>0.25376167125680121</v>
      </c>
      <c r="U179" s="792">
        <v>0.24830622197492883</v>
      </c>
      <c r="V179" s="792">
        <v>0.24950406347987458</v>
      </c>
      <c r="W179" s="792">
        <v>0.38595432455610967</v>
      </c>
      <c r="X179" s="800" t="s">
        <v>127</v>
      </c>
      <c r="Y179" s="792">
        <v>0.43651320153907391</v>
      </c>
      <c r="Z179" s="792">
        <v>9.4416862642626942E-2</v>
      </c>
      <c r="AA179" s="792">
        <v>0.25098302980132453</v>
      </c>
      <c r="AB179" s="793">
        <v>0.45398200965335672</v>
      </c>
      <c r="AC179" s="794">
        <v>0.38747952805909286</v>
      </c>
      <c r="AD179" s="794">
        <v>0.14545758183032731</v>
      </c>
      <c r="AE179" s="794">
        <v>0.18115111213024535</v>
      </c>
    </row>
    <row r="180" spans="1:31">
      <c r="A180" s="795"/>
      <c r="B180" s="796"/>
      <c r="C180" s="797">
        <v>0.16516824135653857</v>
      </c>
      <c r="D180" s="797">
        <v>0.15482052695345608</v>
      </c>
      <c r="E180" s="797">
        <v>0.15887121515446173</v>
      </c>
      <c r="F180" s="797">
        <v>0.16251631454971843</v>
      </c>
      <c r="G180" s="797">
        <v>8.1853540842272754E-2</v>
      </c>
      <c r="H180" s="797"/>
      <c r="I180" s="797">
        <v>5.8786977479421569E-2</v>
      </c>
      <c r="J180" s="797">
        <v>2.9849776146178366E-2</v>
      </c>
      <c r="K180" s="797">
        <v>0.15075423918299855</v>
      </c>
      <c r="L180" s="798">
        <v>4.7401891707788864E-2</v>
      </c>
      <c r="M180" s="799">
        <v>7.7787253071815221E-2</v>
      </c>
      <c r="N180" s="799">
        <v>1.5568370312979361E-2</v>
      </c>
      <c r="O180" s="799">
        <v>1.1338287063277053E-2</v>
      </c>
      <c r="P180" s="416"/>
      <c r="Q180" s="795"/>
      <c r="R180" s="796"/>
      <c r="S180" s="797"/>
      <c r="T180" s="797"/>
      <c r="U180" s="797"/>
      <c r="V180" s="797"/>
      <c r="W180" s="797"/>
      <c r="X180" s="797"/>
      <c r="Y180" s="797"/>
      <c r="Z180" s="797"/>
      <c r="AA180" s="797"/>
      <c r="AB180" s="798"/>
      <c r="AC180" s="799"/>
      <c r="AD180" s="799"/>
      <c r="AE180" s="799"/>
    </row>
    <row r="181" spans="1:31">
      <c r="A181" s="801" t="s">
        <v>182</v>
      </c>
      <c r="B181" s="790">
        <v>29045</v>
      </c>
      <c r="C181" s="787">
        <v>1153</v>
      </c>
      <c r="D181" s="787">
        <v>1022</v>
      </c>
      <c r="E181" s="787">
        <v>1035</v>
      </c>
      <c r="F181" s="787">
        <v>1035</v>
      </c>
      <c r="G181" s="787">
        <v>470</v>
      </c>
      <c r="H181" s="787">
        <v>297</v>
      </c>
      <c r="I181" s="788" t="s">
        <v>127</v>
      </c>
      <c r="J181" s="787">
        <v>40</v>
      </c>
      <c r="K181" s="787">
        <v>918</v>
      </c>
      <c r="L181" s="789">
        <v>423</v>
      </c>
      <c r="M181" s="790">
        <v>221</v>
      </c>
      <c r="N181" s="790">
        <v>19</v>
      </c>
      <c r="O181" s="790">
        <v>19</v>
      </c>
      <c r="P181" s="416"/>
      <c r="Q181" s="801" t="s">
        <v>182</v>
      </c>
      <c r="R181" s="794">
        <v>3.1709416422792222E-2</v>
      </c>
      <c r="S181" s="792">
        <v>0.48742411101474414</v>
      </c>
      <c r="T181" s="792">
        <v>0.45499021526418787</v>
      </c>
      <c r="U181" s="792">
        <v>0.44927536231884058</v>
      </c>
      <c r="V181" s="792">
        <v>0.44927536231884058</v>
      </c>
      <c r="W181" s="792">
        <v>0.62340425531914889</v>
      </c>
      <c r="X181" s="792">
        <v>0.6767676767676768</v>
      </c>
      <c r="Y181" s="800" t="s">
        <v>127</v>
      </c>
      <c r="Z181" s="792">
        <v>0.375</v>
      </c>
      <c r="AA181" s="792">
        <v>0.46949891067538124</v>
      </c>
      <c r="AB181" s="793">
        <v>0.76832151300236406</v>
      </c>
      <c r="AC181" s="794">
        <v>0.75565610859728505</v>
      </c>
      <c r="AD181" s="794">
        <v>0.57894736842105265</v>
      </c>
      <c r="AE181" s="794">
        <v>0.57894736842105265</v>
      </c>
    </row>
    <row r="182" spans="1:31">
      <c r="A182" s="795"/>
      <c r="B182" s="796"/>
      <c r="C182" s="797">
        <v>3.9697021862626955E-2</v>
      </c>
      <c r="D182" s="797">
        <v>3.5186779135823722E-2</v>
      </c>
      <c r="E182" s="797">
        <v>3.5634360475124804E-2</v>
      </c>
      <c r="F182" s="797">
        <v>3.5634360475124804E-2</v>
      </c>
      <c r="G182" s="797">
        <v>1.6181786882423825E-2</v>
      </c>
      <c r="H182" s="797">
        <v>1.0225512136340162E-2</v>
      </c>
      <c r="I182" s="802"/>
      <c r="J182" s="797">
        <v>1.3771733516956446E-3</v>
      </c>
      <c r="K182" s="797">
        <v>3.1606128421415046E-2</v>
      </c>
      <c r="L182" s="798">
        <v>1.4563608194181442E-2</v>
      </c>
      <c r="M182" s="799">
        <v>7.6088827681184369E-3</v>
      </c>
      <c r="N182" s="799">
        <v>6.5415734205543123E-4</v>
      </c>
      <c r="O182" s="799">
        <v>6.5415734205543123E-4</v>
      </c>
      <c r="P182" s="416"/>
      <c r="Q182" s="795"/>
      <c r="R182" s="796"/>
      <c r="S182" s="797"/>
      <c r="T182" s="797"/>
      <c r="U182" s="797"/>
      <c r="V182" s="797"/>
      <c r="W182" s="797"/>
      <c r="X182" s="797"/>
      <c r="Y182" s="802"/>
      <c r="Z182" s="797"/>
      <c r="AA182" s="797"/>
      <c r="AB182" s="798"/>
      <c r="AC182" s="799"/>
      <c r="AD182" s="799"/>
      <c r="AE182" s="799"/>
    </row>
    <row r="183" spans="1:31">
      <c r="A183" s="801" t="s">
        <v>277</v>
      </c>
      <c r="B183" s="790">
        <v>80953</v>
      </c>
      <c r="C183" s="787">
        <v>8505</v>
      </c>
      <c r="D183" s="787">
        <v>7916</v>
      </c>
      <c r="E183" s="787">
        <v>7916</v>
      </c>
      <c r="F183" s="787">
        <v>8217</v>
      </c>
      <c r="G183" s="787">
        <v>2689</v>
      </c>
      <c r="H183" s="787">
        <v>4396</v>
      </c>
      <c r="I183" s="787">
        <v>3411</v>
      </c>
      <c r="J183" s="803" t="s">
        <v>127</v>
      </c>
      <c r="K183" s="787">
        <v>7425</v>
      </c>
      <c r="L183" s="789">
        <v>2159</v>
      </c>
      <c r="M183" s="790">
        <v>2119</v>
      </c>
      <c r="N183" s="790">
        <v>2119</v>
      </c>
      <c r="O183" s="790">
        <v>1491</v>
      </c>
      <c r="P183" s="416"/>
      <c r="Q183" s="801" t="s">
        <v>277</v>
      </c>
      <c r="R183" s="794">
        <v>3.709559868071597E-2</v>
      </c>
      <c r="S183" s="792">
        <v>0.24938271604938272</v>
      </c>
      <c r="T183" s="792">
        <v>0.22296614451743305</v>
      </c>
      <c r="U183" s="792">
        <v>0.22296614451743305</v>
      </c>
      <c r="V183" s="792">
        <v>0.22721187781428745</v>
      </c>
      <c r="W183" s="792">
        <v>0.38676087764968392</v>
      </c>
      <c r="X183" s="792">
        <v>0.28275705186533212</v>
      </c>
      <c r="Y183" s="792">
        <v>0.36440926414541192</v>
      </c>
      <c r="Z183" s="800" t="s">
        <v>127</v>
      </c>
      <c r="AA183" s="792">
        <v>0.21898989898989898</v>
      </c>
      <c r="AB183" s="793">
        <v>0.53450671607225564</v>
      </c>
      <c r="AC183" s="794">
        <v>0.39263803680981596</v>
      </c>
      <c r="AD183" s="794">
        <v>0.39263803680981596</v>
      </c>
      <c r="AE183" s="794">
        <v>0.4755197853789403</v>
      </c>
    </row>
    <row r="184" spans="1:31">
      <c r="A184" s="795"/>
      <c r="B184" s="804"/>
      <c r="C184" s="797">
        <v>0.10506096129853125</v>
      </c>
      <c r="D184" s="797">
        <v>9.7785134584264938E-2</v>
      </c>
      <c r="E184" s="797">
        <v>9.7785134584264938E-2</v>
      </c>
      <c r="F184" s="797">
        <v>0.101503341445036</v>
      </c>
      <c r="G184" s="797">
        <v>3.321680481266908E-2</v>
      </c>
      <c r="H184" s="797">
        <v>5.4303114152656477E-2</v>
      </c>
      <c r="I184" s="797">
        <v>4.2135560139834223E-2</v>
      </c>
      <c r="J184" s="805"/>
      <c r="K184" s="797">
        <v>9.1719886847924106E-2</v>
      </c>
      <c r="L184" s="798">
        <v>2.6669796054500761E-2</v>
      </c>
      <c r="M184" s="799">
        <v>2.6175682185959753E-2</v>
      </c>
      <c r="N184" s="799">
        <v>2.6175682185959753E-2</v>
      </c>
      <c r="O184" s="799">
        <v>1.841809444986597E-2</v>
      </c>
      <c r="P184" s="416"/>
      <c r="Q184" s="795"/>
      <c r="R184" s="804"/>
      <c r="S184" s="797"/>
      <c r="T184" s="797"/>
      <c r="U184" s="797"/>
      <c r="V184" s="797"/>
      <c r="W184" s="797"/>
      <c r="X184" s="797"/>
      <c r="Y184" s="797"/>
      <c r="Z184" s="805"/>
      <c r="AA184" s="797"/>
      <c r="AB184" s="798"/>
      <c r="AC184" s="799"/>
      <c r="AD184" s="799"/>
      <c r="AE184" s="799"/>
    </row>
    <row r="185" spans="1:31">
      <c r="A185" s="801" t="s">
        <v>183</v>
      </c>
      <c r="B185" s="790">
        <v>257754</v>
      </c>
      <c r="C185" s="787">
        <v>72444</v>
      </c>
      <c r="D185" s="787">
        <v>53310</v>
      </c>
      <c r="E185" s="787">
        <v>53520</v>
      </c>
      <c r="F185" s="787">
        <v>54606</v>
      </c>
      <c r="G185" s="787">
        <v>50257</v>
      </c>
      <c r="H185" s="787">
        <v>31576</v>
      </c>
      <c r="I185" s="787">
        <v>16093</v>
      </c>
      <c r="J185" s="787">
        <v>3231</v>
      </c>
      <c r="K185" s="803" t="s">
        <v>127</v>
      </c>
      <c r="L185" s="806">
        <v>54253</v>
      </c>
      <c r="M185" s="790">
        <v>28523</v>
      </c>
      <c r="N185" s="790">
        <v>2619</v>
      </c>
      <c r="O185" s="790">
        <v>1949</v>
      </c>
      <c r="P185" s="416"/>
      <c r="Q185" s="801" t="s">
        <v>183</v>
      </c>
      <c r="R185" s="794">
        <v>0.23584891020119958</v>
      </c>
      <c r="S185" s="792">
        <v>0.71601512892717134</v>
      </c>
      <c r="T185" s="792">
        <v>0.71157381354342519</v>
      </c>
      <c r="U185" s="792">
        <v>0.70934230194319881</v>
      </c>
      <c r="V185" s="792">
        <v>0.70397025967842364</v>
      </c>
      <c r="W185" s="792">
        <v>0.73589748691724532</v>
      </c>
      <c r="X185" s="792">
        <v>0.73299341271852037</v>
      </c>
      <c r="Y185" s="792">
        <v>0.82396072826694833</v>
      </c>
      <c r="Z185" s="792">
        <v>0.47075208913649025</v>
      </c>
      <c r="AA185" s="800" t="s">
        <v>127</v>
      </c>
      <c r="AB185" s="793">
        <v>0.82107901867177857</v>
      </c>
      <c r="AC185" s="794">
        <v>0.7781439540020334</v>
      </c>
      <c r="AD185" s="794">
        <v>0.51699121802214587</v>
      </c>
      <c r="AE185" s="794">
        <v>0.59569009748589019</v>
      </c>
    </row>
    <row r="186" spans="1:31">
      <c r="A186" s="807"/>
      <c r="B186" s="808"/>
      <c r="C186" s="797">
        <v>0.28105868386135618</v>
      </c>
      <c r="D186" s="797">
        <v>0.20682511231639469</v>
      </c>
      <c r="E186" s="797">
        <v>0.20763984264065738</v>
      </c>
      <c r="F186" s="797">
        <v>0.2118531623175586</v>
      </c>
      <c r="G186" s="797">
        <v>0.1949804852688998</v>
      </c>
      <c r="H186" s="797">
        <v>0.12250440342341923</v>
      </c>
      <c r="I186" s="797">
        <v>6.2435500515995869E-2</v>
      </c>
      <c r="J186" s="797">
        <v>1.2535207989012779E-2</v>
      </c>
      <c r="K186" s="809"/>
      <c r="L186" s="810">
        <v>0.21048363943915516</v>
      </c>
      <c r="M186" s="799">
        <v>0.11065977637592433</v>
      </c>
      <c r="N186" s="799">
        <v>1.0160851044018716E-2</v>
      </c>
      <c r="O186" s="799">
        <v>7.5614733427997235E-3</v>
      </c>
      <c r="P186" s="416"/>
      <c r="Q186" s="807"/>
      <c r="R186" s="811"/>
      <c r="S186" s="809"/>
      <c r="T186" s="809"/>
      <c r="U186" s="809"/>
      <c r="V186" s="809"/>
      <c r="W186" s="809"/>
      <c r="X186" s="809"/>
      <c r="Y186" s="809"/>
      <c r="Z186" s="809"/>
      <c r="AA186" s="809"/>
      <c r="AB186" s="810"/>
      <c r="AC186" s="812"/>
      <c r="AD186" s="812"/>
      <c r="AE186" s="812"/>
    </row>
    <row r="187" spans="1:31">
      <c r="A187" s="813" t="s">
        <v>230</v>
      </c>
      <c r="B187" s="842">
        <v>883192</v>
      </c>
      <c r="C187" s="815">
        <v>197943</v>
      </c>
      <c r="D187" s="815">
        <v>168667</v>
      </c>
      <c r="E187" s="815">
        <v>170514</v>
      </c>
      <c r="F187" s="815">
        <v>174097</v>
      </c>
      <c r="G187" s="815">
        <v>84899</v>
      </c>
      <c r="H187" s="815">
        <v>59135</v>
      </c>
      <c r="I187" s="815">
        <v>55679</v>
      </c>
      <c r="J187" s="815">
        <v>16744</v>
      </c>
      <c r="K187" s="815">
        <v>111840</v>
      </c>
      <c r="L187" s="816">
        <v>100039</v>
      </c>
      <c r="M187" s="817">
        <v>82276</v>
      </c>
      <c r="N187" s="817">
        <v>12440</v>
      </c>
      <c r="O187" s="817">
        <v>9043</v>
      </c>
      <c r="P187" s="416"/>
      <c r="Q187" s="813" t="s">
        <v>230</v>
      </c>
      <c r="R187" s="818">
        <v>0.14240165218887851</v>
      </c>
      <c r="S187" s="843">
        <v>0.52308492848951471</v>
      </c>
      <c r="T187" s="844">
        <v>0.49461364700860277</v>
      </c>
      <c r="U187" s="844">
        <v>0.48981901779326037</v>
      </c>
      <c r="V187" s="844">
        <v>0.48821059524288185</v>
      </c>
      <c r="W187" s="844">
        <v>0.5944475199943462</v>
      </c>
      <c r="X187" s="844">
        <v>0.69620360192779229</v>
      </c>
      <c r="Y187" s="844">
        <v>0.6360926022378276</v>
      </c>
      <c r="Z187" s="844">
        <v>0.20198279980888675</v>
      </c>
      <c r="AA187" s="845">
        <v>0.39295422031473531</v>
      </c>
      <c r="AB187" s="846">
        <v>0.7534361598976399</v>
      </c>
      <c r="AC187" s="818">
        <v>0.61446837473868443</v>
      </c>
      <c r="AD187" s="818">
        <v>0.30144694533762056</v>
      </c>
      <c r="AE187" s="818">
        <v>0.3627114895499281</v>
      </c>
    </row>
    <row r="188" spans="1:31">
      <c r="A188" s="819" t="s">
        <v>231</v>
      </c>
      <c r="B188" s="820"/>
      <c r="C188" s="821">
        <v>0.22412227465828494</v>
      </c>
      <c r="D188" s="821">
        <v>0.19097432947762208</v>
      </c>
      <c r="E188" s="821">
        <v>0.1930656074783286</v>
      </c>
      <c r="F188" s="821">
        <v>0.19712248299350538</v>
      </c>
      <c r="G188" s="821">
        <v>9.612745586463646E-2</v>
      </c>
      <c r="H188" s="821">
        <v>6.6955995978224436E-2</v>
      </c>
      <c r="I188" s="821">
        <v>6.3042917055408113E-2</v>
      </c>
      <c r="J188" s="821">
        <v>1.8958505058922635E-2</v>
      </c>
      <c r="K188" s="821">
        <v>0.12663158180780623</v>
      </c>
      <c r="L188" s="822">
        <v>0.11326982128461309</v>
      </c>
      <c r="M188" s="823">
        <v>9.3157546716908665E-2</v>
      </c>
      <c r="N188" s="823">
        <v>1.4085272511526373E-2</v>
      </c>
      <c r="O188" s="823">
        <v>1.0238996730042844E-2</v>
      </c>
      <c r="P188" s="416"/>
      <c r="Q188" s="819" t="s">
        <v>231</v>
      </c>
      <c r="R188" s="820"/>
      <c r="S188" s="821"/>
      <c r="T188" s="821"/>
      <c r="U188" s="821"/>
      <c r="V188" s="821"/>
      <c r="W188" s="821"/>
      <c r="X188" s="821"/>
      <c r="Y188" s="821"/>
      <c r="Z188" s="821"/>
      <c r="AA188" s="821"/>
      <c r="AB188" s="822"/>
      <c r="AC188" s="823"/>
      <c r="AD188" s="823"/>
      <c r="AE188" s="823"/>
    </row>
    <row r="189" spans="1:31">
      <c r="A189" s="801" t="s">
        <v>58</v>
      </c>
      <c r="B189" s="790">
        <v>57315</v>
      </c>
      <c r="C189" s="787">
        <v>9950</v>
      </c>
      <c r="D189" s="787">
        <v>9937</v>
      </c>
      <c r="E189" s="787">
        <v>9950</v>
      </c>
      <c r="F189" s="787">
        <v>10023</v>
      </c>
      <c r="G189" s="787">
        <v>3926</v>
      </c>
      <c r="H189" s="787">
        <v>2366</v>
      </c>
      <c r="I189" s="787">
        <v>1298</v>
      </c>
      <c r="J189" s="787">
        <v>124</v>
      </c>
      <c r="K189" s="787">
        <v>9167</v>
      </c>
      <c r="L189" s="803" t="s">
        <v>127</v>
      </c>
      <c r="M189" s="790">
        <v>1577</v>
      </c>
      <c r="N189" s="790">
        <v>83</v>
      </c>
      <c r="O189" s="790">
        <v>70</v>
      </c>
      <c r="P189" s="416"/>
      <c r="Q189" s="801" t="s">
        <v>58</v>
      </c>
      <c r="R189" s="794">
        <v>0.10423100410014831</v>
      </c>
      <c r="S189" s="792">
        <v>0.37557788944723619</v>
      </c>
      <c r="T189" s="792">
        <v>0.37576733420549463</v>
      </c>
      <c r="U189" s="792">
        <v>0.37557788944723619</v>
      </c>
      <c r="V189" s="792">
        <v>0.37733213608699989</v>
      </c>
      <c r="W189" s="792">
        <v>0.70988283239938865</v>
      </c>
      <c r="X189" s="792">
        <v>0.61200338123415043</v>
      </c>
      <c r="Y189" s="792">
        <v>0.88443759630200303</v>
      </c>
      <c r="Z189" s="792">
        <v>0.60483870967741937</v>
      </c>
      <c r="AA189" s="792">
        <v>0.36129595287444094</v>
      </c>
      <c r="AB189" s="803" t="s">
        <v>127</v>
      </c>
      <c r="AC189" s="794">
        <v>0.8053265694356373</v>
      </c>
      <c r="AD189" s="794">
        <v>0.7831325301204819</v>
      </c>
      <c r="AE189" s="794">
        <v>0.81428571428571428</v>
      </c>
    </row>
    <row r="190" spans="1:31">
      <c r="A190" s="824"/>
      <c r="B190" s="781"/>
      <c r="C190" s="825">
        <v>0.17360202390299223</v>
      </c>
      <c r="D190" s="825">
        <v>0.17337520718834512</v>
      </c>
      <c r="E190" s="825">
        <v>0.17360202390299223</v>
      </c>
      <c r="F190" s="825">
        <v>0.17487568699293379</v>
      </c>
      <c r="G190" s="825">
        <v>6.8498647823431916E-2</v>
      </c>
      <c r="H190" s="825">
        <v>4.1280642065776849E-2</v>
      </c>
      <c r="I190" s="825">
        <v>2.2646776585536071E-2</v>
      </c>
      <c r="J190" s="825">
        <v>2.1634825089418127E-3</v>
      </c>
      <c r="K190" s="825">
        <v>0.15994067870539999</v>
      </c>
      <c r="L190" s="826">
        <v>0</v>
      </c>
      <c r="M190" s="827">
        <v>2.7514612230655152E-2</v>
      </c>
      <c r="N190" s="827">
        <v>1.4481374858239552E-3</v>
      </c>
      <c r="O190" s="827">
        <v>1.2213207711768298E-3</v>
      </c>
      <c r="P190" s="416"/>
      <c r="Q190" s="824"/>
      <c r="R190" s="781"/>
      <c r="S190" s="825"/>
      <c r="T190" s="825"/>
      <c r="U190" s="825"/>
      <c r="V190" s="825"/>
      <c r="W190" s="825"/>
      <c r="X190" s="825"/>
      <c r="Y190" s="825"/>
      <c r="Z190" s="825"/>
      <c r="AA190" s="825"/>
      <c r="AB190" s="826"/>
      <c r="AC190" s="827"/>
      <c r="AD190" s="827"/>
      <c r="AE190" s="827"/>
    </row>
    <row r="191" spans="1:31">
      <c r="A191" s="813" t="s">
        <v>232</v>
      </c>
      <c r="B191" s="814">
        <v>940507</v>
      </c>
      <c r="C191" s="828">
        <v>207893</v>
      </c>
      <c r="D191" s="829">
        <v>178604</v>
      </c>
      <c r="E191" s="829">
        <v>180464</v>
      </c>
      <c r="F191" s="829">
        <v>184120</v>
      </c>
      <c r="G191" s="829">
        <v>88825</v>
      </c>
      <c r="H191" s="829">
        <v>61501</v>
      </c>
      <c r="I191" s="829">
        <v>56977</v>
      </c>
      <c r="J191" s="829">
        <v>16868</v>
      </c>
      <c r="K191" s="829">
        <v>121007</v>
      </c>
      <c r="L191" s="830">
        <v>100039</v>
      </c>
      <c r="M191" s="831">
        <v>83853</v>
      </c>
      <c r="N191" s="831">
        <v>12523</v>
      </c>
      <c r="O191" s="831">
        <v>9113</v>
      </c>
      <c r="P191" s="416"/>
      <c r="Q191" s="813" t="s">
        <v>232</v>
      </c>
      <c r="R191" s="832">
        <v>0.1400755124629588</v>
      </c>
      <c r="S191" s="833">
        <v>0.51602507058919733</v>
      </c>
      <c r="T191" s="834">
        <v>0.48800138854672909</v>
      </c>
      <c r="U191" s="834">
        <v>0.48352025888819933</v>
      </c>
      <c r="V191" s="834">
        <v>0.48217466869432979</v>
      </c>
      <c r="W191" s="834">
        <v>0.59954967632986211</v>
      </c>
      <c r="X191" s="834">
        <v>0.69296434204321877</v>
      </c>
      <c r="Y191" s="834">
        <v>0.64175017989715144</v>
      </c>
      <c r="Z191" s="834">
        <v>0.20494427317998576</v>
      </c>
      <c r="AA191" s="834">
        <v>0.39055591825266306</v>
      </c>
      <c r="AB191" s="835">
        <v>0.7534361598976399</v>
      </c>
      <c r="AC191" s="836">
        <v>0.61805779161151064</v>
      </c>
      <c r="AD191" s="836">
        <v>0.30463946338736725</v>
      </c>
      <c r="AE191" s="836">
        <v>0.36618018215735765</v>
      </c>
    </row>
    <row r="192" spans="1:31" ht="13.8" thickBot="1">
      <c r="A192" s="837"/>
      <c r="B192" s="838"/>
      <c r="C192" s="839">
        <v>0.22104354353556113</v>
      </c>
      <c r="D192" s="839">
        <v>0.18990182954512833</v>
      </c>
      <c r="E192" s="839">
        <v>0.19187948627708246</v>
      </c>
      <c r="F192" s="839">
        <v>0.19576675133731061</v>
      </c>
      <c r="G192" s="839">
        <v>9.4443741513885598E-2</v>
      </c>
      <c r="H192" s="839">
        <v>6.5391326167694663E-2</v>
      </c>
      <c r="I192" s="839">
        <v>6.0581154632554569E-2</v>
      </c>
      <c r="J192" s="839">
        <v>1.7935007394947619E-2</v>
      </c>
      <c r="K192" s="839">
        <v>0.12866145600192236</v>
      </c>
      <c r="L192" s="840">
        <v>0.10636709774621561</v>
      </c>
      <c r="M192" s="841">
        <v>8.9157231152984504E-2</v>
      </c>
      <c r="N192" s="841">
        <v>1.3315158738850429E-2</v>
      </c>
      <c r="O192" s="841">
        <v>9.6894547302678238E-3</v>
      </c>
      <c r="P192" s="416"/>
      <c r="Q192" s="837"/>
      <c r="R192" s="838"/>
      <c r="S192" s="839"/>
      <c r="T192" s="839"/>
      <c r="U192" s="839"/>
      <c r="V192" s="839"/>
      <c r="W192" s="839"/>
      <c r="X192" s="839"/>
      <c r="Y192" s="839"/>
      <c r="Z192" s="839"/>
      <c r="AA192" s="839"/>
      <c r="AB192" s="840"/>
      <c r="AC192" s="841"/>
      <c r="AD192" s="841"/>
      <c r="AE192" s="841"/>
    </row>
    <row r="193" spans="1:35" ht="15">
      <c r="K193" s="883"/>
      <c r="L193" s="883"/>
      <c r="M193" s="883"/>
      <c r="N193" s="883"/>
      <c r="O193" s="883"/>
      <c r="P193" s="416"/>
      <c r="Z193" s="416"/>
      <c r="AA193" s="883"/>
      <c r="AB193" s="883"/>
      <c r="AC193" s="883"/>
      <c r="AD193" s="883"/>
      <c r="AE193" s="883"/>
      <c r="AF193" s="416"/>
      <c r="AG193" s="416"/>
    </row>
    <row r="194" spans="1:35" ht="15">
      <c r="A194" s="767" t="s">
        <v>302</v>
      </c>
      <c r="K194" s="883"/>
      <c r="L194" s="883"/>
      <c r="M194" s="883"/>
      <c r="N194" s="883"/>
      <c r="O194" s="883"/>
      <c r="P194" s="416"/>
      <c r="Q194" s="767" t="s">
        <v>303</v>
      </c>
      <c r="Z194" s="416"/>
      <c r="AA194" s="883"/>
      <c r="AB194" s="883"/>
      <c r="AC194" s="883"/>
      <c r="AD194" s="883"/>
      <c r="AE194" s="883"/>
      <c r="AF194" s="416"/>
      <c r="AG194" s="416"/>
    </row>
    <row r="195" spans="1:35" ht="15">
      <c r="A195" s="416"/>
      <c r="B195" s="416"/>
      <c r="C195" s="416"/>
      <c r="D195" s="416"/>
      <c r="E195" s="416"/>
      <c r="F195" s="416"/>
      <c r="G195" s="416"/>
      <c r="H195" s="416"/>
      <c r="I195" s="416"/>
      <c r="J195" s="883"/>
      <c r="K195" s="883"/>
      <c r="L195" s="883"/>
      <c r="M195" s="883"/>
      <c r="N195" s="883"/>
      <c r="O195" s="883"/>
      <c r="P195" s="416"/>
      <c r="Q195" s="416"/>
      <c r="R195" s="416"/>
      <c r="S195" s="416"/>
      <c r="T195" s="416"/>
      <c r="U195" s="416"/>
      <c r="V195" s="416"/>
      <c r="W195" s="416"/>
      <c r="X195" s="416"/>
      <c r="Y195" s="416"/>
      <c r="Z195" s="416"/>
      <c r="AA195" s="883"/>
      <c r="AB195" s="883"/>
      <c r="AC195" s="883"/>
      <c r="AD195" s="883"/>
      <c r="AE195" s="883"/>
      <c r="AF195" s="416"/>
      <c r="AG195" s="416"/>
      <c r="AH195" s="416"/>
      <c r="AI195" s="416"/>
    </row>
    <row r="196" spans="1:35" ht="15">
      <c r="A196" s="881" t="s">
        <v>205</v>
      </c>
      <c r="B196" s="882"/>
      <c r="C196" s="882"/>
      <c r="D196" s="882"/>
      <c r="E196" s="882"/>
      <c r="F196" s="882"/>
      <c r="G196" s="882"/>
      <c r="H196" s="882"/>
      <c r="I196" s="882"/>
      <c r="J196" s="883"/>
      <c r="K196" s="883"/>
      <c r="L196" s="883"/>
      <c r="M196" s="883"/>
      <c r="N196" s="883"/>
      <c r="O196" s="883"/>
      <c r="P196" s="416"/>
      <c r="Q196" s="881" t="s">
        <v>206</v>
      </c>
      <c r="R196" s="882"/>
      <c r="S196" s="882"/>
      <c r="T196" s="882"/>
      <c r="U196" s="882"/>
      <c r="V196" s="882"/>
      <c r="W196" s="882"/>
      <c r="X196" s="882"/>
      <c r="Y196" s="882"/>
      <c r="Z196" s="883"/>
      <c r="AA196" s="883"/>
      <c r="AB196" s="883"/>
      <c r="AC196" s="883"/>
      <c r="AD196" s="883"/>
      <c r="AE196" s="883"/>
      <c r="AF196" s="883"/>
      <c r="AG196" s="883"/>
    </row>
    <row r="197" spans="1:35" ht="15">
      <c r="A197" s="418" t="s">
        <v>207</v>
      </c>
      <c r="B197" s="418" t="s">
        <v>208</v>
      </c>
      <c r="J197" s="883"/>
      <c r="K197" s="883"/>
      <c r="L197" s="883"/>
      <c r="M197" s="883"/>
      <c r="N197" s="883"/>
      <c r="O197" s="883"/>
      <c r="P197" s="416"/>
      <c r="Q197" s="418" t="s">
        <v>207</v>
      </c>
      <c r="R197" s="418" t="s">
        <v>208</v>
      </c>
      <c r="Z197" s="883"/>
      <c r="AA197" s="883"/>
      <c r="AB197" s="883"/>
      <c r="AC197" s="883"/>
      <c r="AD197" s="883"/>
      <c r="AE197" s="883"/>
      <c r="AF197" s="883"/>
      <c r="AG197" s="883"/>
    </row>
    <row r="198" spans="1:35" ht="15">
      <c r="A198" s="766" t="s">
        <v>209</v>
      </c>
      <c r="B198" s="766"/>
      <c r="C198" s="766">
        <v>2002</v>
      </c>
      <c r="D198" s="767"/>
      <c r="E198" s="767"/>
      <c r="F198" s="767"/>
      <c r="G198" s="767"/>
      <c r="H198" s="767"/>
      <c r="I198" s="767"/>
      <c r="J198" s="883"/>
      <c r="K198" s="883"/>
      <c r="L198" s="883"/>
      <c r="M198" s="883"/>
      <c r="N198" s="883"/>
      <c r="O198" s="883"/>
      <c r="P198" s="416"/>
      <c r="Q198" s="766" t="s">
        <v>209</v>
      </c>
      <c r="R198" s="766"/>
      <c r="S198" s="766">
        <v>2002</v>
      </c>
      <c r="T198" s="767"/>
      <c r="U198" s="767"/>
      <c r="V198" s="767"/>
      <c r="W198" s="767"/>
      <c r="X198" s="767"/>
      <c r="Y198" s="767"/>
      <c r="Z198" s="883"/>
      <c r="AA198" s="883"/>
      <c r="AB198" s="883"/>
      <c r="AC198" s="883"/>
      <c r="AD198" s="883"/>
      <c r="AE198" s="883"/>
      <c r="AF198" s="883"/>
      <c r="AG198" s="883"/>
    </row>
    <row r="199" spans="1:35" ht="15.6" thickBot="1">
      <c r="J199" s="883"/>
      <c r="K199" s="883"/>
      <c r="L199" s="883"/>
      <c r="M199" s="883"/>
      <c r="N199" s="883"/>
      <c r="O199" s="883"/>
      <c r="P199" s="416"/>
      <c r="Z199" s="883"/>
      <c r="AA199" s="883"/>
      <c r="AB199" s="883"/>
      <c r="AC199" s="883"/>
      <c r="AD199" s="883"/>
      <c r="AE199" s="883"/>
      <c r="AF199" s="883"/>
      <c r="AG199" s="883"/>
    </row>
    <row r="200" spans="1:35">
      <c r="A200" s="768" t="s">
        <v>210</v>
      </c>
      <c r="B200" s="769" t="s">
        <v>211</v>
      </c>
      <c r="C200" s="770"/>
      <c r="D200" s="770"/>
      <c r="E200" s="770"/>
      <c r="F200" s="770"/>
      <c r="G200" s="770" t="s">
        <v>212</v>
      </c>
      <c r="H200" s="770"/>
      <c r="I200" s="770"/>
      <c r="J200" s="770"/>
      <c r="K200" s="770"/>
      <c r="L200" s="770"/>
      <c r="M200" s="768" t="s">
        <v>213</v>
      </c>
      <c r="N200" s="768" t="s">
        <v>214</v>
      </c>
      <c r="O200" s="768" t="s">
        <v>312</v>
      </c>
      <c r="P200" s="416"/>
      <c r="Q200" s="768" t="s">
        <v>210</v>
      </c>
      <c r="R200" s="769" t="s">
        <v>211</v>
      </c>
      <c r="S200" s="770"/>
      <c r="T200" s="770"/>
      <c r="U200" s="770"/>
      <c r="V200" s="770"/>
      <c r="W200" s="770" t="s">
        <v>212</v>
      </c>
      <c r="X200" s="770"/>
      <c r="Y200" s="770"/>
      <c r="Z200" s="770"/>
      <c r="AA200" s="770"/>
      <c r="AB200" s="770"/>
      <c r="AC200" s="768" t="s">
        <v>213</v>
      </c>
      <c r="AD200" s="768" t="s">
        <v>214</v>
      </c>
      <c r="AE200" s="768" t="s">
        <v>312</v>
      </c>
    </row>
    <row r="201" spans="1:35">
      <c r="A201" s="771" t="s">
        <v>215</v>
      </c>
      <c r="B201" s="772" t="s">
        <v>216</v>
      </c>
      <c r="C201" s="773"/>
      <c r="D201" s="773"/>
      <c r="E201" s="773"/>
      <c r="F201" s="773"/>
      <c r="G201" s="774" t="s">
        <v>217</v>
      </c>
      <c r="H201" s="773"/>
      <c r="I201" s="773"/>
      <c r="J201" s="773"/>
      <c r="K201" s="773"/>
      <c r="L201" s="773"/>
      <c r="M201" s="775" t="s">
        <v>218</v>
      </c>
      <c r="N201" s="775" t="s">
        <v>218</v>
      </c>
      <c r="O201" s="775" t="s">
        <v>218</v>
      </c>
      <c r="P201" s="416"/>
      <c r="Q201" s="771" t="s">
        <v>215</v>
      </c>
      <c r="R201" s="772" t="s">
        <v>216</v>
      </c>
      <c r="S201" s="773"/>
      <c r="T201" s="773"/>
      <c r="U201" s="773"/>
      <c r="V201" s="773"/>
      <c r="W201" s="774" t="s">
        <v>217</v>
      </c>
      <c r="X201" s="773"/>
      <c r="Y201" s="773"/>
      <c r="Z201" s="773"/>
      <c r="AA201" s="773"/>
      <c r="AB201" s="773"/>
      <c r="AC201" s="775" t="s">
        <v>218</v>
      </c>
      <c r="AD201" s="775" t="s">
        <v>218</v>
      </c>
      <c r="AE201" s="775" t="s">
        <v>218</v>
      </c>
    </row>
    <row r="202" spans="1:35">
      <c r="A202" s="776" t="s">
        <v>219</v>
      </c>
      <c r="B202" s="772" t="s">
        <v>179</v>
      </c>
      <c r="C202" s="777" t="s">
        <v>220</v>
      </c>
      <c r="D202" s="777" t="s">
        <v>221</v>
      </c>
      <c r="E202" s="777" t="s">
        <v>222</v>
      </c>
      <c r="F202" s="777" t="s">
        <v>223</v>
      </c>
      <c r="G202" s="778"/>
      <c r="H202" s="778"/>
      <c r="I202" s="778"/>
      <c r="J202" s="778"/>
      <c r="K202" s="778"/>
      <c r="L202" s="779" t="s">
        <v>45</v>
      </c>
      <c r="M202" s="771" t="s">
        <v>224</v>
      </c>
      <c r="N202" s="771" t="s">
        <v>225</v>
      </c>
      <c r="O202" s="771" t="s">
        <v>225</v>
      </c>
      <c r="P202" s="416"/>
      <c r="Q202" s="776" t="s">
        <v>219</v>
      </c>
      <c r="R202" s="772" t="s">
        <v>179</v>
      </c>
      <c r="S202" s="777" t="s">
        <v>220</v>
      </c>
      <c r="T202" s="777" t="s">
        <v>221</v>
      </c>
      <c r="U202" s="777" t="s">
        <v>222</v>
      </c>
      <c r="V202" s="777" t="s">
        <v>223</v>
      </c>
      <c r="W202" s="778"/>
      <c r="X202" s="778"/>
      <c r="Y202" s="778"/>
      <c r="Z202" s="778"/>
      <c r="AA202" s="778"/>
      <c r="AB202" s="779" t="s">
        <v>45</v>
      </c>
      <c r="AC202" s="771" t="s">
        <v>224</v>
      </c>
      <c r="AD202" s="771" t="s">
        <v>225</v>
      </c>
      <c r="AE202" s="771" t="s">
        <v>225</v>
      </c>
    </row>
    <row r="203" spans="1:35">
      <c r="A203" s="780"/>
      <c r="B203" s="781"/>
      <c r="C203" s="782" t="s">
        <v>226</v>
      </c>
      <c r="D203" s="782" t="s">
        <v>227</v>
      </c>
      <c r="E203" s="782" t="s">
        <v>228</v>
      </c>
      <c r="F203" s="782" t="s">
        <v>228</v>
      </c>
      <c r="G203" s="783" t="s">
        <v>186</v>
      </c>
      <c r="H203" s="783" t="s">
        <v>180</v>
      </c>
      <c r="I203" s="782" t="s">
        <v>182</v>
      </c>
      <c r="J203" s="782" t="s">
        <v>277</v>
      </c>
      <c r="K203" s="782" t="s">
        <v>183</v>
      </c>
      <c r="L203" s="774" t="s">
        <v>229</v>
      </c>
      <c r="M203" s="784" t="s">
        <v>291</v>
      </c>
      <c r="N203" s="784" t="s">
        <v>292</v>
      </c>
      <c r="O203" s="784" t="s">
        <v>305</v>
      </c>
      <c r="P203" s="416"/>
      <c r="Q203" s="780"/>
      <c r="R203" s="781"/>
      <c r="S203" s="782" t="s">
        <v>226</v>
      </c>
      <c r="T203" s="782" t="s">
        <v>227</v>
      </c>
      <c r="U203" s="782" t="s">
        <v>228</v>
      </c>
      <c r="V203" s="782" t="s">
        <v>228</v>
      </c>
      <c r="W203" s="783" t="s">
        <v>186</v>
      </c>
      <c r="X203" s="783" t="s">
        <v>180</v>
      </c>
      <c r="Y203" s="782" t="s">
        <v>182</v>
      </c>
      <c r="Z203" s="782" t="s">
        <v>277</v>
      </c>
      <c r="AA203" s="782" t="s">
        <v>183</v>
      </c>
      <c r="AB203" s="774" t="s">
        <v>229</v>
      </c>
      <c r="AC203" s="784" t="s">
        <v>291</v>
      </c>
      <c r="AD203" s="784" t="s">
        <v>292</v>
      </c>
      <c r="AE203" s="784" t="s">
        <v>305</v>
      </c>
    </row>
    <row r="204" spans="1:35">
      <c r="A204" s="801" t="s">
        <v>186</v>
      </c>
      <c r="B204" s="786">
        <v>129912</v>
      </c>
      <c r="C204" s="787">
        <v>58868</v>
      </c>
      <c r="D204" s="787">
        <v>46284</v>
      </c>
      <c r="E204" s="787">
        <v>46394</v>
      </c>
      <c r="F204" s="787">
        <v>47326</v>
      </c>
      <c r="G204" s="788" t="s">
        <v>127</v>
      </c>
      <c r="H204" s="787">
        <v>22781</v>
      </c>
      <c r="I204" s="787">
        <v>16842</v>
      </c>
      <c r="J204" s="787">
        <v>4882</v>
      </c>
      <c r="K204" s="787">
        <v>44914</v>
      </c>
      <c r="L204" s="789">
        <v>39766</v>
      </c>
      <c r="M204" s="790">
        <v>21390</v>
      </c>
      <c r="N204" s="790">
        <v>4248</v>
      </c>
      <c r="O204" s="790">
        <v>3708</v>
      </c>
      <c r="P204" s="416"/>
      <c r="Q204" s="801" t="s">
        <v>186</v>
      </c>
      <c r="R204" s="791">
        <v>0.32914588336720241</v>
      </c>
      <c r="S204" s="792">
        <v>0.68626418427668678</v>
      </c>
      <c r="T204" s="792">
        <v>0.62323913231354244</v>
      </c>
      <c r="U204" s="792">
        <v>0.62270983316808204</v>
      </c>
      <c r="V204" s="792">
        <v>0.62126526644973168</v>
      </c>
      <c r="W204" s="788" t="s">
        <v>127</v>
      </c>
      <c r="X204" s="792">
        <v>0.76467231464817176</v>
      </c>
      <c r="Y204" s="792">
        <v>0.82353639710248194</v>
      </c>
      <c r="Z204" s="792">
        <v>0.83859074149938551</v>
      </c>
      <c r="AA204" s="792">
        <v>0.62334684062875723</v>
      </c>
      <c r="AB204" s="793">
        <v>0.91102952270784088</v>
      </c>
      <c r="AC204" s="794">
        <v>0.77470780738662925</v>
      </c>
      <c r="AD204" s="794">
        <v>0.85475517890772124</v>
      </c>
      <c r="AE204" s="794">
        <v>0.88079827400215749</v>
      </c>
    </row>
    <row r="205" spans="1:35">
      <c r="A205" s="795"/>
      <c r="B205" s="796"/>
      <c r="C205" s="797">
        <v>0.45313750846727013</v>
      </c>
      <c r="D205" s="797">
        <v>0.35627193792721229</v>
      </c>
      <c r="E205" s="797">
        <v>0.35711866494242256</v>
      </c>
      <c r="F205" s="797">
        <v>0.36429275201674982</v>
      </c>
      <c r="G205" s="797"/>
      <c r="H205" s="797">
        <v>0.17535716485005234</v>
      </c>
      <c r="I205" s="797">
        <v>0.12964160354701645</v>
      </c>
      <c r="J205" s="797">
        <v>3.7579284438696965E-2</v>
      </c>
      <c r="K205" s="797">
        <v>0.345726337828684</v>
      </c>
      <c r="L205" s="798">
        <v>0.30609951351684217</v>
      </c>
      <c r="M205" s="799">
        <v>0.16464991686680214</v>
      </c>
      <c r="N205" s="799">
        <v>3.2699057823757621E-2</v>
      </c>
      <c r="O205" s="799">
        <v>2.8542397930907074E-2</v>
      </c>
      <c r="P205" s="416"/>
      <c r="Q205" s="795"/>
      <c r="R205" s="776"/>
      <c r="S205" s="797"/>
      <c r="T205" s="797"/>
      <c r="U205" s="797"/>
      <c r="V205" s="797"/>
      <c r="W205" s="797"/>
      <c r="X205" s="797"/>
      <c r="Y205" s="797"/>
      <c r="Z205" s="797"/>
      <c r="AA205" s="797"/>
      <c r="AB205" s="798"/>
      <c r="AC205" s="799"/>
      <c r="AD205" s="799"/>
      <c r="AE205" s="799"/>
    </row>
    <row r="206" spans="1:35">
      <c r="A206" s="785" t="s">
        <v>180</v>
      </c>
      <c r="B206" s="790">
        <v>366837</v>
      </c>
      <c r="C206" s="787">
        <v>67311</v>
      </c>
      <c r="D206" s="787">
        <v>61097</v>
      </c>
      <c r="E206" s="787">
        <v>62297</v>
      </c>
      <c r="F206" s="787">
        <v>64571</v>
      </c>
      <c r="G206" s="787">
        <v>31295</v>
      </c>
      <c r="H206" s="800" t="s">
        <v>127</v>
      </c>
      <c r="I206" s="787">
        <v>28954</v>
      </c>
      <c r="J206" s="787">
        <v>10182</v>
      </c>
      <c r="K206" s="787">
        <v>59451</v>
      </c>
      <c r="L206" s="789">
        <v>22926</v>
      </c>
      <c r="M206" s="790">
        <v>29649</v>
      </c>
      <c r="N206" s="790">
        <v>5911</v>
      </c>
      <c r="O206" s="790">
        <v>4988</v>
      </c>
      <c r="P206" s="416"/>
      <c r="Q206" s="785" t="s">
        <v>180</v>
      </c>
      <c r="R206" s="794">
        <v>5.9500541112265118E-2</v>
      </c>
      <c r="S206" s="792">
        <v>0.30477930798829317</v>
      </c>
      <c r="T206" s="792">
        <v>0.28534952616331405</v>
      </c>
      <c r="U206" s="792">
        <v>0.28309549416504809</v>
      </c>
      <c r="V206" s="792">
        <v>0.28071425252822474</v>
      </c>
      <c r="W206" s="792">
        <v>0.44077328646748681</v>
      </c>
      <c r="X206" s="800" t="s">
        <v>127</v>
      </c>
      <c r="Y206" s="792">
        <v>0.42954341369068177</v>
      </c>
      <c r="Z206" s="792">
        <v>0.40944804557061482</v>
      </c>
      <c r="AA206" s="792">
        <v>0.28335940522447056</v>
      </c>
      <c r="AB206" s="793">
        <v>0.64285091162871844</v>
      </c>
      <c r="AC206" s="794">
        <v>0.44541131235454823</v>
      </c>
      <c r="AD206" s="794">
        <v>0.5528675351040433</v>
      </c>
      <c r="AE206" s="794">
        <v>0.57939053728949474</v>
      </c>
    </row>
    <row r="207" spans="1:35">
      <c r="A207" s="795"/>
      <c r="B207" s="796"/>
      <c r="C207" s="797">
        <v>0.18349021500012266</v>
      </c>
      <c r="D207" s="797">
        <v>0.16655081139579705</v>
      </c>
      <c r="E207" s="797">
        <v>0.16982201904388053</v>
      </c>
      <c r="F207" s="797">
        <v>0.17602095753699873</v>
      </c>
      <c r="G207" s="797">
        <v>8.5310369455643784E-2</v>
      </c>
      <c r="H207" s="797"/>
      <c r="I207" s="797">
        <v>7.8928788535507596E-2</v>
      </c>
      <c r="J207" s="797">
        <v>2.7756196893988339E-2</v>
      </c>
      <c r="K207" s="797">
        <v>0.16206380490517586</v>
      </c>
      <c r="L207" s="798">
        <v>6.2496422116634906E-2</v>
      </c>
      <c r="M207" s="799">
        <v>8.0823362965022613E-2</v>
      </c>
      <c r="N207" s="799">
        <v>1.6113423673184548E-2</v>
      </c>
      <c r="O207" s="799">
        <v>1.359731979053367E-2</v>
      </c>
      <c r="P207" s="416"/>
      <c r="Q207" s="795"/>
      <c r="R207" s="796"/>
      <c r="S207" s="797"/>
      <c r="T207" s="797"/>
      <c r="U207" s="797"/>
      <c r="V207" s="797"/>
      <c r="W207" s="797"/>
      <c r="X207" s="797"/>
      <c r="Y207" s="797"/>
      <c r="Z207" s="797"/>
      <c r="AA207" s="797"/>
      <c r="AB207" s="798"/>
      <c r="AC207" s="799"/>
      <c r="AD207" s="799"/>
      <c r="AE207" s="799"/>
    </row>
    <row r="208" spans="1:35">
      <c r="A208" s="801" t="s">
        <v>182</v>
      </c>
      <c r="B208" s="790">
        <v>40365</v>
      </c>
      <c r="C208" s="787">
        <v>2086</v>
      </c>
      <c r="D208" s="787">
        <v>1376</v>
      </c>
      <c r="E208" s="787">
        <v>1399</v>
      </c>
      <c r="F208" s="787">
        <v>1399</v>
      </c>
      <c r="G208" s="787">
        <v>628</v>
      </c>
      <c r="H208" s="787">
        <v>404</v>
      </c>
      <c r="I208" s="788" t="s">
        <v>127</v>
      </c>
      <c r="J208" s="787">
        <v>135</v>
      </c>
      <c r="K208" s="787">
        <v>1190</v>
      </c>
      <c r="L208" s="789">
        <v>1316</v>
      </c>
      <c r="M208" s="790">
        <v>285</v>
      </c>
      <c r="N208" s="790">
        <v>85</v>
      </c>
      <c r="O208" s="790">
        <v>85</v>
      </c>
      <c r="P208" s="416"/>
      <c r="Q208" s="801" t="s">
        <v>182</v>
      </c>
      <c r="R208" s="794">
        <v>3.3023659110615632E-2</v>
      </c>
      <c r="S208" s="792">
        <v>0.61505273250239689</v>
      </c>
      <c r="T208" s="792">
        <v>0.44258720930232559</v>
      </c>
      <c r="U208" s="792">
        <v>0.44460328806290206</v>
      </c>
      <c r="V208" s="792">
        <v>0.44460328806290206</v>
      </c>
      <c r="W208" s="792">
        <v>0.59872611464968151</v>
      </c>
      <c r="X208" s="792">
        <v>0.65841584158415845</v>
      </c>
      <c r="Y208" s="800" t="s">
        <v>127</v>
      </c>
      <c r="Z208" s="792">
        <v>0.85185185185185186</v>
      </c>
      <c r="AA208" s="792">
        <v>0.45966386554621846</v>
      </c>
      <c r="AB208" s="793">
        <v>0.92097264437689974</v>
      </c>
      <c r="AC208" s="794">
        <v>0.78596491228070176</v>
      </c>
      <c r="AD208" s="794">
        <v>0.96470588235294119</v>
      </c>
      <c r="AE208" s="794">
        <v>0.96470588235294119</v>
      </c>
    </row>
    <row r="209" spans="1:33">
      <c r="A209" s="795"/>
      <c r="B209" s="796"/>
      <c r="C209" s="797">
        <v>5.167843428712994E-2</v>
      </c>
      <c r="D209" s="797">
        <v>3.4088938436764527E-2</v>
      </c>
      <c r="E209" s="797">
        <v>3.4658739006565097E-2</v>
      </c>
      <c r="F209" s="797">
        <v>3.4658739006565097E-2</v>
      </c>
      <c r="G209" s="797">
        <v>1.5558032949337297E-2</v>
      </c>
      <c r="H209" s="797">
        <v>1.0008670878236096E-2</v>
      </c>
      <c r="I209" s="802"/>
      <c r="J209" s="797">
        <v>3.3444816053511705E-3</v>
      </c>
      <c r="K209" s="797">
        <v>2.9480986002725133E-2</v>
      </c>
      <c r="L209" s="798">
        <v>3.2602502167719559E-2</v>
      </c>
      <c r="M209" s="799">
        <v>7.060572277963582E-3</v>
      </c>
      <c r="N209" s="799">
        <v>2.1057847144803667E-3</v>
      </c>
      <c r="O209" s="799">
        <v>2.1057847144803667E-3</v>
      </c>
      <c r="P209" s="416"/>
      <c r="Q209" s="795"/>
      <c r="R209" s="796"/>
      <c r="S209" s="797"/>
      <c r="T209" s="797"/>
      <c r="U209" s="797"/>
      <c r="V209" s="797"/>
      <c r="W209" s="797"/>
      <c r="X209" s="797"/>
      <c r="Y209" s="802"/>
      <c r="Z209" s="797"/>
      <c r="AA209" s="797"/>
      <c r="AB209" s="798"/>
      <c r="AC209" s="799"/>
      <c r="AD209" s="799"/>
      <c r="AE209" s="799"/>
    </row>
    <row r="210" spans="1:33">
      <c r="A210" s="801" t="s">
        <v>277</v>
      </c>
      <c r="B210" s="790">
        <v>86970</v>
      </c>
      <c r="C210" s="787">
        <v>11502</v>
      </c>
      <c r="D210" s="787">
        <v>9981</v>
      </c>
      <c r="E210" s="787">
        <v>9981</v>
      </c>
      <c r="F210" s="787">
        <v>10329</v>
      </c>
      <c r="G210" s="787">
        <v>3402</v>
      </c>
      <c r="H210" s="787">
        <v>5332</v>
      </c>
      <c r="I210" s="787">
        <v>5280</v>
      </c>
      <c r="J210" s="803" t="s">
        <v>127</v>
      </c>
      <c r="K210" s="787">
        <v>9492</v>
      </c>
      <c r="L210" s="789">
        <v>4222</v>
      </c>
      <c r="M210" s="790">
        <v>2538</v>
      </c>
      <c r="N210" s="790">
        <v>2538</v>
      </c>
      <c r="O210" s="790">
        <v>2056</v>
      </c>
      <c r="P210" s="416"/>
      <c r="Q210" s="801" t="s">
        <v>277</v>
      </c>
      <c r="R210" s="794">
        <v>3.9576865585834196E-2</v>
      </c>
      <c r="S210" s="792">
        <v>0.28690662493479396</v>
      </c>
      <c r="T210" s="792">
        <v>0.20979861737300873</v>
      </c>
      <c r="U210" s="792">
        <v>0.20979861737300873</v>
      </c>
      <c r="V210" s="792">
        <v>0.2096040274954013</v>
      </c>
      <c r="W210" s="792">
        <v>0.36302175191064079</v>
      </c>
      <c r="X210" s="792">
        <v>0.27025506376594149</v>
      </c>
      <c r="Y210" s="792">
        <v>0.28958333333333336</v>
      </c>
      <c r="Z210" s="800" t="s">
        <v>127</v>
      </c>
      <c r="AA210" s="792">
        <v>0.20585756426464391</v>
      </c>
      <c r="AB210" s="793">
        <v>0.72524869729985786</v>
      </c>
      <c r="AC210" s="794">
        <v>0.37588652482269502</v>
      </c>
      <c r="AD210" s="794">
        <v>0.37588652482269502</v>
      </c>
      <c r="AE210" s="794">
        <v>0.4143968871595331</v>
      </c>
    </row>
    <row r="211" spans="1:33">
      <c r="A211" s="795"/>
      <c r="B211" s="804"/>
      <c r="C211" s="797">
        <v>0.13225250086236634</v>
      </c>
      <c r="D211" s="797">
        <v>0.11476371162469817</v>
      </c>
      <c r="E211" s="797">
        <v>0.11476371162469817</v>
      </c>
      <c r="F211" s="797">
        <v>0.11876509141083132</v>
      </c>
      <c r="G211" s="797">
        <v>3.911693687478441E-2</v>
      </c>
      <c r="H211" s="797">
        <v>6.1308497182936642E-2</v>
      </c>
      <c r="I211" s="797">
        <v>6.0710589858571924E-2</v>
      </c>
      <c r="J211" s="805"/>
      <c r="K211" s="797">
        <v>0.10914108313211453</v>
      </c>
      <c r="L211" s="798">
        <v>4.8545475451305047E-2</v>
      </c>
      <c r="M211" s="799">
        <v>2.9182476716109004E-2</v>
      </c>
      <c r="N211" s="799">
        <v>2.9182476716109004E-2</v>
      </c>
      <c r="O211" s="799">
        <v>2.3640335747959065E-2</v>
      </c>
      <c r="P211" s="416"/>
      <c r="Q211" s="795"/>
      <c r="R211" s="804"/>
      <c r="S211" s="797"/>
      <c r="T211" s="797"/>
      <c r="U211" s="797"/>
      <c r="V211" s="797"/>
      <c r="W211" s="797"/>
      <c r="X211" s="797"/>
      <c r="Y211" s="797"/>
      <c r="Z211" s="805"/>
      <c r="AA211" s="797"/>
      <c r="AB211" s="798"/>
      <c r="AC211" s="799"/>
      <c r="AD211" s="799"/>
      <c r="AE211" s="799"/>
    </row>
    <row r="212" spans="1:33">
      <c r="A212" s="801" t="s">
        <v>183</v>
      </c>
      <c r="B212" s="790">
        <v>267134</v>
      </c>
      <c r="C212" s="787">
        <v>80180</v>
      </c>
      <c r="D212" s="787">
        <v>55311</v>
      </c>
      <c r="E212" s="787">
        <v>55596</v>
      </c>
      <c r="F212" s="787">
        <v>57371</v>
      </c>
      <c r="G212" s="787">
        <v>52040</v>
      </c>
      <c r="H212" s="787">
        <v>32670</v>
      </c>
      <c r="I212" s="787">
        <v>20721</v>
      </c>
      <c r="J212" s="787">
        <v>7410</v>
      </c>
      <c r="K212" s="803" t="s">
        <v>127</v>
      </c>
      <c r="L212" s="806">
        <v>66131</v>
      </c>
      <c r="M212" s="790">
        <v>29399</v>
      </c>
      <c r="N212" s="790">
        <v>6089</v>
      </c>
      <c r="O212" s="790">
        <v>4977</v>
      </c>
      <c r="P212" s="416"/>
      <c r="Q212" s="801" t="s">
        <v>183</v>
      </c>
      <c r="R212" s="794">
        <v>0.22671393383096125</v>
      </c>
      <c r="S212" s="792">
        <v>0.72814916438014465</v>
      </c>
      <c r="T212" s="792">
        <v>0.71320352190341885</v>
      </c>
      <c r="U212" s="792">
        <v>0.71181379955392476</v>
      </c>
      <c r="V212" s="792">
        <v>0.69979606421362706</v>
      </c>
      <c r="W212" s="792">
        <v>0.73683704842428899</v>
      </c>
      <c r="X212" s="792">
        <v>0.75022956841138655</v>
      </c>
      <c r="Y212" s="792">
        <v>0.80811736885285457</v>
      </c>
      <c r="Z212" s="792">
        <v>0.83076923076923082</v>
      </c>
      <c r="AA212" s="800" t="s">
        <v>127</v>
      </c>
      <c r="AB212" s="793">
        <v>0.85047859551496274</v>
      </c>
      <c r="AC212" s="794">
        <v>0.79618354365794752</v>
      </c>
      <c r="AD212" s="794">
        <v>0.85334209229758584</v>
      </c>
      <c r="AE212" s="794">
        <v>0.88527225236085993</v>
      </c>
    </row>
    <row r="213" spans="1:33">
      <c r="A213" s="807"/>
      <c r="B213" s="808"/>
      <c r="C213" s="797">
        <v>0.30014898889695807</v>
      </c>
      <c r="D213" s="797">
        <v>0.20705338893588984</v>
      </c>
      <c r="E213" s="797">
        <v>0.20812026922817761</v>
      </c>
      <c r="F213" s="797">
        <v>0.21476487455733825</v>
      </c>
      <c r="G213" s="797">
        <v>0.19480859793212396</v>
      </c>
      <c r="H213" s="797">
        <v>0.12229817245277651</v>
      </c>
      <c r="I213" s="797">
        <v>7.7567812408753656E-2</v>
      </c>
      <c r="J213" s="797">
        <v>2.7738887599481909E-2</v>
      </c>
      <c r="K213" s="809"/>
      <c r="L213" s="810">
        <v>0.24755740564660433</v>
      </c>
      <c r="M213" s="799">
        <v>0.11005338144901061</v>
      </c>
      <c r="N213" s="799">
        <v>2.2793803858737562E-2</v>
      </c>
      <c r="O213" s="799">
        <v>1.8631098999004246E-2</v>
      </c>
      <c r="P213" s="416"/>
      <c r="Q213" s="807"/>
      <c r="R213" s="811"/>
      <c r="S213" s="809"/>
      <c r="T213" s="809"/>
      <c r="U213" s="809"/>
      <c r="V213" s="809"/>
      <c r="W213" s="809"/>
      <c r="X213" s="809"/>
      <c r="Y213" s="809"/>
      <c r="Z213" s="809"/>
      <c r="AA213" s="809"/>
      <c r="AB213" s="810"/>
      <c r="AC213" s="812"/>
      <c r="AD213" s="812"/>
      <c r="AE213" s="812"/>
    </row>
    <row r="214" spans="1:33">
      <c r="A214" s="813" t="s">
        <v>230</v>
      </c>
      <c r="B214" s="842">
        <v>891218</v>
      </c>
      <c r="C214" s="815">
        <v>219947</v>
      </c>
      <c r="D214" s="815">
        <v>174049</v>
      </c>
      <c r="E214" s="815">
        <v>175667</v>
      </c>
      <c r="F214" s="815">
        <v>180996</v>
      </c>
      <c r="G214" s="815">
        <v>87365</v>
      </c>
      <c r="H214" s="815">
        <v>61187</v>
      </c>
      <c r="I214" s="815">
        <v>71797</v>
      </c>
      <c r="J214" s="815">
        <v>22609</v>
      </c>
      <c r="K214" s="815">
        <v>115047</v>
      </c>
      <c r="L214" s="816">
        <v>134361</v>
      </c>
      <c r="M214" s="817">
        <v>83261</v>
      </c>
      <c r="N214" s="817">
        <v>18871</v>
      </c>
      <c r="O214" s="817">
        <v>15814</v>
      </c>
      <c r="P214" s="416"/>
      <c r="Q214" s="813" t="s">
        <v>230</v>
      </c>
      <c r="R214" s="818">
        <v>0.14578363542926648</v>
      </c>
      <c r="S214" s="843">
        <v>0.56322659549800635</v>
      </c>
      <c r="T214" s="844">
        <v>0.50808105763319522</v>
      </c>
      <c r="U214" s="844">
        <v>0.50559296851429125</v>
      </c>
      <c r="V214" s="844">
        <v>0.49980662556078587</v>
      </c>
      <c r="W214" s="844">
        <v>0.61523493389801409</v>
      </c>
      <c r="X214" s="844">
        <v>0.71317436710412341</v>
      </c>
      <c r="Y214" s="844">
        <v>0.62093123668119843</v>
      </c>
      <c r="Z214" s="844">
        <v>0.64284134636649126</v>
      </c>
      <c r="AA214" s="845">
        <v>0.41151877058941128</v>
      </c>
      <c r="AB214" s="846">
        <v>0.82972737624757187</v>
      </c>
      <c r="AC214" s="818">
        <v>0.65291072651061122</v>
      </c>
      <c r="AD214" s="818">
        <v>0.69582957977849613</v>
      </c>
      <c r="AE214" s="818">
        <v>0.72695080308587323</v>
      </c>
    </row>
    <row r="215" spans="1:33">
      <c r="A215" s="819" t="s">
        <v>231</v>
      </c>
      <c r="B215" s="820"/>
      <c r="C215" s="821">
        <v>0.24679371377149026</v>
      </c>
      <c r="D215" s="821">
        <v>0.1952934074491314</v>
      </c>
      <c r="E215" s="821">
        <v>0.19710890040371715</v>
      </c>
      <c r="F215" s="821">
        <v>0.20308835773065625</v>
      </c>
      <c r="G215" s="821">
        <v>9.8028765128172907E-2</v>
      </c>
      <c r="H215" s="821">
        <v>6.8655480477279415E-2</v>
      </c>
      <c r="I215" s="821">
        <v>8.0560536254878162E-2</v>
      </c>
      <c r="J215" s="821">
        <v>2.5368652787533464E-2</v>
      </c>
      <c r="K215" s="821">
        <v>0.12908962790248851</v>
      </c>
      <c r="L215" s="822">
        <v>0.15076109324542367</v>
      </c>
      <c r="M215" s="823">
        <v>9.3423831206281741E-2</v>
      </c>
      <c r="N215" s="823">
        <v>2.1174392797272946E-2</v>
      </c>
      <c r="O215" s="823">
        <v>1.7744255614226823E-2</v>
      </c>
      <c r="P215" s="416"/>
      <c r="Q215" s="819" t="s">
        <v>231</v>
      </c>
      <c r="R215" s="820"/>
      <c r="S215" s="821"/>
      <c r="T215" s="821"/>
      <c r="U215" s="821"/>
      <c r="V215" s="821"/>
      <c r="W215" s="821"/>
      <c r="X215" s="821"/>
      <c r="Y215" s="821"/>
      <c r="Z215" s="821"/>
      <c r="AA215" s="821"/>
      <c r="AB215" s="822"/>
      <c r="AC215" s="823"/>
      <c r="AD215" s="823"/>
      <c r="AE215" s="823"/>
    </row>
    <row r="216" spans="1:33">
      <c r="A216" s="801" t="s">
        <v>58</v>
      </c>
      <c r="B216" s="790">
        <v>59924</v>
      </c>
      <c r="C216" s="787">
        <v>11537</v>
      </c>
      <c r="D216" s="787">
        <v>11507</v>
      </c>
      <c r="E216" s="787">
        <v>11537</v>
      </c>
      <c r="F216" s="787">
        <v>11620</v>
      </c>
      <c r="G216" s="787">
        <v>4043</v>
      </c>
      <c r="H216" s="787">
        <v>2596</v>
      </c>
      <c r="I216" s="787">
        <v>1554</v>
      </c>
      <c r="J216" s="787">
        <v>380</v>
      </c>
      <c r="K216" s="787">
        <v>10689</v>
      </c>
      <c r="L216" s="803" t="s">
        <v>127</v>
      </c>
      <c r="M216" s="790">
        <v>1635</v>
      </c>
      <c r="N216" s="790">
        <v>254</v>
      </c>
      <c r="O216" s="790">
        <v>212</v>
      </c>
      <c r="P216" s="416"/>
      <c r="Q216" s="801" t="s">
        <v>58</v>
      </c>
      <c r="R216" s="794">
        <v>0.10141178826513583</v>
      </c>
      <c r="S216" s="792">
        <v>0.33760943052786685</v>
      </c>
      <c r="T216" s="792">
        <v>0.33805509689754065</v>
      </c>
      <c r="U216" s="792">
        <v>0.33760943052786685</v>
      </c>
      <c r="V216" s="792">
        <v>0.33820998278829606</v>
      </c>
      <c r="W216" s="792">
        <v>0.71753648280979476</v>
      </c>
      <c r="X216" s="792">
        <v>0.58166409861325119</v>
      </c>
      <c r="Y216" s="792">
        <v>0.88095238095238093</v>
      </c>
      <c r="Z216" s="792">
        <v>0.75</v>
      </c>
      <c r="AA216" s="792">
        <v>0.32444569183272526</v>
      </c>
      <c r="AB216" s="803" t="s">
        <v>127</v>
      </c>
      <c r="AC216" s="794">
        <v>0.78837920489296631</v>
      </c>
      <c r="AD216" s="794">
        <v>0.90944881889763785</v>
      </c>
      <c r="AE216" s="794">
        <v>0.96698113207547165</v>
      </c>
    </row>
    <row r="217" spans="1:33">
      <c r="A217" s="824"/>
      <c r="B217" s="781"/>
      <c r="C217" s="825">
        <v>0.19252720112142047</v>
      </c>
      <c r="D217" s="825">
        <v>0.19202656698484746</v>
      </c>
      <c r="E217" s="825">
        <v>0.19252720112142047</v>
      </c>
      <c r="F217" s="825">
        <v>0.19391228889927242</v>
      </c>
      <c r="G217" s="825">
        <v>6.7468793805486954E-2</v>
      </c>
      <c r="H217" s="825">
        <v>4.3321540618116279E-2</v>
      </c>
      <c r="I217" s="825">
        <v>2.5932848274481009E-2</v>
      </c>
      <c r="J217" s="825">
        <v>6.3413657299245712E-3</v>
      </c>
      <c r="K217" s="825">
        <v>0.1783759428609572</v>
      </c>
      <c r="L217" s="826">
        <v>0</v>
      </c>
      <c r="M217" s="827">
        <v>2.7284560443228089E-2</v>
      </c>
      <c r="N217" s="827">
        <v>4.2387023563180025E-3</v>
      </c>
      <c r="O217" s="827">
        <v>3.5378145651158133E-3</v>
      </c>
      <c r="P217" s="416"/>
      <c r="Q217" s="824"/>
      <c r="R217" s="781"/>
      <c r="S217" s="825"/>
      <c r="T217" s="825"/>
      <c r="U217" s="825"/>
      <c r="V217" s="825"/>
      <c r="W217" s="825"/>
      <c r="X217" s="825"/>
      <c r="Y217" s="825"/>
      <c r="Z217" s="825"/>
      <c r="AA217" s="825"/>
      <c r="AB217" s="826"/>
      <c r="AC217" s="827"/>
      <c r="AD217" s="827"/>
      <c r="AE217" s="827"/>
    </row>
    <row r="218" spans="1:33">
      <c r="A218" s="813" t="s">
        <v>232</v>
      </c>
      <c r="B218" s="814">
        <v>951142</v>
      </c>
      <c r="C218" s="828">
        <v>231484</v>
      </c>
      <c r="D218" s="829">
        <v>185556</v>
      </c>
      <c r="E218" s="829">
        <v>187204</v>
      </c>
      <c r="F218" s="829">
        <v>192616</v>
      </c>
      <c r="G218" s="829">
        <v>91408</v>
      </c>
      <c r="H218" s="829">
        <v>63783</v>
      </c>
      <c r="I218" s="829">
        <v>73351</v>
      </c>
      <c r="J218" s="829">
        <v>22989</v>
      </c>
      <c r="K218" s="829">
        <v>125736</v>
      </c>
      <c r="L218" s="830">
        <v>134361</v>
      </c>
      <c r="M218" s="831">
        <v>84896</v>
      </c>
      <c r="N218" s="831">
        <v>19125</v>
      </c>
      <c r="O218" s="831">
        <v>16026</v>
      </c>
      <c r="P218" s="416"/>
      <c r="Q218" s="813" t="s">
        <v>232</v>
      </c>
      <c r="R218" s="832">
        <v>0.14298811323650937</v>
      </c>
      <c r="S218" s="833">
        <v>0.55198199443590057</v>
      </c>
      <c r="T218" s="834">
        <v>0.49753713164758889</v>
      </c>
      <c r="U218" s="834">
        <v>0.49524048631439499</v>
      </c>
      <c r="V218" s="834">
        <v>0.49005793911201562</v>
      </c>
      <c r="W218" s="834">
        <v>0.61975975844565023</v>
      </c>
      <c r="X218" s="834">
        <v>0.70782183340388505</v>
      </c>
      <c r="Y218" s="834">
        <v>0.62643999400144512</v>
      </c>
      <c r="Z218" s="834">
        <v>0.64461264082822223</v>
      </c>
      <c r="AA218" s="834">
        <v>0.40411656168479992</v>
      </c>
      <c r="AB218" s="835">
        <v>0.82972737624757187</v>
      </c>
      <c r="AC218" s="836">
        <v>0.65551969468526194</v>
      </c>
      <c r="AD218" s="836">
        <v>0.69866666666666666</v>
      </c>
      <c r="AE218" s="836">
        <v>0.73012604517658808</v>
      </c>
    </row>
    <row r="219" spans="1:33" ht="13.8" thickBot="1">
      <c r="A219" s="837"/>
      <c r="B219" s="838"/>
      <c r="C219" s="839">
        <v>0.24337480628549679</v>
      </c>
      <c r="D219" s="839">
        <v>0.19508758944510915</v>
      </c>
      <c r="E219" s="839">
        <v>0.19682024345471022</v>
      </c>
      <c r="F219" s="839">
        <v>0.20251024557847302</v>
      </c>
      <c r="G219" s="839">
        <v>9.6103420940301235E-2</v>
      </c>
      <c r="H219" s="839">
        <v>6.7059387557273253E-2</v>
      </c>
      <c r="I219" s="839">
        <v>7.7118873943112592E-2</v>
      </c>
      <c r="J219" s="839">
        <v>2.4169892613300641E-2</v>
      </c>
      <c r="K219" s="839">
        <v>0.13219477217912784</v>
      </c>
      <c r="L219" s="840">
        <v>0.14126281880097818</v>
      </c>
      <c r="M219" s="841">
        <v>8.9256914319838676E-2</v>
      </c>
      <c r="N219" s="841">
        <v>2.0107407726711678E-2</v>
      </c>
      <c r="O219" s="841">
        <v>1.6849219149191182E-2</v>
      </c>
      <c r="P219" s="416"/>
      <c r="Q219" s="837"/>
      <c r="R219" s="838"/>
      <c r="S219" s="839"/>
      <c r="T219" s="839"/>
      <c r="U219" s="839"/>
      <c r="V219" s="839"/>
      <c r="W219" s="839"/>
      <c r="X219" s="839"/>
      <c r="Y219" s="839"/>
      <c r="Z219" s="839"/>
      <c r="AA219" s="839"/>
      <c r="AB219" s="840"/>
      <c r="AC219" s="841"/>
      <c r="AD219" s="841"/>
      <c r="AE219" s="841"/>
    </row>
    <row r="220" spans="1:33" ht="15">
      <c r="K220" s="883"/>
      <c r="L220" s="883"/>
      <c r="M220" s="883"/>
      <c r="N220" s="883"/>
      <c r="O220" s="883"/>
      <c r="P220" s="416"/>
      <c r="Z220" s="416"/>
      <c r="AA220" s="883"/>
      <c r="AB220" s="883"/>
      <c r="AC220" s="883"/>
      <c r="AD220" s="883"/>
      <c r="AE220" s="883"/>
      <c r="AF220" s="416"/>
      <c r="AG220" s="416"/>
    </row>
    <row r="221" spans="1:33" ht="15">
      <c r="A221" s="767" t="s">
        <v>302</v>
      </c>
      <c r="K221" s="883"/>
      <c r="L221" s="883"/>
      <c r="M221" s="883"/>
      <c r="N221" s="883"/>
      <c r="O221" s="883"/>
      <c r="P221" s="416"/>
      <c r="Q221" s="767" t="s">
        <v>303</v>
      </c>
      <c r="Z221" s="416"/>
      <c r="AA221" s="883"/>
      <c r="AB221" s="883"/>
      <c r="AC221" s="883"/>
      <c r="AD221" s="883"/>
      <c r="AE221" s="883"/>
      <c r="AF221" s="416"/>
      <c r="AG221" s="416"/>
    </row>
    <row r="222" spans="1:33" ht="15">
      <c r="A222" s="416"/>
      <c r="B222" s="416"/>
      <c r="C222" s="416"/>
      <c r="D222" s="416"/>
      <c r="E222" s="416"/>
      <c r="F222" s="416"/>
      <c r="G222" s="416"/>
      <c r="H222" s="416"/>
      <c r="I222" s="416"/>
      <c r="J222" s="883"/>
      <c r="K222" s="883"/>
      <c r="L222" s="883"/>
      <c r="M222" s="883"/>
      <c r="N222" s="883"/>
      <c r="O222" s="883"/>
      <c r="P222" s="416"/>
      <c r="Q222" s="416"/>
      <c r="R222" s="416"/>
      <c r="S222" s="416"/>
      <c r="T222" s="416"/>
      <c r="U222" s="416"/>
      <c r="V222" s="416"/>
      <c r="W222" s="416"/>
      <c r="X222" s="416"/>
      <c r="Y222" s="416"/>
      <c r="Z222" s="416"/>
      <c r="AA222" s="883"/>
      <c r="AB222" s="883"/>
      <c r="AC222" s="883"/>
      <c r="AD222" s="883"/>
      <c r="AE222" s="883"/>
      <c r="AF222" s="416"/>
      <c r="AG222" s="416"/>
    </row>
    <row r="223" spans="1:33" ht="15">
      <c r="A223" s="881" t="s">
        <v>205</v>
      </c>
      <c r="B223" s="882"/>
      <c r="C223" s="882"/>
      <c r="D223" s="882"/>
      <c r="E223" s="882"/>
      <c r="F223" s="882"/>
      <c r="G223" s="882"/>
      <c r="H223" s="882"/>
      <c r="I223" s="882"/>
      <c r="J223" s="883"/>
      <c r="K223" s="883"/>
      <c r="L223" s="883"/>
      <c r="M223" s="883"/>
      <c r="N223" s="883"/>
      <c r="O223" s="883"/>
      <c r="P223" s="416"/>
      <c r="Q223" s="881" t="s">
        <v>206</v>
      </c>
      <c r="R223" s="882"/>
      <c r="S223" s="882"/>
      <c r="T223" s="882"/>
      <c r="U223" s="882"/>
      <c r="V223" s="882"/>
      <c r="W223" s="882"/>
      <c r="X223" s="882"/>
      <c r="Y223" s="882"/>
      <c r="Z223" s="883"/>
      <c r="AA223" s="883"/>
      <c r="AB223" s="883"/>
      <c r="AC223" s="883"/>
      <c r="AD223" s="883"/>
      <c r="AE223" s="883"/>
    </row>
    <row r="224" spans="1:33" ht="15">
      <c r="A224" s="418" t="s">
        <v>207</v>
      </c>
      <c r="B224" s="418" t="s">
        <v>208</v>
      </c>
      <c r="J224" s="883"/>
      <c r="K224" s="883"/>
      <c r="L224" s="883"/>
      <c r="M224" s="883"/>
      <c r="N224" s="883"/>
      <c r="O224" s="883"/>
      <c r="P224" s="416"/>
      <c r="Q224" s="418" t="s">
        <v>207</v>
      </c>
      <c r="R224" s="418" t="s">
        <v>208</v>
      </c>
      <c r="Z224" s="883"/>
      <c r="AA224" s="883"/>
      <c r="AB224" s="883"/>
      <c r="AC224" s="883"/>
      <c r="AD224" s="883"/>
      <c r="AE224" s="883"/>
    </row>
    <row r="225" spans="1:31" ht="15">
      <c r="A225" s="766" t="s">
        <v>209</v>
      </c>
      <c r="B225" s="766"/>
      <c r="C225" s="766">
        <v>2003</v>
      </c>
      <c r="D225" s="767"/>
      <c r="E225" s="767"/>
      <c r="F225" s="767"/>
      <c r="G225" s="767"/>
      <c r="H225" s="767"/>
      <c r="I225" s="767"/>
      <c r="J225" s="883"/>
      <c r="K225" s="883"/>
      <c r="L225" s="883"/>
      <c r="M225" s="883"/>
      <c r="N225" s="883"/>
      <c r="O225" s="883"/>
      <c r="P225" s="416"/>
      <c r="Q225" s="766" t="s">
        <v>209</v>
      </c>
      <c r="R225" s="766"/>
      <c r="S225" s="766">
        <v>2003</v>
      </c>
      <c r="T225" s="767"/>
      <c r="U225" s="767"/>
      <c r="V225" s="767"/>
      <c r="W225" s="767"/>
      <c r="X225" s="767"/>
      <c r="Y225" s="767"/>
      <c r="Z225" s="883"/>
      <c r="AA225" s="883"/>
      <c r="AB225" s="883"/>
      <c r="AC225" s="883"/>
      <c r="AD225" s="883"/>
      <c r="AE225" s="883"/>
    </row>
    <row r="226" spans="1:31" ht="15.6" thickBot="1">
      <c r="J226" s="883"/>
      <c r="K226" s="883"/>
      <c r="L226" s="883"/>
      <c r="M226" s="883"/>
      <c r="N226" s="883"/>
      <c r="O226" s="883"/>
      <c r="P226" s="416"/>
      <c r="Z226" s="883"/>
      <c r="AA226" s="883"/>
      <c r="AB226" s="883"/>
      <c r="AC226" s="883"/>
      <c r="AD226" s="883"/>
      <c r="AE226" s="883"/>
    </row>
    <row r="227" spans="1:31">
      <c r="A227" s="768" t="s">
        <v>210</v>
      </c>
      <c r="B227" s="769" t="s">
        <v>211</v>
      </c>
      <c r="C227" s="770"/>
      <c r="D227" s="770"/>
      <c r="E227" s="770"/>
      <c r="F227" s="770"/>
      <c r="G227" s="770" t="s">
        <v>212</v>
      </c>
      <c r="H227" s="770"/>
      <c r="I227" s="770"/>
      <c r="J227" s="770"/>
      <c r="K227" s="770"/>
      <c r="L227" s="770"/>
      <c r="M227" s="768" t="s">
        <v>213</v>
      </c>
      <c r="N227" s="768" t="s">
        <v>214</v>
      </c>
      <c r="O227" s="768" t="s">
        <v>312</v>
      </c>
      <c r="P227" s="416"/>
      <c r="Q227" s="768" t="s">
        <v>210</v>
      </c>
      <c r="R227" s="769" t="s">
        <v>211</v>
      </c>
      <c r="S227" s="770"/>
      <c r="T227" s="770"/>
      <c r="U227" s="770"/>
      <c r="V227" s="770"/>
      <c r="W227" s="770" t="s">
        <v>212</v>
      </c>
      <c r="X227" s="770"/>
      <c r="Y227" s="770"/>
      <c r="Z227" s="770"/>
      <c r="AA227" s="770"/>
      <c r="AB227" s="770"/>
      <c r="AC227" s="768" t="s">
        <v>213</v>
      </c>
      <c r="AD227" s="768" t="s">
        <v>214</v>
      </c>
      <c r="AE227" s="768" t="s">
        <v>312</v>
      </c>
    </row>
    <row r="228" spans="1:31">
      <c r="A228" s="771" t="s">
        <v>215</v>
      </c>
      <c r="B228" s="772" t="s">
        <v>216</v>
      </c>
      <c r="C228" s="773"/>
      <c r="D228" s="773"/>
      <c r="E228" s="773"/>
      <c r="F228" s="773"/>
      <c r="G228" s="774" t="s">
        <v>217</v>
      </c>
      <c r="H228" s="773"/>
      <c r="I228" s="773"/>
      <c r="J228" s="773"/>
      <c r="K228" s="773"/>
      <c r="L228" s="773"/>
      <c r="M228" s="775" t="s">
        <v>218</v>
      </c>
      <c r="N228" s="775" t="s">
        <v>218</v>
      </c>
      <c r="O228" s="775" t="s">
        <v>218</v>
      </c>
      <c r="P228" s="416"/>
      <c r="Q228" s="771" t="s">
        <v>215</v>
      </c>
      <c r="R228" s="772" t="s">
        <v>216</v>
      </c>
      <c r="S228" s="773"/>
      <c r="T228" s="773"/>
      <c r="U228" s="773"/>
      <c r="V228" s="773"/>
      <c r="W228" s="774" t="s">
        <v>217</v>
      </c>
      <c r="X228" s="773"/>
      <c r="Y228" s="773"/>
      <c r="Z228" s="773"/>
      <c r="AA228" s="773"/>
      <c r="AB228" s="773"/>
      <c r="AC228" s="775" t="s">
        <v>218</v>
      </c>
      <c r="AD228" s="775" t="s">
        <v>218</v>
      </c>
      <c r="AE228" s="775" t="s">
        <v>218</v>
      </c>
    </row>
    <row r="229" spans="1:31">
      <c r="A229" s="776" t="s">
        <v>219</v>
      </c>
      <c r="B229" s="772" t="s">
        <v>179</v>
      </c>
      <c r="C229" s="777" t="s">
        <v>220</v>
      </c>
      <c r="D229" s="777" t="s">
        <v>221</v>
      </c>
      <c r="E229" s="777" t="s">
        <v>222</v>
      </c>
      <c r="F229" s="777" t="s">
        <v>223</v>
      </c>
      <c r="G229" s="778"/>
      <c r="H229" s="778"/>
      <c r="I229" s="778"/>
      <c r="J229" s="778"/>
      <c r="K229" s="778"/>
      <c r="L229" s="779" t="s">
        <v>45</v>
      </c>
      <c r="M229" s="771" t="s">
        <v>224</v>
      </c>
      <c r="N229" s="771" t="s">
        <v>225</v>
      </c>
      <c r="O229" s="771" t="s">
        <v>225</v>
      </c>
      <c r="P229" s="416"/>
      <c r="Q229" s="776" t="s">
        <v>219</v>
      </c>
      <c r="R229" s="772" t="s">
        <v>179</v>
      </c>
      <c r="S229" s="777" t="s">
        <v>220</v>
      </c>
      <c r="T229" s="777" t="s">
        <v>221</v>
      </c>
      <c r="U229" s="777" t="s">
        <v>222</v>
      </c>
      <c r="V229" s="777" t="s">
        <v>223</v>
      </c>
      <c r="W229" s="778"/>
      <c r="X229" s="778"/>
      <c r="Y229" s="778"/>
      <c r="Z229" s="778"/>
      <c r="AA229" s="778"/>
      <c r="AB229" s="779" t="s">
        <v>45</v>
      </c>
      <c r="AC229" s="771" t="s">
        <v>224</v>
      </c>
      <c r="AD229" s="771" t="s">
        <v>225</v>
      </c>
      <c r="AE229" s="771" t="s">
        <v>225</v>
      </c>
    </row>
    <row r="230" spans="1:31">
      <c r="A230" s="780"/>
      <c r="B230" s="781"/>
      <c r="C230" s="782" t="s">
        <v>226</v>
      </c>
      <c r="D230" s="782" t="s">
        <v>227</v>
      </c>
      <c r="E230" s="782" t="s">
        <v>228</v>
      </c>
      <c r="F230" s="782" t="s">
        <v>228</v>
      </c>
      <c r="G230" s="783" t="s">
        <v>186</v>
      </c>
      <c r="H230" s="783" t="s">
        <v>180</v>
      </c>
      <c r="I230" s="782" t="s">
        <v>182</v>
      </c>
      <c r="J230" s="782" t="s">
        <v>277</v>
      </c>
      <c r="K230" s="782" t="s">
        <v>183</v>
      </c>
      <c r="L230" s="774" t="s">
        <v>229</v>
      </c>
      <c r="M230" s="784" t="s">
        <v>291</v>
      </c>
      <c r="N230" s="784" t="s">
        <v>292</v>
      </c>
      <c r="O230" s="784" t="s">
        <v>305</v>
      </c>
      <c r="P230" s="416"/>
      <c r="Q230" s="780"/>
      <c r="R230" s="781"/>
      <c r="S230" s="782" t="s">
        <v>226</v>
      </c>
      <c r="T230" s="782" t="s">
        <v>227</v>
      </c>
      <c r="U230" s="782" t="s">
        <v>228</v>
      </c>
      <c r="V230" s="782" t="s">
        <v>228</v>
      </c>
      <c r="W230" s="783" t="s">
        <v>186</v>
      </c>
      <c r="X230" s="783" t="s">
        <v>180</v>
      </c>
      <c r="Y230" s="782" t="s">
        <v>182</v>
      </c>
      <c r="Z230" s="782" t="s">
        <v>277</v>
      </c>
      <c r="AA230" s="782" t="s">
        <v>183</v>
      </c>
      <c r="AB230" s="774" t="s">
        <v>229</v>
      </c>
      <c r="AC230" s="784" t="s">
        <v>291</v>
      </c>
      <c r="AD230" s="784" t="s">
        <v>292</v>
      </c>
      <c r="AE230" s="784" t="s">
        <v>305</v>
      </c>
    </row>
    <row r="231" spans="1:31">
      <c r="A231" s="801" t="s">
        <v>186</v>
      </c>
      <c r="B231" s="786">
        <v>131488</v>
      </c>
      <c r="C231" s="787">
        <v>49888</v>
      </c>
      <c r="D231" s="787">
        <v>45821</v>
      </c>
      <c r="E231" s="787">
        <v>46109</v>
      </c>
      <c r="F231" s="787">
        <v>47313</v>
      </c>
      <c r="G231" s="788" t="s">
        <v>127</v>
      </c>
      <c r="H231" s="787">
        <v>22630</v>
      </c>
      <c r="I231" s="787">
        <v>19090</v>
      </c>
      <c r="J231" s="787">
        <v>9512</v>
      </c>
      <c r="K231" s="787">
        <v>44296</v>
      </c>
      <c r="L231" s="789">
        <v>20538</v>
      </c>
      <c r="M231" s="790">
        <v>21082</v>
      </c>
      <c r="N231" s="790">
        <v>8000</v>
      </c>
      <c r="O231" s="790">
        <v>6841</v>
      </c>
      <c r="P231" s="416"/>
      <c r="Q231" s="801" t="s">
        <v>186</v>
      </c>
      <c r="R231" s="791">
        <v>0.3319162204916038</v>
      </c>
      <c r="S231" s="792">
        <v>0.64332103912764593</v>
      </c>
      <c r="T231" s="792">
        <v>0.63521092948647995</v>
      </c>
      <c r="U231" s="792">
        <v>0.6343230171983778</v>
      </c>
      <c r="V231" s="792">
        <v>0.63166571555386464</v>
      </c>
      <c r="W231" s="788" t="s">
        <v>127</v>
      </c>
      <c r="X231" s="792">
        <v>0.77229341581970834</v>
      </c>
      <c r="Y231" s="792">
        <v>0.78564693556836041</v>
      </c>
      <c r="Z231" s="792">
        <v>0.84850714886459211</v>
      </c>
      <c r="AA231" s="792">
        <v>0.63527180783817949</v>
      </c>
      <c r="AB231" s="793">
        <v>0.82943811471418838</v>
      </c>
      <c r="AC231" s="794">
        <v>0.78317996395028933</v>
      </c>
      <c r="AD231" s="794">
        <v>0.86612500000000003</v>
      </c>
      <c r="AE231" s="794">
        <v>0.87282561029089312</v>
      </c>
    </row>
    <row r="232" spans="1:31">
      <c r="A232" s="795"/>
      <c r="B232" s="796"/>
      <c r="C232" s="797">
        <v>0.37941104891701144</v>
      </c>
      <c r="D232" s="797">
        <v>0.3484804697006571</v>
      </c>
      <c r="E232" s="797">
        <v>0.3506707836456559</v>
      </c>
      <c r="F232" s="797">
        <v>0.35982751277683134</v>
      </c>
      <c r="G232" s="797"/>
      <c r="H232" s="797">
        <v>0.17210696033098077</v>
      </c>
      <c r="I232" s="797">
        <v>0.14518435142370406</v>
      </c>
      <c r="J232" s="797">
        <v>7.2341202238987587E-2</v>
      </c>
      <c r="K232" s="797">
        <v>0.33688245315161841</v>
      </c>
      <c r="L232" s="798">
        <v>0.15619676320272571</v>
      </c>
      <c r="M232" s="799">
        <v>0.1603340228766123</v>
      </c>
      <c r="N232" s="799">
        <v>6.0842054027743973E-2</v>
      </c>
      <c r="O232" s="799">
        <v>5.2027561450474567E-2</v>
      </c>
      <c r="P232" s="416"/>
      <c r="Q232" s="795"/>
      <c r="R232" s="776"/>
      <c r="S232" s="797"/>
      <c r="T232" s="797"/>
      <c r="U232" s="797"/>
      <c r="V232" s="797"/>
      <c r="W232" s="797"/>
      <c r="X232" s="797"/>
      <c r="Y232" s="797"/>
      <c r="Z232" s="797"/>
      <c r="AA232" s="797"/>
      <c r="AB232" s="798"/>
      <c r="AC232" s="799"/>
      <c r="AD232" s="799"/>
      <c r="AE232" s="799"/>
    </row>
    <row r="233" spans="1:31">
      <c r="A233" s="785" t="s">
        <v>180</v>
      </c>
      <c r="B233" s="790">
        <v>360386</v>
      </c>
      <c r="C233" s="787">
        <v>69624</v>
      </c>
      <c r="D233" s="787">
        <v>63650</v>
      </c>
      <c r="E233" s="787">
        <v>66078</v>
      </c>
      <c r="F233" s="787">
        <v>68503</v>
      </c>
      <c r="G233" s="787">
        <v>32050</v>
      </c>
      <c r="H233" s="800" t="s">
        <v>127</v>
      </c>
      <c r="I233" s="787">
        <v>33058</v>
      </c>
      <c r="J233" s="787">
        <v>19933</v>
      </c>
      <c r="K233" s="787">
        <v>62028</v>
      </c>
      <c r="L233" s="789">
        <v>16346</v>
      </c>
      <c r="M233" s="790">
        <v>30428</v>
      </c>
      <c r="N233" s="790">
        <v>11764</v>
      </c>
      <c r="O233" s="790">
        <v>9628</v>
      </c>
      <c r="P233" s="416"/>
      <c r="Q233" s="785" t="s">
        <v>180</v>
      </c>
      <c r="R233" s="794">
        <v>7.035789403583935E-2</v>
      </c>
      <c r="S233" s="792">
        <v>0.31526485120073539</v>
      </c>
      <c r="T233" s="792">
        <v>0.31578947368421051</v>
      </c>
      <c r="U233" s="792">
        <v>0.3127364629680075</v>
      </c>
      <c r="V233" s="792">
        <v>0.30769455352320335</v>
      </c>
      <c r="W233" s="792">
        <v>0.4714820592823713</v>
      </c>
      <c r="X233" s="800" t="s">
        <v>127</v>
      </c>
      <c r="Y233" s="792">
        <v>0.39355072902171939</v>
      </c>
      <c r="Z233" s="792">
        <v>0.4806602117092259</v>
      </c>
      <c r="AA233" s="792">
        <v>0.31395498806990391</v>
      </c>
      <c r="AB233" s="793">
        <v>0.55248990578734858</v>
      </c>
      <c r="AC233" s="794">
        <v>0.47604180360194559</v>
      </c>
      <c r="AD233" s="794">
        <v>0.62980278816729007</v>
      </c>
      <c r="AE233" s="794">
        <v>0.61123805567095968</v>
      </c>
    </row>
    <row r="234" spans="1:31">
      <c r="A234" s="795"/>
      <c r="B234" s="796"/>
      <c r="C234" s="797">
        <v>0.19319285432841454</v>
      </c>
      <c r="D234" s="797">
        <v>0.17661618375852559</v>
      </c>
      <c r="E234" s="797">
        <v>0.18335340440527656</v>
      </c>
      <c r="F234" s="797">
        <v>0.19008230064430917</v>
      </c>
      <c r="G234" s="797">
        <v>8.8932422458142105E-2</v>
      </c>
      <c r="H234" s="797"/>
      <c r="I234" s="797">
        <v>9.1729423451521422E-2</v>
      </c>
      <c r="J234" s="797">
        <v>5.5310139683561514E-2</v>
      </c>
      <c r="K234" s="797">
        <v>0.17211545398544895</v>
      </c>
      <c r="L234" s="798">
        <v>4.5356922854938871E-2</v>
      </c>
      <c r="M234" s="799">
        <v>8.4431692685065451E-2</v>
      </c>
      <c r="N234" s="799">
        <v>3.264277746638327E-2</v>
      </c>
      <c r="O234" s="799">
        <v>2.6715799170888992E-2</v>
      </c>
      <c r="P234" s="416"/>
      <c r="Q234" s="795"/>
      <c r="R234" s="796"/>
      <c r="S234" s="797"/>
      <c r="T234" s="797"/>
      <c r="U234" s="797"/>
      <c r="V234" s="797"/>
      <c r="W234" s="797"/>
      <c r="X234" s="797"/>
      <c r="Y234" s="797"/>
      <c r="Z234" s="797"/>
      <c r="AA234" s="797"/>
      <c r="AB234" s="798"/>
      <c r="AC234" s="799"/>
      <c r="AD234" s="799"/>
      <c r="AE234" s="799"/>
    </row>
    <row r="235" spans="1:31">
      <c r="A235" s="801" t="s">
        <v>182</v>
      </c>
      <c r="B235" s="790">
        <v>55787</v>
      </c>
      <c r="C235" s="787">
        <v>2316</v>
      </c>
      <c r="D235" s="787">
        <v>1991</v>
      </c>
      <c r="E235" s="787">
        <v>2017</v>
      </c>
      <c r="F235" s="787">
        <v>2017</v>
      </c>
      <c r="G235" s="787">
        <v>868</v>
      </c>
      <c r="H235" s="787">
        <v>513</v>
      </c>
      <c r="I235" s="788" t="s">
        <v>127</v>
      </c>
      <c r="J235" s="787">
        <v>246</v>
      </c>
      <c r="K235" s="787">
        <v>1695</v>
      </c>
      <c r="L235" s="789">
        <v>800</v>
      </c>
      <c r="M235" s="790">
        <v>348</v>
      </c>
      <c r="N235" s="790">
        <v>142</v>
      </c>
      <c r="O235" s="790">
        <v>142</v>
      </c>
      <c r="P235" s="416"/>
      <c r="Q235" s="801" t="s">
        <v>182</v>
      </c>
      <c r="R235" s="794">
        <v>3.0813630415688242E-2</v>
      </c>
      <c r="S235" s="792">
        <v>0.51252158894645938</v>
      </c>
      <c r="T235" s="792">
        <v>0.45354093420391761</v>
      </c>
      <c r="U235" s="792">
        <v>0.45364402578086266</v>
      </c>
      <c r="V235" s="792">
        <v>0.45364402578086266</v>
      </c>
      <c r="W235" s="792">
        <v>0.67741935483870963</v>
      </c>
      <c r="X235" s="792">
        <v>0.79142300194931769</v>
      </c>
      <c r="Y235" s="800" t="s">
        <v>127</v>
      </c>
      <c r="Z235" s="792">
        <v>0.83333333333333337</v>
      </c>
      <c r="AA235" s="792">
        <v>0.46489675516224188</v>
      </c>
      <c r="AB235" s="793">
        <v>0.86875000000000002</v>
      </c>
      <c r="AC235" s="794">
        <v>0.89655172413793105</v>
      </c>
      <c r="AD235" s="794">
        <v>0.96478873239436624</v>
      </c>
      <c r="AE235" s="794">
        <v>0.96478873239436624</v>
      </c>
    </row>
    <row r="236" spans="1:31">
      <c r="A236" s="795"/>
      <c r="B236" s="796"/>
      <c r="C236" s="797">
        <v>4.1515048308745764E-2</v>
      </c>
      <c r="D236" s="797">
        <v>3.5689318299962358E-2</v>
      </c>
      <c r="E236" s="797">
        <v>3.6155376700665029E-2</v>
      </c>
      <c r="F236" s="797">
        <v>3.6155376700665029E-2</v>
      </c>
      <c r="G236" s="797">
        <v>1.5559180454227687E-2</v>
      </c>
      <c r="H236" s="797">
        <v>9.1956907523258104E-3</v>
      </c>
      <c r="I236" s="802"/>
      <c r="J236" s="797">
        <v>4.4096294835714415E-3</v>
      </c>
      <c r="K236" s="797">
        <v>3.0383422661193468E-2</v>
      </c>
      <c r="L236" s="798">
        <v>1.4340258483159158E-2</v>
      </c>
      <c r="M236" s="799">
        <v>6.2380124401742341E-3</v>
      </c>
      <c r="N236" s="799">
        <v>2.5453958807607506E-3</v>
      </c>
      <c r="O236" s="799">
        <v>2.5453958807607506E-3</v>
      </c>
      <c r="P236" s="416"/>
      <c r="Q236" s="795"/>
      <c r="R236" s="796"/>
      <c r="S236" s="797"/>
      <c r="T236" s="797"/>
      <c r="U236" s="797"/>
      <c r="V236" s="797"/>
      <c r="W236" s="797"/>
      <c r="X236" s="797"/>
      <c r="Y236" s="802"/>
      <c r="Z236" s="797"/>
      <c r="AA236" s="797"/>
      <c r="AB236" s="798"/>
      <c r="AC236" s="799"/>
      <c r="AD236" s="799"/>
      <c r="AE236" s="799"/>
    </row>
    <row r="237" spans="1:31">
      <c r="A237" s="801" t="s">
        <v>277</v>
      </c>
      <c r="B237" s="790">
        <v>101911</v>
      </c>
      <c r="C237" s="787">
        <v>14953</v>
      </c>
      <c r="D237" s="787">
        <v>13778</v>
      </c>
      <c r="E237" s="787">
        <v>13778</v>
      </c>
      <c r="F237" s="787">
        <v>14434</v>
      </c>
      <c r="G237" s="787">
        <v>4862</v>
      </c>
      <c r="H237" s="787">
        <v>6912</v>
      </c>
      <c r="I237" s="787">
        <v>7564</v>
      </c>
      <c r="J237" s="803" t="s">
        <v>127</v>
      </c>
      <c r="K237" s="787">
        <v>13172</v>
      </c>
      <c r="L237" s="789">
        <v>3302</v>
      </c>
      <c r="M237" s="790">
        <v>3590</v>
      </c>
      <c r="N237" s="790">
        <v>3590</v>
      </c>
      <c r="O237" s="790">
        <v>2858</v>
      </c>
      <c r="P237" s="416"/>
      <c r="Q237" s="801" t="s">
        <v>277</v>
      </c>
      <c r="R237" s="794">
        <v>4.2517490751734353E-2</v>
      </c>
      <c r="S237" s="792">
        <v>0.22122650973048885</v>
      </c>
      <c r="T237" s="792">
        <v>0.19857744229931776</v>
      </c>
      <c r="U237" s="792">
        <v>0.19857744229931776</v>
      </c>
      <c r="V237" s="792">
        <v>0.19592628516003879</v>
      </c>
      <c r="W237" s="792">
        <v>0.33607568901686546</v>
      </c>
      <c r="X237" s="792">
        <v>0.25694444444444442</v>
      </c>
      <c r="Y237" s="792">
        <v>0.22977260708619779</v>
      </c>
      <c r="Z237" s="800" t="s">
        <v>127</v>
      </c>
      <c r="AA237" s="792">
        <v>0.18994837534163378</v>
      </c>
      <c r="AB237" s="793">
        <v>0.5990308903694731</v>
      </c>
      <c r="AC237" s="794">
        <v>0.33481894150417829</v>
      </c>
      <c r="AD237" s="794">
        <v>0.33481894150417829</v>
      </c>
      <c r="AE237" s="794">
        <v>0.33519944016794961</v>
      </c>
    </row>
    <row r="238" spans="1:31">
      <c r="A238" s="795"/>
      <c r="B238" s="804"/>
      <c r="C238" s="797">
        <v>0.14672606489976547</v>
      </c>
      <c r="D238" s="797">
        <v>0.13519639685608031</v>
      </c>
      <c r="E238" s="797">
        <v>0.13519639685608031</v>
      </c>
      <c r="F238" s="797">
        <v>0.14163338599366113</v>
      </c>
      <c r="G238" s="797">
        <v>4.7708294492253042E-2</v>
      </c>
      <c r="H238" s="797">
        <v>6.7823885547193138E-2</v>
      </c>
      <c r="I238" s="797">
        <v>7.4221624751008228E-2</v>
      </c>
      <c r="J238" s="805"/>
      <c r="K238" s="797">
        <v>0.12925003189057119</v>
      </c>
      <c r="L238" s="798">
        <v>3.2400820323615701E-2</v>
      </c>
      <c r="M238" s="799">
        <v>3.5226815554748749E-2</v>
      </c>
      <c r="N238" s="799">
        <v>3.5226815554748749E-2</v>
      </c>
      <c r="O238" s="799">
        <v>2.8044077675618923E-2</v>
      </c>
      <c r="P238" s="416"/>
      <c r="Q238" s="795"/>
      <c r="R238" s="804"/>
      <c r="S238" s="797"/>
      <c r="T238" s="797"/>
      <c r="U238" s="797"/>
      <c r="V238" s="797"/>
      <c r="W238" s="797"/>
      <c r="X238" s="797"/>
      <c r="Y238" s="797"/>
      <c r="Z238" s="805"/>
      <c r="AA238" s="797"/>
      <c r="AB238" s="798"/>
      <c r="AC238" s="799"/>
      <c r="AD238" s="799"/>
      <c r="AE238" s="799"/>
    </row>
    <row r="239" spans="1:31">
      <c r="A239" s="801" t="s">
        <v>183</v>
      </c>
      <c r="B239" s="790">
        <v>276457</v>
      </c>
      <c r="C239" s="787">
        <v>69908</v>
      </c>
      <c r="D239" s="787">
        <v>56817</v>
      </c>
      <c r="E239" s="787">
        <v>57318</v>
      </c>
      <c r="F239" s="787">
        <v>59603</v>
      </c>
      <c r="G239" s="787">
        <v>53225</v>
      </c>
      <c r="H239" s="787">
        <v>34202</v>
      </c>
      <c r="I239" s="787">
        <v>24075</v>
      </c>
      <c r="J239" s="787">
        <v>14738</v>
      </c>
      <c r="K239" s="803" t="s">
        <v>127</v>
      </c>
      <c r="L239" s="806">
        <v>44946</v>
      </c>
      <c r="M239" s="790">
        <v>30610</v>
      </c>
      <c r="N239" s="790">
        <v>12158</v>
      </c>
      <c r="O239" s="790">
        <v>9522</v>
      </c>
      <c r="P239" s="416"/>
      <c r="Q239" s="801" t="s">
        <v>183</v>
      </c>
      <c r="R239" s="794">
        <v>0.22758331313730526</v>
      </c>
      <c r="S239" s="792">
        <v>0.68982090747840019</v>
      </c>
      <c r="T239" s="792">
        <v>0.73059119629688296</v>
      </c>
      <c r="U239" s="792">
        <v>0.72844481663700755</v>
      </c>
      <c r="V239" s="792">
        <v>0.71353790916564608</v>
      </c>
      <c r="W239" s="792">
        <v>0.7534992954438704</v>
      </c>
      <c r="X239" s="792">
        <v>0.75624232501023336</v>
      </c>
      <c r="Y239" s="792">
        <v>0.76294911734164073</v>
      </c>
      <c r="Z239" s="792">
        <v>0.82087121726150092</v>
      </c>
      <c r="AA239" s="800" t="s">
        <v>127</v>
      </c>
      <c r="AB239" s="793">
        <v>0.77130334178792326</v>
      </c>
      <c r="AC239" s="794">
        <v>0.79908526625285858</v>
      </c>
      <c r="AD239" s="794">
        <v>0.83936502714262218</v>
      </c>
      <c r="AE239" s="794">
        <v>0.83763915143877332</v>
      </c>
    </row>
    <row r="240" spans="1:31">
      <c r="A240" s="807"/>
      <c r="B240" s="808"/>
      <c r="C240" s="797">
        <v>0.25287115175235209</v>
      </c>
      <c r="D240" s="797">
        <v>0.20551839888300893</v>
      </c>
      <c r="E240" s="797">
        <v>0.20733061561110769</v>
      </c>
      <c r="F240" s="797">
        <v>0.21559591545882362</v>
      </c>
      <c r="G240" s="797">
        <v>0.19252541986638066</v>
      </c>
      <c r="H240" s="797">
        <v>0.12371544218449886</v>
      </c>
      <c r="I240" s="797">
        <v>8.7084067323308867E-2</v>
      </c>
      <c r="J240" s="797">
        <v>5.3310279718003159E-2</v>
      </c>
      <c r="K240" s="809"/>
      <c r="L240" s="810">
        <v>0.16257862886452504</v>
      </c>
      <c r="M240" s="799">
        <v>0.11072246316787059</v>
      </c>
      <c r="N240" s="799">
        <v>4.3977906148153237E-2</v>
      </c>
      <c r="O240" s="799">
        <v>3.4442969431050761E-2</v>
      </c>
      <c r="P240" s="416"/>
      <c r="Q240" s="807"/>
      <c r="R240" s="811"/>
      <c r="S240" s="809"/>
      <c r="T240" s="809"/>
      <c r="U240" s="809"/>
      <c r="V240" s="809"/>
      <c r="W240" s="809"/>
      <c r="X240" s="809"/>
      <c r="Y240" s="809"/>
      <c r="Z240" s="809"/>
      <c r="AA240" s="809"/>
      <c r="AB240" s="810"/>
      <c r="AC240" s="812"/>
      <c r="AD240" s="812"/>
      <c r="AE240" s="812"/>
    </row>
    <row r="241" spans="1:31">
      <c r="A241" s="813" t="s">
        <v>230</v>
      </c>
      <c r="B241" s="842">
        <v>926029</v>
      </c>
      <c r="C241" s="815">
        <v>206689</v>
      </c>
      <c r="D241" s="815">
        <v>182057</v>
      </c>
      <c r="E241" s="815">
        <v>185300</v>
      </c>
      <c r="F241" s="815">
        <v>191870</v>
      </c>
      <c r="G241" s="815">
        <v>91005</v>
      </c>
      <c r="H241" s="815">
        <v>64257</v>
      </c>
      <c r="I241" s="815">
        <v>83787</v>
      </c>
      <c r="J241" s="815">
        <v>44429</v>
      </c>
      <c r="K241" s="815">
        <v>121191</v>
      </c>
      <c r="L241" s="816">
        <v>85932</v>
      </c>
      <c r="M241" s="817">
        <v>86058</v>
      </c>
      <c r="N241" s="817">
        <v>35654</v>
      </c>
      <c r="O241" s="817">
        <v>28991</v>
      </c>
      <c r="P241" s="416"/>
      <c r="Q241" s="813" t="s">
        <v>230</v>
      </c>
      <c r="R241" s="818">
        <v>0.14898885456071032</v>
      </c>
      <c r="S241" s="843">
        <v>0.51653934171629845</v>
      </c>
      <c r="T241" s="844">
        <v>0.51827175005630099</v>
      </c>
      <c r="U241" s="844">
        <v>0.51439287641662168</v>
      </c>
      <c r="V241" s="844">
        <v>0.5067806327200709</v>
      </c>
      <c r="W241" s="844">
        <v>0.63115213449810448</v>
      </c>
      <c r="X241" s="844">
        <v>0.70846755995455746</v>
      </c>
      <c r="Y241" s="844">
        <v>0.57424182749113828</v>
      </c>
      <c r="Z241" s="844">
        <v>0.67422179207274524</v>
      </c>
      <c r="AA241" s="845">
        <v>0.42003119043493331</v>
      </c>
      <c r="AB241" s="846">
        <v>0.73786249592701203</v>
      </c>
      <c r="AC241" s="818">
        <v>0.66199539845220667</v>
      </c>
      <c r="AD241" s="818">
        <v>0.725921355247658</v>
      </c>
      <c r="AE241" s="818">
        <v>0.72184471042737397</v>
      </c>
    </row>
    <row r="242" spans="1:31">
      <c r="A242" s="819" t="s">
        <v>231</v>
      </c>
      <c r="B242" s="820"/>
      <c r="C242" s="821">
        <v>0.22319927345687879</v>
      </c>
      <c r="D242" s="821">
        <v>0.19659967452423197</v>
      </c>
      <c r="E242" s="821">
        <v>0.20010172467600906</v>
      </c>
      <c r="F242" s="821">
        <v>0.20719653488173698</v>
      </c>
      <c r="G242" s="821">
        <v>9.827446008710311E-2</v>
      </c>
      <c r="H242" s="821">
        <v>6.9389835523509524E-2</v>
      </c>
      <c r="I242" s="821">
        <v>9.0479887778892459E-2</v>
      </c>
      <c r="J242" s="821">
        <v>4.7977979091367549E-2</v>
      </c>
      <c r="K242" s="821">
        <v>0.13087171136109127</v>
      </c>
      <c r="L242" s="822">
        <v>9.27962299236849E-2</v>
      </c>
      <c r="M242" s="823">
        <v>9.2932294776945437E-2</v>
      </c>
      <c r="N242" s="823">
        <v>3.8502033953580289E-2</v>
      </c>
      <c r="O242" s="823">
        <v>3.1306794927588658E-2</v>
      </c>
      <c r="P242" s="416"/>
      <c r="Q242" s="819" t="s">
        <v>231</v>
      </c>
      <c r="R242" s="820"/>
      <c r="S242" s="821"/>
      <c r="T242" s="821"/>
      <c r="U242" s="821"/>
      <c r="V242" s="821"/>
      <c r="W242" s="821"/>
      <c r="X242" s="821"/>
      <c r="Y242" s="821"/>
      <c r="Z242" s="821"/>
      <c r="AA242" s="821"/>
      <c r="AB242" s="822"/>
      <c r="AC242" s="823"/>
      <c r="AD242" s="823"/>
      <c r="AE242" s="823"/>
    </row>
    <row r="243" spans="1:31">
      <c r="A243" s="801" t="s">
        <v>58</v>
      </c>
      <c r="B243" s="790">
        <v>73181</v>
      </c>
      <c r="C243" s="787">
        <v>13010</v>
      </c>
      <c r="D243" s="787">
        <v>12977</v>
      </c>
      <c r="E243" s="787">
        <v>13010</v>
      </c>
      <c r="F243" s="787">
        <v>13125</v>
      </c>
      <c r="G243" s="787">
        <v>4039</v>
      </c>
      <c r="H243" s="787">
        <v>2609</v>
      </c>
      <c r="I243" s="787">
        <v>1575</v>
      </c>
      <c r="J243" s="787">
        <v>781</v>
      </c>
      <c r="K243" s="787">
        <v>12020</v>
      </c>
      <c r="L243" s="803" t="s">
        <v>127</v>
      </c>
      <c r="M243" s="790">
        <v>1437</v>
      </c>
      <c r="N243" s="790">
        <v>504</v>
      </c>
      <c r="O243" s="790">
        <v>400</v>
      </c>
      <c r="P243" s="416"/>
      <c r="Q243" s="801" t="s">
        <v>58</v>
      </c>
      <c r="R243" s="794">
        <v>8.9230811276150915E-2</v>
      </c>
      <c r="S243" s="792">
        <v>0.31022290545734049</v>
      </c>
      <c r="T243" s="792">
        <v>0.31085767126454494</v>
      </c>
      <c r="U243" s="792">
        <v>0.31022290545734049</v>
      </c>
      <c r="V243" s="792">
        <v>0.31169523809523808</v>
      </c>
      <c r="W243" s="792">
        <v>0.75216637781629114</v>
      </c>
      <c r="X243" s="792">
        <v>0.55231889612878493</v>
      </c>
      <c r="Y243" s="792">
        <v>0.89396825396825397</v>
      </c>
      <c r="Z243" s="792">
        <v>0.74263764404609478</v>
      </c>
      <c r="AA243" s="792">
        <v>0.28752079866888519</v>
      </c>
      <c r="AB243" s="803" t="s">
        <v>127</v>
      </c>
      <c r="AC243" s="794">
        <v>0.82602644398051495</v>
      </c>
      <c r="AD243" s="794">
        <v>0.93452380952380953</v>
      </c>
      <c r="AE243" s="794">
        <v>0.97750000000000004</v>
      </c>
    </row>
    <row r="244" spans="1:31">
      <c r="A244" s="824"/>
      <c r="B244" s="781"/>
      <c r="C244" s="825">
        <v>0.17777838509995764</v>
      </c>
      <c r="D244" s="825">
        <v>0.17732744838141049</v>
      </c>
      <c r="E244" s="825">
        <v>0.17777838509995764</v>
      </c>
      <c r="F244" s="825">
        <v>0.17934983124034928</v>
      </c>
      <c r="G244" s="825">
        <v>5.5191921400363483E-2</v>
      </c>
      <c r="H244" s="825">
        <v>3.5651330263319715E-2</v>
      </c>
      <c r="I244" s="825">
        <v>2.1521979748841912E-2</v>
      </c>
      <c r="J244" s="825">
        <v>1.0672169005616211E-2</v>
      </c>
      <c r="K244" s="825">
        <v>0.16425028354354274</v>
      </c>
      <c r="L244" s="826">
        <v>0</v>
      </c>
      <c r="M244" s="827">
        <v>1.9636244380371953E-2</v>
      </c>
      <c r="N244" s="827">
        <v>6.8870335196294123E-3</v>
      </c>
      <c r="O244" s="827">
        <v>5.4658996187535013E-3</v>
      </c>
      <c r="P244" s="416"/>
      <c r="Q244" s="824"/>
      <c r="R244" s="781"/>
      <c r="S244" s="825"/>
      <c r="T244" s="825"/>
      <c r="U244" s="825"/>
      <c r="V244" s="825"/>
      <c r="W244" s="825"/>
      <c r="X244" s="825"/>
      <c r="Y244" s="825"/>
      <c r="Z244" s="825"/>
      <c r="AA244" s="825"/>
      <c r="AB244" s="826"/>
      <c r="AC244" s="827"/>
      <c r="AD244" s="827"/>
      <c r="AE244" s="827"/>
    </row>
    <row r="245" spans="1:31">
      <c r="A245" s="813" t="s">
        <v>232</v>
      </c>
      <c r="B245" s="814">
        <v>999210</v>
      </c>
      <c r="C245" s="828">
        <v>219699</v>
      </c>
      <c r="D245" s="829">
        <v>195034</v>
      </c>
      <c r="E245" s="829">
        <v>198310</v>
      </c>
      <c r="F245" s="829">
        <v>204995</v>
      </c>
      <c r="G245" s="829">
        <v>95044</v>
      </c>
      <c r="H245" s="829">
        <v>66866</v>
      </c>
      <c r="I245" s="829">
        <v>85362</v>
      </c>
      <c r="J245" s="829">
        <v>45210</v>
      </c>
      <c r="K245" s="829">
        <v>133211</v>
      </c>
      <c r="L245" s="830">
        <v>85932</v>
      </c>
      <c r="M245" s="831">
        <v>87495</v>
      </c>
      <c r="N245" s="831">
        <v>36158</v>
      </c>
      <c r="O245" s="831">
        <v>29391</v>
      </c>
      <c r="P245" s="416"/>
      <c r="Q245" s="813" t="s">
        <v>232</v>
      </c>
      <c r="R245" s="832">
        <v>0.14461224367250128</v>
      </c>
      <c r="S245" s="833">
        <v>0.50432182212936794</v>
      </c>
      <c r="T245" s="834">
        <v>0.50447101531015104</v>
      </c>
      <c r="U245" s="834">
        <v>0.50099843679088296</v>
      </c>
      <c r="V245" s="834">
        <v>0.49429010463669848</v>
      </c>
      <c r="W245" s="834">
        <v>0.6362947687386894</v>
      </c>
      <c r="X245" s="834">
        <v>0.70237489905183503</v>
      </c>
      <c r="Y245" s="834">
        <v>0.58014104636723596</v>
      </c>
      <c r="Z245" s="834">
        <v>0.67540367175403671</v>
      </c>
      <c r="AA245" s="834">
        <v>0.40807440826958735</v>
      </c>
      <c r="AB245" s="835">
        <v>0.73786249592701203</v>
      </c>
      <c r="AC245" s="836">
        <v>0.66468941082347566</v>
      </c>
      <c r="AD245" s="836">
        <v>0.72882902815421202</v>
      </c>
      <c r="AE245" s="836">
        <v>0.72532407879963257</v>
      </c>
    </row>
    <row r="246" spans="1:31" ht="13.8" thickBot="1">
      <c r="A246" s="837"/>
      <c r="B246" s="838"/>
      <c r="C246" s="839">
        <v>0.21987269943255172</v>
      </c>
      <c r="D246" s="839">
        <v>0.1951881986769548</v>
      </c>
      <c r="E246" s="839">
        <v>0.19846678876312288</v>
      </c>
      <c r="F246" s="839">
        <v>0.20515707408852993</v>
      </c>
      <c r="G246" s="839">
        <v>9.5119144123857843E-2</v>
      </c>
      <c r="H246" s="839">
        <v>6.6918865904064206E-2</v>
      </c>
      <c r="I246" s="839">
        <v>8.5429489296544273E-2</v>
      </c>
      <c r="J246" s="839">
        <v>4.5245744137868915E-2</v>
      </c>
      <c r="K246" s="839">
        <v>0.13331631989271525</v>
      </c>
      <c r="L246" s="840">
        <v>8.5999939952562526E-2</v>
      </c>
      <c r="M246" s="841">
        <v>8.7564175698802052E-2</v>
      </c>
      <c r="N246" s="841">
        <v>3.6186587404049196E-2</v>
      </c>
      <c r="O246" s="841">
        <v>2.9414237247425465E-2</v>
      </c>
      <c r="P246" s="416"/>
      <c r="Q246" s="837"/>
      <c r="R246" s="838"/>
      <c r="S246" s="839"/>
      <c r="T246" s="839"/>
      <c r="U246" s="839"/>
      <c r="V246" s="839"/>
      <c r="W246" s="839"/>
      <c r="X246" s="839"/>
      <c r="Y246" s="839"/>
      <c r="Z246" s="839"/>
      <c r="AA246" s="839"/>
      <c r="AB246" s="840"/>
      <c r="AC246" s="841"/>
      <c r="AD246" s="841"/>
      <c r="AE246" s="841"/>
    </row>
    <row r="247" spans="1:31" ht="15">
      <c r="A247" s="416"/>
      <c r="B247" s="416"/>
      <c r="C247" s="416"/>
      <c r="D247" s="416"/>
      <c r="E247" s="416"/>
      <c r="F247" s="416"/>
      <c r="G247" s="416"/>
      <c r="H247" s="416"/>
      <c r="I247" s="416"/>
      <c r="K247" s="883"/>
      <c r="L247" s="883"/>
      <c r="M247" s="883"/>
      <c r="N247" s="883"/>
      <c r="O247" s="883"/>
      <c r="P247" s="416"/>
      <c r="Z247" s="416"/>
      <c r="AA247" s="883"/>
      <c r="AB247" s="883"/>
      <c r="AC247" s="883"/>
      <c r="AD247" s="883"/>
      <c r="AE247" s="883"/>
    </row>
    <row r="248" spans="1:31" s="886" customFormat="1" ht="15">
      <c r="A248" s="767" t="s">
        <v>302</v>
      </c>
      <c r="B248" s="884"/>
      <c r="C248" s="884"/>
      <c r="D248" s="884"/>
      <c r="E248" s="884"/>
      <c r="F248" s="884"/>
      <c r="G248" s="884"/>
      <c r="H248" s="884"/>
      <c r="I248" s="884"/>
      <c r="J248" s="418"/>
      <c r="K248" s="883"/>
      <c r="L248" s="883"/>
      <c r="M248" s="883"/>
      <c r="N248" s="883"/>
      <c r="O248" s="883"/>
      <c r="P248" s="884"/>
      <c r="Q248" s="885" t="s">
        <v>303</v>
      </c>
      <c r="Z248" s="416"/>
      <c r="AA248" s="883"/>
      <c r="AB248" s="883"/>
      <c r="AC248" s="883"/>
      <c r="AD248" s="883"/>
      <c r="AE248" s="883"/>
    </row>
    <row r="249" spans="1:31" ht="15">
      <c r="A249" s="416"/>
      <c r="B249" s="416"/>
      <c r="C249" s="416"/>
      <c r="D249" s="416"/>
      <c r="E249" s="416"/>
      <c r="F249" s="416"/>
      <c r="G249" s="416"/>
      <c r="H249" s="416"/>
      <c r="I249" s="416"/>
      <c r="J249" s="883"/>
      <c r="K249" s="883"/>
      <c r="L249" s="883"/>
      <c r="M249" s="883"/>
      <c r="N249" s="883"/>
      <c r="O249" s="883"/>
      <c r="P249" s="416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  <c r="AA249" s="883"/>
      <c r="AB249" s="883"/>
      <c r="AC249" s="883"/>
      <c r="AD249" s="883"/>
      <c r="AE249" s="883"/>
    </row>
    <row r="250" spans="1:31" ht="15">
      <c r="A250" s="881" t="s">
        <v>205</v>
      </c>
      <c r="B250" s="882"/>
      <c r="C250" s="882"/>
      <c r="D250" s="882"/>
      <c r="E250" s="882"/>
      <c r="F250" s="882"/>
      <c r="G250" s="882"/>
      <c r="H250" s="882"/>
      <c r="I250" s="882"/>
      <c r="J250" s="883"/>
      <c r="K250" s="883"/>
      <c r="L250" s="883"/>
      <c r="M250" s="883"/>
      <c r="N250" s="883"/>
      <c r="O250" s="883"/>
      <c r="P250" s="416"/>
      <c r="Q250" s="881" t="s">
        <v>206</v>
      </c>
      <c r="R250" s="882"/>
      <c r="S250" s="882"/>
      <c r="T250" s="882"/>
      <c r="U250" s="882"/>
      <c r="V250" s="882"/>
      <c r="W250" s="882"/>
      <c r="X250" s="882"/>
      <c r="Y250" s="882"/>
      <c r="Z250" s="883"/>
      <c r="AA250" s="883"/>
      <c r="AB250" s="883"/>
      <c r="AC250" s="883"/>
      <c r="AD250" s="883"/>
      <c r="AE250" s="883"/>
    </row>
    <row r="251" spans="1:31" ht="15">
      <c r="A251" s="418" t="s">
        <v>207</v>
      </c>
      <c r="B251" s="418" t="s">
        <v>208</v>
      </c>
      <c r="J251" s="883"/>
      <c r="K251" s="883"/>
      <c r="L251" s="883"/>
      <c r="M251" s="883"/>
      <c r="N251" s="883"/>
      <c r="O251" s="883"/>
      <c r="P251" s="416"/>
      <c r="Q251" s="418" t="s">
        <v>207</v>
      </c>
      <c r="R251" s="418" t="s">
        <v>208</v>
      </c>
      <c r="Z251" s="883"/>
      <c r="AA251" s="883"/>
      <c r="AB251" s="883"/>
      <c r="AC251" s="883"/>
      <c r="AD251" s="883"/>
      <c r="AE251" s="883"/>
    </row>
    <row r="252" spans="1:31" ht="15">
      <c r="A252" s="766" t="s">
        <v>209</v>
      </c>
      <c r="B252" s="766"/>
      <c r="C252" s="766">
        <v>2004</v>
      </c>
      <c r="D252" s="767"/>
      <c r="E252" s="767"/>
      <c r="F252" s="767"/>
      <c r="G252" s="767"/>
      <c r="H252" s="767"/>
      <c r="I252" s="767"/>
      <c r="J252" s="883"/>
      <c r="K252" s="883"/>
      <c r="L252" s="883"/>
      <c r="M252" s="883"/>
      <c r="N252" s="883"/>
      <c r="O252" s="883"/>
      <c r="P252" s="416"/>
      <c r="Q252" s="766" t="s">
        <v>209</v>
      </c>
      <c r="R252" s="766"/>
      <c r="S252" s="766">
        <v>2004</v>
      </c>
      <c r="T252" s="767"/>
      <c r="U252" s="767"/>
      <c r="V252" s="767"/>
      <c r="W252" s="767"/>
      <c r="X252" s="767"/>
      <c r="Y252" s="767"/>
      <c r="Z252" s="883"/>
      <c r="AA252" s="883"/>
      <c r="AB252" s="883"/>
      <c r="AC252" s="883"/>
      <c r="AD252" s="883"/>
      <c r="AE252" s="883"/>
    </row>
    <row r="253" spans="1:31" ht="15.6" thickBot="1">
      <c r="J253" s="883"/>
      <c r="K253" s="883"/>
      <c r="L253" s="883"/>
      <c r="M253" s="883"/>
      <c r="N253" s="883"/>
      <c r="O253" s="883"/>
      <c r="P253" s="416"/>
      <c r="Z253" s="883"/>
      <c r="AA253" s="883"/>
      <c r="AB253" s="883"/>
      <c r="AC253" s="883"/>
      <c r="AD253" s="883"/>
      <c r="AE253" s="883"/>
    </row>
    <row r="254" spans="1:31">
      <c r="A254" s="768" t="s">
        <v>210</v>
      </c>
      <c r="B254" s="769" t="s">
        <v>211</v>
      </c>
      <c r="C254" s="770"/>
      <c r="D254" s="770"/>
      <c r="E254" s="770"/>
      <c r="F254" s="770"/>
      <c r="G254" s="770" t="s">
        <v>212</v>
      </c>
      <c r="H254" s="770"/>
      <c r="I254" s="770"/>
      <c r="J254" s="770"/>
      <c r="K254" s="770"/>
      <c r="L254" s="770"/>
      <c r="M254" s="768" t="s">
        <v>213</v>
      </c>
      <c r="N254" s="768" t="s">
        <v>214</v>
      </c>
      <c r="O254" s="768" t="s">
        <v>312</v>
      </c>
      <c r="P254" s="416"/>
      <c r="Q254" s="768" t="s">
        <v>210</v>
      </c>
      <c r="R254" s="769" t="s">
        <v>211</v>
      </c>
      <c r="S254" s="770"/>
      <c r="T254" s="770"/>
      <c r="U254" s="770"/>
      <c r="V254" s="770"/>
      <c r="W254" s="770" t="s">
        <v>212</v>
      </c>
      <c r="X254" s="770"/>
      <c r="Y254" s="770"/>
      <c r="Z254" s="770"/>
      <c r="AA254" s="770"/>
      <c r="AB254" s="770"/>
      <c r="AC254" s="768" t="s">
        <v>213</v>
      </c>
      <c r="AD254" s="768" t="s">
        <v>214</v>
      </c>
      <c r="AE254" s="768" t="s">
        <v>312</v>
      </c>
    </row>
    <row r="255" spans="1:31">
      <c r="A255" s="771" t="s">
        <v>215</v>
      </c>
      <c r="B255" s="772" t="s">
        <v>216</v>
      </c>
      <c r="C255" s="773"/>
      <c r="D255" s="773"/>
      <c r="E255" s="773"/>
      <c r="F255" s="773"/>
      <c r="G255" s="774" t="s">
        <v>217</v>
      </c>
      <c r="H255" s="773"/>
      <c r="I255" s="773"/>
      <c r="J255" s="773"/>
      <c r="K255" s="773"/>
      <c r="L255" s="773"/>
      <c r="M255" s="775" t="s">
        <v>218</v>
      </c>
      <c r="N255" s="775" t="s">
        <v>218</v>
      </c>
      <c r="O255" s="775" t="s">
        <v>218</v>
      </c>
      <c r="P255" s="416"/>
      <c r="Q255" s="771" t="s">
        <v>215</v>
      </c>
      <c r="R255" s="772" t="s">
        <v>216</v>
      </c>
      <c r="S255" s="773"/>
      <c r="T255" s="773"/>
      <c r="U255" s="773"/>
      <c r="V255" s="773"/>
      <c r="W255" s="774" t="s">
        <v>217</v>
      </c>
      <c r="X255" s="773"/>
      <c r="Y255" s="773"/>
      <c r="Z255" s="773"/>
      <c r="AA255" s="773"/>
      <c r="AB255" s="773"/>
      <c r="AC255" s="775" t="s">
        <v>218</v>
      </c>
      <c r="AD255" s="775" t="s">
        <v>218</v>
      </c>
      <c r="AE255" s="775" t="s">
        <v>218</v>
      </c>
    </row>
    <row r="256" spans="1:31">
      <c r="A256" s="776" t="s">
        <v>219</v>
      </c>
      <c r="B256" s="772" t="s">
        <v>179</v>
      </c>
      <c r="C256" s="777" t="s">
        <v>220</v>
      </c>
      <c r="D256" s="777" t="s">
        <v>221</v>
      </c>
      <c r="E256" s="777" t="s">
        <v>222</v>
      </c>
      <c r="F256" s="777" t="s">
        <v>223</v>
      </c>
      <c r="G256" s="778"/>
      <c r="H256" s="778"/>
      <c r="I256" s="778"/>
      <c r="J256" s="778"/>
      <c r="K256" s="778"/>
      <c r="L256" s="779" t="s">
        <v>45</v>
      </c>
      <c r="M256" s="771" t="s">
        <v>224</v>
      </c>
      <c r="N256" s="771" t="s">
        <v>225</v>
      </c>
      <c r="O256" s="771" t="s">
        <v>225</v>
      </c>
      <c r="P256" s="416"/>
      <c r="Q256" s="776" t="s">
        <v>219</v>
      </c>
      <c r="R256" s="772" t="s">
        <v>179</v>
      </c>
      <c r="S256" s="777" t="s">
        <v>220</v>
      </c>
      <c r="T256" s="777" t="s">
        <v>221</v>
      </c>
      <c r="U256" s="777" t="s">
        <v>222</v>
      </c>
      <c r="V256" s="777" t="s">
        <v>223</v>
      </c>
      <c r="W256" s="778"/>
      <c r="X256" s="778"/>
      <c r="Y256" s="778"/>
      <c r="Z256" s="778"/>
      <c r="AA256" s="778"/>
      <c r="AB256" s="779" t="s">
        <v>45</v>
      </c>
      <c r="AC256" s="771" t="s">
        <v>224</v>
      </c>
      <c r="AD256" s="771" t="s">
        <v>225</v>
      </c>
      <c r="AE256" s="771" t="s">
        <v>225</v>
      </c>
    </row>
    <row r="257" spans="1:31">
      <c r="A257" s="780"/>
      <c r="B257" s="781"/>
      <c r="C257" s="782" t="s">
        <v>226</v>
      </c>
      <c r="D257" s="782" t="s">
        <v>227</v>
      </c>
      <c r="E257" s="782" t="s">
        <v>228</v>
      </c>
      <c r="F257" s="782" t="s">
        <v>228</v>
      </c>
      <c r="G257" s="783" t="s">
        <v>186</v>
      </c>
      <c r="H257" s="783" t="s">
        <v>180</v>
      </c>
      <c r="I257" s="782" t="s">
        <v>182</v>
      </c>
      <c r="J257" s="782" t="s">
        <v>277</v>
      </c>
      <c r="K257" s="782" t="s">
        <v>183</v>
      </c>
      <c r="L257" s="774" t="s">
        <v>229</v>
      </c>
      <c r="M257" s="784" t="s">
        <v>291</v>
      </c>
      <c r="N257" s="784" t="s">
        <v>292</v>
      </c>
      <c r="O257" s="784" t="s">
        <v>305</v>
      </c>
      <c r="P257" s="416"/>
      <c r="Q257" s="780"/>
      <c r="R257" s="781"/>
      <c r="S257" s="782" t="s">
        <v>226</v>
      </c>
      <c r="T257" s="782" t="s">
        <v>227</v>
      </c>
      <c r="U257" s="782" t="s">
        <v>228</v>
      </c>
      <c r="V257" s="782" t="s">
        <v>228</v>
      </c>
      <c r="W257" s="783" t="s">
        <v>186</v>
      </c>
      <c r="X257" s="783" t="s">
        <v>180</v>
      </c>
      <c r="Y257" s="782" t="s">
        <v>182</v>
      </c>
      <c r="Z257" s="782" t="s">
        <v>277</v>
      </c>
      <c r="AA257" s="782" t="s">
        <v>183</v>
      </c>
      <c r="AB257" s="774" t="s">
        <v>229</v>
      </c>
      <c r="AC257" s="784" t="s">
        <v>291</v>
      </c>
      <c r="AD257" s="784" t="s">
        <v>292</v>
      </c>
      <c r="AE257" s="784" t="s">
        <v>305</v>
      </c>
    </row>
    <row r="258" spans="1:31">
      <c r="A258" s="801" t="s">
        <v>186</v>
      </c>
      <c r="B258" s="786">
        <v>135407</v>
      </c>
      <c r="C258" s="787">
        <v>50017</v>
      </c>
      <c r="D258" s="787">
        <v>46727</v>
      </c>
      <c r="E258" s="787">
        <v>47027</v>
      </c>
      <c r="F258" s="787">
        <v>48772</v>
      </c>
      <c r="G258" s="788" t="s">
        <v>127</v>
      </c>
      <c r="H258" s="787">
        <v>23057</v>
      </c>
      <c r="I258" s="787">
        <v>21870</v>
      </c>
      <c r="J258" s="787">
        <v>9076</v>
      </c>
      <c r="K258" s="787">
        <v>45065</v>
      </c>
      <c r="L258" s="789">
        <v>18350</v>
      </c>
      <c r="M258" s="790">
        <v>21378</v>
      </c>
      <c r="N258" s="790">
        <v>7480</v>
      </c>
      <c r="O258" s="790">
        <v>6478</v>
      </c>
      <c r="Q258" s="801" t="s">
        <v>186</v>
      </c>
      <c r="R258" s="791">
        <v>0.34190994557149929</v>
      </c>
      <c r="S258" s="792">
        <v>0.65057880320690964</v>
      </c>
      <c r="T258" s="792">
        <v>0.66015365848438801</v>
      </c>
      <c r="U258" s="792">
        <v>0.65925957428711168</v>
      </c>
      <c r="V258" s="792">
        <v>0.65353071434429588</v>
      </c>
      <c r="W258" s="788" t="s">
        <v>127</v>
      </c>
      <c r="X258" s="792">
        <v>0.79025892353732052</v>
      </c>
      <c r="Y258" s="792">
        <v>0.78276177411979886</v>
      </c>
      <c r="Z258" s="792">
        <v>0.84122961657117667</v>
      </c>
      <c r="AA258" s="792">
        <v>0.65884833018972599</v>
      </c>
      <c r="AB258" s="793">
        <v>0.81002724795640324</v>
      </c>
      <c r="AC258" s="794">
        <v>0.79825053793619605</v>
      </c>
      <c r="AD258" s="794">
        <v>0.86122994652406415</v>
      </c>
      <c r="AE258" s="794">
        <v>0.86816918802099419</v>
      </c>
    </row>
    <row r="259" spans="1:31">
      <c r="A259" s="795"/>
      <c r="B259" s="796"/>
      <c r="C259" s="797">
        <v>0.36938267593255886</v>
      </c>
      <c r="D259" s="797">
        <v>0.34508555687667553</v>
      </c>
      <c r="E259" s="797">
        <v>0.34730109964772871</v>
      </c>
      <c r="F259" s="797">
        <v>0.36018817343268811</v>
      </c>
      <c r="G259" s="797"/>
      <c r="H259" s="797">
        <v>0.17027923224057839</v>
      </c>
      <c r="I259" s="797">
        <v>0.16151306800977794</v>
      </c>
      <c r="J259" s="797">
        <v>6.7027553966929332E-2</v>
      </c>
      <c r="K259" s="797">
        <v>0.3328114499250408</v>
      </c>
      <c r="L259" s="798">
        <v>0.13551736616275378</v>
      </c>
      <c r="M259" s="799">
        <v>0.1578795778652507</v>
      </c>
      <c r="N259" s="799">
        <v>5.524086642492633E-2</v>
      </c>
      <c r="O259" s="799">
        <v>4.7840953569608664E-2</v>
      </c>
      <c r="Q259" s="795"/>
      <c r="R259" s="776"/>
      <c r="S259" s="797"/>
      <c r="T259" s="797"/>
      <c r="U259" s="797"/>
      <c r="V259" s="797"/>
      <c r="W259" s="797"/>
      <c r="X259" s="797"/>
      <c r="Y259" s="797"/>
      <c r="Z259" s="797"/>
      <c r="AA259" s="797"/>
      <c r="AB259" s="798"/>
      <c r="AC259" s="799"/>
      <c r="AD259" s="799"/>
      <c r="AE259" s="799"/>
    </row>
    <row r="260" spans="1:31">
      <c r="A260" s="785" t="s">
        <v>180</v>
      </c>
      <c r="B260" s="790">
        <v>365778</v>
      </c>
      <c r="C260" s="787">
        <v>74582</v>
      </c>
      <c r="D260" s="787">
        <v>69275</v>
      </c>
      <c r="E260" s="787">
        <v>71869</v>
      </c>
      <c r="F260" s="787">
        <v>74264</v>
      </c>
      <c r="G260" s="787">
        <v>33391</v>
      </c>
      <c r="H260" s="800" t="s">
        <v>127</v>
      </c>
      <c r="I260" s="787">
        <v>35781</v>
      </c>
      <c r="J260" s="787">
        <v>20686</v>
      </c>
      <c r="K260" s="787">
        <v>67507</v>
      </c>
      <c r="L260" s="789">
        <v>13033</v>
      </c>
      <c r="M260" s="790">
        <v>31623</v>
      </c>
      <c r="N260" s="790">
        <v>11716</v>
      </c>
      <c r="O260" s="790">
        <v>9414</v>
      </c>
      <c r="Q260" s="785" t="s">
        <v>180</v>
      </c>
      <c r="R260" s="794">
        <v>8.2246608598658205E-2</v>
      </c>
      <c r="S260" s="792">
        <v>0.32916789573891825</v>
      </c>
      <c r="T260" s="792">
        <v>0.33587874413569108</v>
      </c>
      <c r="U260" s="792">
        <v>0.33263298501440119</v>
      </c>
      <c r="V260" s="792">
        <v>0.32857104384358504</v>
      </c>
      <c r="W260" s="792">
        <v>0.51316222934323619</v>
      </c>
      <c r="X260" s="800" t="s">
        <v>127</v>
      </c>
      <c r="Y260" s="792">
        <v>0.41751208742069812</v>
      </c>
      <c r="Z260" s="792">
        <v>0.48322536981533404</v>
      </c>
      <c r="AA260" s="792">
        <v>0.33286918393648068</v>
      </c>
      <c r="AB260" s="793">
        <v>0.52083173482697764</v>
      </c>
      <c r="AC260" s="794">
        <v>0.51664927426240392</v>
      </c>
      <c r="AD260" s="794">
        <v>0.63827244793444859</v>
      </c>
      <c r="AE260" s="794">
        <v>0.63108136817505844</v>
      </c>
    </row>
    <row r="261" spans="1:31">
      <c r="A261" s="795"/>
      <c r="B261" s="796"/>
      <c r="C261" s="797">
        <v>0.20389963311079398</v>
      </c>
      <c r="D261" s="797">
        <v>0.18939083269086715</v>
      </c>
      <c r="E261" s="797">
        <v>0.19648256592796723</v>
      </c>
      <c r="F261" s="797">
        <v>0.20303025332305388</v>
      </c>
      <c r="G261" s="797">
        <v>9.1287611611414576E-2</v>
      </c>
      <c r="H261" s="797"/>
      <c r="I261" s="797">
        <v>9.7821629512983288E-2</v>
      </c>
      <c r="J261" s="797">
        <v>5.6553428582364167E-2</v>
      </c>
      <c r="K261" s="797">
        <v>0.18455729978292845</v>
      </c>
      <c r="L261" s="798">
        <v>3.5630901803826366E-2</v>
      </c>
      <c r="M261" s="799">
        <v>8.6454078703475878E-2</v>
      </c>
      <c r="N261" s="799">
        <v>3.2030357211204612E-2</v>
      </c>
      <c r="O261" s="799">
        <v>2.57369223955514E-2</v>
      </c>
      <c r="Q261" s="795"/>
      <c r="R261" s="796"/>
      <c r="S261" s="797"/>
      <c r="T261" s="797"/>
      <c r="U261" s="797"/>
      <c r="V261" s="797"/>
      <c r="W261" s="797"/>
      <c r="X261" s="797"/>
      <c r="Y261" s="797"/>
      <c r="Z261" s="797"/>
      <c r="AA261" s="797"/>
      <c r="AB261" s="798"/>
      <c r="AC261" s="799"/>
      <c r="AD261" s="799"/>
      <c r="AE261" s="799"/>
    </row>
    <row r="262" spans="1:31">
      <c r="A262" s="801" t="s">
        <v>182</v>
      </c>
      <c r="B262" s="790">
        <v>66737</v>
      </c>
      <c r="C262" s="787">
        <v>3043</v>
      </c>
      <c r="D262" s="787">
        <v>2950</v>
      </c>
      <c r="E262" s="787">
        <v>2982</v>
      </c>
      <c r="F262" s="787">
        <v>2982</v>
      </c>
      <c r="G262" s="787">
        <v>1157</v>
      </c>
      <c r="H262" s="787">
        <v>671</v>
      </c>
      <c r="I262" s="788" t="s">
        <v>127</v>
      </c>
      <c r="J262" s="787">
        <v>269</v>
      </c>
      <c r="K262" s="787">
        <v>2487</v>
      </c>
      <c r="L262" s="789">
        <v>407</v>
      </c>
      <c r="M262" s="790">
        <v>386</v>
      </c>
      <c r="N262" s="790">
        <v>145</v>
      </c>
      <c r="O262" s="790">
        <v>145</v>
      </c>
      <c r="Q262" s="801" t="s">
        <v>182</v>
      </c>
      <c r="R262" s="794">
        <v>3.5467581701305123E-2</v>
      </c>
      <c r="S262" s="792">
        <v>0.39467630627670064</v>
      </c>
      <c r="T262" s="792">
        <v>0.3976271186440678</v>
      </c>
      <c r="U262" s="792">
        <v>0.39436619718309857</v>
      </c>
      <c r="V262" s="792">
        <v>0.39436619718309857</v>
      </c>
      <c r="W262" s="792">
        <v>0.70181503889369057</v>
      </c>
      <c r="X262" s="792">
        <v>0.67958271236959766</v>
      </c>
      <c r="Y262" s="800" t="s">
        <v>127</v>
      </c>
      <c r="Z262" s="792">
        <v>0.75092936802973975</v>
      </c>
      <c r="AA262" s="792">
        <v>0.38721351025331724</v>
      </c>
      <c r="AB262" s="793">
        <v>0.71744471744471749</v>
      </c>
      <c r="AC262" s="794">
        <v>0.87823834196891193</v>
      </c>
      <c r="AD262" s="794">
        <v>0.92413793103448272</v>
      </c>
      <c r="AE262" s="794">
        <v>0.92413793103448272</v>
      </c>
    </row>
    <row r="263" spans="1:31">
      <c r="A263" s="795"/>
      <c r="B263" s="796"/>
      <c r="C263" s="797">
        <v>4.5596895275484363E-2</v>
      </c>
      <c r="D263" s="797">
        <v>4.4203365449450832E-2</v>
      </c>
      <c r="E263" s="797">
        <v>4.4682859583139785E-2</v>
      </c>
      <c r="F263" s="797">
        <v>4.4682859583139785E-2</v>
      </c>
      <c r="G263" s="797">
        <v>1.7336709771191394E-2</v>
      </c>
      <c r="H263" s="797">
        <v>1.0054392615790341E-2</v>
      </c>
      <c r="I263" s="802"/>
      <c r="J263" s="797">
        <v>4.0307475613228045E-3</v>
      </c>
      <c r="K263" s="797">
        <v>3.7265684702638718E-2</v>
      </c>
      <c r="L263" s="798">
        <v>6.0985660128564361E-3</v>
      </c>
      <c r="M263" s="799">
        <v>5.7838979876230576E-3</v>
      </c>
      <c r="N263" s="799">
        <v>2.1727077932780915E-3</v>
      </c>
      <c r="O263" s="799">
        <v>2.1727077932780915E-3</v>
      </c>
      <c r="Q263" s="795"/>
      <c r="R263" s="796"/>
      <c r="S263" s="797"/>
      <c r="T263" s="797"/>
      <c r="U263" s="797"/>
      <c r="V263" s="797"/>
      <c r="W263" s="797"/>
      <c r="X263" s="797"/>
      <c r="Y263" s="802"/>
      <c r="Z263" s="797"/>
      <c r="AA263" s="797"/>
      <c r="AB263" s="798"/>
      <c r="AC263" s="799"/>
      <c r="AD263" s="799"/>
      <c r="AE263" s="799"/>
    </row>
    <row r="264" spans="1:31">
      <c r="A264" s="801" t="s">
        <v>277</v>
      </c>
      <c r="B264" s="790">
        <v>108347</v>
      </c>
      <c r="C264" s="787">
        <v>18801</v>
      </c>
      <c r="D264" s="787">
        <v>17251</v>
      </c>
      <c r="E264" s="787">
        <v>17251</v>
      </c>
      <c r="F264" s="787">
        <v>18724</v>
      </c>
      <c r="G264" s="787">
        <v>6298</v>
      </c>
      <c r="H264" s="787">
        <v>8180</v>
      </c>
      <c r="I264" s="787">
        <v>9863</v>
      </c>
      <c r="J264" s="803" t="s">
        <v>127</v>
      </c>
      <c r="K264" s="787">
        <v>16423</v>
      </c>
      <c r="L264" s="789">
        <v>2733</v>
      </c>
      <c r="M264" s="790">
        <v>4079</v>
      </c>
      <c r="N264" s="790">
        <v>4079</v>
      </c>
      <c r="O264" s="790">
        <v>3116</v>
      </c>
      <c r="Q264" s="801" t="s">
        <v>277</v>
      </c>
      <c r="R264" s="794">
        <v>5.0125984106620398E-2</v>
      </c>
      <c r="S264" s="792">
        <v>0.20876549119727675</v>
      </c>
      <c r="T264" s="792">
        <v>0.21871195872703031</v>
      </c>
      <c r="U264" s="792">
        <v>0.21871195872703031</v>
      </c>
      <c r="V264" s="792">
        <v>0.20791497543259987</v>
      </c>
      <c r="W264" s="792">
        <v>0.37472213401079707</v>
      </c>
      <c r="X264" s="792">
        <v>0.29498777506112467</v>
      </c>
      <c r="Y264" s="792">
        <v>0.22964615228632262</v>
      </c>
      <c r="Z264" s="800" t="s">
        <v>127</v>
      </c>
      <c r="AA264" s="792">
        <v>0.21049747305607988</v>
      </c>
      <c r="AB264" s="793">
        <v>0.45737285034760339</v>
      </c>
      <c r="AC264" s="794">
        <v>0.41358176023535181</v>
      </c>
      <c r="AD264" s="794">
        <v>0.41358176023535181</v>
      </c>
      <c r="AE264" s="794">
        <v>0.41495507060333764</v>
      </c>
    </row>
    <row r="265" spans="1:31">
      <c r="A265" s="795"/>
      <c r="B265" s="804"/>
      <c r="C265" s="797">
        <v>0.17352580136044377</v>
      </c>
      <c r="D265" s="797">
        <v>0.15921991379549041</v>
      </c>
      <c r="E265" s="797">
        <v>0.15921991379549041</v>
      </c>
      <c r="F265" s="797">
        <v>0.1728151217846364</v>
      </c>
      <c r="G265" s="797">
        <v>5.8128051538113651E-2</v>
      </c>
      <c r="H265" s="797">
        <v>7.5498167923431198E-2</v>
      </c>
      <c r="I265" s="797">
        <v>9.1031592937506345E-2</v>
      </c>
      <c r="J265" s="805"/>
      <c r="K265" s="797">
        <v>0.15157780095434115</v>
      </c>
      <c r="L265" s="798">
        <v>2.522451013872096E-2</v>
      </c>
      <c r="M265" s="799">
        <v>3.7647558308028836E-2</v>
      </c>
      <c r="N265" s="799">
        <v>3.7647558308028836E-2</v>
      </c>
      <c r="O265" s="799">
        <v>2.8759448807996531E-2</v>
      </c>
      <c r="Q265" s="795"/>
      <c r="R265" s="804"/>
      <c r="S265" s="797"/>
      <c r="T265" s="797"/>
      <c r="U265" s="797"/>
      <c r="V265" s="797"/>
      <c r="W265" s="797"/>
      <c r="X265" s="797"/>
      <c r="Y265" s="797"/>
      <c r="Z265" s="805"/>
      <c r="AA265" s="797"/>
      <c r="AB265" s="798"/>
      <c r="AC265" s="799"/>
      <c r="AD265" s="799"/>
      <c r="AE265" s="799"/>
    </row>
    <row r="266" spans="1:31">
      <c r="A266" s="801" t="s">
        <v>183</v>
      </c>
      <c r="B266" s="790">
        <v>295669</v>
      </c>
      <c r="C266" s="787">
        <v>71621</v>
      </c>
      <c r="D266" s="787">
        <v>60570</v>
      </c>
      <c r="E266" s="787">
        <v>61172</v>
      </c>
      <c r="F266" s="787">
        <v>64059</v>
      </c>
      <c r="G266" s="787">
        <v>56644</v>
      </c>
      <c r="H266" s="787">
        <v>36390</v>
      </c>
      <c r="I266" s="787">
        <v>28649</v>
      </c>
      <c r="J266" s="787">
        <v>15940</v>
      </c>
      <c r="K266" s="803" t="s">
        <v>127</v>
      </c>
      <c r="L266" s="806">
        <v>41655</v>
      </c>
      <c r="M266" s="790">
        <v>32464</v>
      </c>
      <c r="N266" s="790">
        <v>13021</v>
      </c>
      <c r="O266" s="790">
        <v>10357</v>
      </c>
      <c r="Q266" s="801" t="s">
        <v>183</v>
      </c>
      <c r="R266" s="794">
        <v>0.23113684559422867</v>
      </c>
      <c r="S266" s="792">
        <v>0.69633208137278169</v>
      </c>
      <c r="T266" s="792">
        <v>0.75268284629354465</v>
      </c>
      <c r="U266" s="792">
        <v>0.74929706401621654</v>
      </c>
      <c r="V266" s="792">
        <v>0.72795391748232097</v>
      </c>
      <c r="W266" s="792">
        <v>0.77575736176823673</v>
      </c>
      <c r="X266" s="792">
        <v>0.77254740313272874</v>
      </c>
      <c r="Y266" s="792">
        <v>0.73136933226290624</v>
      </c>
      <c r="Z266" s="792">
        <v>0.79930991217063985</v>
      </c>
      <c r="AA266" s="800" t="s">
        <v>127</v>
      </c>
      <c r="AB266" s="793">
        <v>0.75762813587804589</v>
      </c>
      <c r="AC266" s="794">
        <v>0.81521069492360765</v>
      </c>
      <c r="AD266" s="794">
        <v>0.81668074648644495</v>
      </c>
      <c r="AE266" s="794">
        <v>0.8030317659553925</v>
      </c>
    </row>
    <row r="267" spans="1:31">
      <c r="A267" s="807"/>
      <c r="B267" s="808"/>
      <c r="C267" s="797">
        <v>0.24223371405186206</v>
      </c>
      <c r="D267" s="797">
        <v>0.20485745884756265</v>
      </c>
      <c r="E267" s="797">
        <v>0.20689351944234938</v>
      </c>
      <c r="F267" s="797">
        <v>0.21665781668013895</v>
      </c>
      <c r="G267" s="797">
        <v>0.19157909689551492</v>
      </c>
      <c r="H267" s="797">
        <v>0.12307681901044749</v>
      </c>
      <c r="I267" s="797">
        <v>9.6895514917018699E-2</v>
      </c>
      <c r="J267" s="797">
        <v>5.3911637675914621E-2</v>
      </c>
      <c r="K267" s="809"/>
      <c r="L267" s="810">
        <v>0.14088389381369032</v>
      </c>
      <c r="M267" s="799">
        <v>0.10979845705839976</v>
      </c>
      <c r="N267" s="799">
        <v>4.4039111303518459E-2</v>
      </c>
      <c r="O267" s="799">
        <v>3.502903584751868E-2</v>
      </c>
      <c r="Q267" s="807"/>
      <c r="R267" s="811"/>
      <c r="S267" s="809"/>
      <c r="T267" s="809"/>
      <c r="U267" s="809"/>
      <c r="V267" s="809"/>
      <c r="W267" s="809"/>
      <c r="X267" s="809"/>
      <c r="Y267" s="809"/>
      <c r="Z267" s="809"/>
      <c r="AA267" s="809"/>
      <c r="AB267" s="810"/>
      <c r="AC267" s="812"/>
      <c r="AD267" s="812"/>
      <c r="AE267" s="812"/>
    </row>
    <row r="268" spans="1:31">
      <c r="A268" s="813" t="s">
        <v>230</v>
      </c>
      <c r="B268" s="842">
        <v>971938</v>
      </c>
      <c r="C268" s="815">
        <v>218064</v>
      </c>
      <c r="D268" s="815">
        <v>196773</v>
      </c>
      <c r="E268" s="815">
        <v>200301</v>
      </c>
      <c r="F268" s="815">
        <v>208801</v>
      </c>
      <c r="G268" s="815">
        <v>97490</v>
      </c>
      <c r="H268" s="815">
        <v>68298</v>
      </c>
      <c r="I268" s="815">
        <v>96163</v>
      </c>
      <c r="J268" s="815">
        <v>45971</v>
      </c>
      <c r="K268" s="815">
        <v>131482</v>
      </c>
      <c r="L268" s="816">
        <v>76178</v>
      </c>
      <c r="M268" s="817">
        <v>89930</v>
      </c>
      <c r="N268" s="817">
        <v>36441</v>
      </c>
      <c r="O268" s="817">
        <v>29510</v>
      </c>
      <c r="Q268" s="813" t="s">
        <v>230</v>
      </c>
      <c r="R268" s="818">
        <v>0.1569225609040906</v>
      </c>
      <c r="S268" s="843">
        <v>0.51401423435321736</v>
      </c>
      <c r="T268" s="844">
        <v>0.53183617671123584</v>
      </c>
      <c r="U268" s="844">
        <v>0.52767584784898725</v>
      </c>
      <c r="V268" s="844">
        <v>0.51712396013429052</v>
      </c>
      <c r="W268" s="844">
        <v>0.65903169555851882</v>
      </c>
      <c r="X268" s="844">
        <v>0.72041641043661597</v>
      </c>
      <c r="Y268" s="844">
        <v>0.57481567754749752</v>
      </c>
      <c r="Z268" s="844">
        <v>0.66507145809314572</v>
      </c>
      <c r="AA268" s="845">
        <v>0.43034027471440955</v>
      </c>
      <c r="AB268" s="846">
        <v>0.71875082044684813</v>
      </c>
      <c r="AC268" s="818">
        <v>0.68824641387746022</v>
      </c>
      <c r="AD268" s="818">
        <v>0.72377267363683762</v>
      </c>
      <c r="AE268" s="818">
        <v>0.72209420535411728</v>
      </c>
    </row>
    <row r="269" spans="1:31">
      <c r="A269" s="819" t="s">
        <v>231</v>
      </c>
      <c r="B269" s="820"/>
      <c r="C269" s="821">
        <v>0.22435999004051699</v>
      </c>
      <c r="D269" s="821">
        <v>0.20245427177453706</v>
      </c>
      <c r="E269" s="821">
        <v>0.20608413293852076</v>
      </c>
      <c r="F269" s="821">
        <v>0.21482954674063573</v>
      </c>
      <c r="G269" s="821">
        <v>0.10030475194919841</v>
      </c>
      <c r="H269" s="821">
        <v>7.0269914336099623E-2</v>
      </c>
      <c r="I269" s="821">
        <v>9.8939438523856463E-2</v>
      </c>
      <c r="J269" s="821">
        <v>4.7298284458473686E-2</v>
      </c>
      <c r="K269" s="821">
        <v>0.1352781761799621</v>
      </c>
      <c r="L269" s="822">
        <v>7.8377427366766186E-2</v>
      </c>
      <c r="M269" s="823">
        <v>9.2526478026376174E-2</v>
      </c>
      <c r="N269" s="823">
        <v>3.7493132277984807E-2</v>
      </c>
      <c r="O269" s="823">
        <v>3.0362018976519078E-2</v>
      </c>
      <c r="Q269" s="819" t="s">
        <v>231</v>
      </c>
      <c r="R269" s="820"/>
      <c r="S269" s="821"/>
      <c r="T269" s="821"/>
      <c r="U269" s="821"/>
      <c r="V269" s="821"/>
      <c r="W269" s="821"/>
      <c r="X269" s="821"/>
      <c r="Y269" s="821"/>
      <c r="Z269" s="821"/>
      <c r="AA269" s="821"/>
      <c r="AB269" s="822"/>
      <c r="AC269" s="823"/>
      <c r="AD269" s="823"/>
      <c r="AE269" s="823"/>
    </row>
    <row r="270" spans="1:31">
      <c r="A270" s="801" t="s">
        <v>58</v>
      </c>
      <c r="B270" s="790">
        <v>68888</v>
      </c>
      <c r="C270" s="787">
        <v>13154</v>
      </c>
      <c r="D270" s="787">
        <v>13091</v>
      </c>
      <c r="E270" s="787">
        <v>13154</v>
      </c>
      <c r="F270" s="787">
        <v>13279</v>
      </c>
      <c r="G270" s="787">
        <v>3998</v>
      </c>
      <c r="H270" s="787">
        <v>2639</v>
      </c>
      <c r="I270" s="787">
        <v>1609</v>
      </c>
      <c r="J270" s="787">
        <v>916</v>
      </c>
      <c r="K270" s="787">
        <v>12190</v>
      </c>
      <c r="L270" s="803" t="s">
        <v>127</v>
      </c>
      <c r="M270" s="790">
        <v>1480</v>
      </c>
      <c r="N270" s="790">
        <v>536</v>
      </c>
      <c r="O270" s="790">
        <v>390</v>
      </c>
      <c r="Q270" s="801" t="s">
        <v>58</v>
      </c>
      <c r="R270" s="794">
        <v>9.53576820346069E-2</v>
      </c>
      <c r="S270" s="792">
        <v>0.30188535806598754</v>
      </c>
      <c r="T270" s="792">
        <v>0.30280345275380033</v>
      </c>
      <c r="U270" s="792">
        <v>0.30188535806598754</v>
      </c>
      <c r="V270" s="792">
        <v>0.30243241207922283</v>
      </c>
      <c r="W270" s="792">
        <v>0.76338169084542273</v>
      </c>
      <c r="X270" s="792">
        <v>0.54641909814323608</v>
      </c>
      <c r="Y270" s="792">
        <v>0.88377874456183969</v>
      </c>
      <c r="Z270" s="792">
        <v>0.67358078602620086</v>
      </c>
      <c r="AA270" s="792">
        <v>0.28269073010664481</v>
      </c>
      <c r="AB270" s="803" t="s">
        <v>127</v>
      </c>
      <c r="AC270" s="794">
        <v>0.83310810810810809</v>
      </c>
      <c r="AD270" s="794">
        <v>0.90485074626865669</v>
      </c>
      <c r="AE270" s="794">
        <v>0.97948717948717945</v>
      </c>
    </row>
    <row r="271" spans="1:31">
      <c r="A271" s="824"/>
      <c r="B271" s="781"/>
      <c r="C271" s="825">
        <v>0.19094762513064684</v>
      </c>
      <c r="D271" s="825">
        <v>0.19003309720125422</v>
      </c>
      <c r="E271" s="825">
        <v>0.19094762513064684</v>
      </c>
      <c r="F271" s="825">
        <v>0.19276216467309257</v>
      </c>
      <c r="G271" s="825">
        <v>5.8036232725583559E-2</v>
      </c>
      <c r="H271" s="825">
        <v>3.830855882011381E-2</v>
      </c>
      <c r="I271" s="825">
        <v>2.3356752990361166E-2</v>
      </c>
      <c r="J271" s="825">
        <v>1.3296945767042155E-2</v>
      </c>
      <c r="K271" s="825">
        <v>0.17695389617930554</v>
      </c>
      <c r="L271" s="826">
        <v>0</v>
      </c>
      <c r="M271" s="827">
        <v>2.1484148182557193E-2</v>
      </c>
      <c r="N271" s="827">
        <v>7.7807455580071998E-3</v>
      </c>
      <c r="O271" s="827">
        <v>5.6613633724306124E-3</v>
      </c>
      <c r="Q271" s="824"/>
      <c r="R271" s="781"/>
      <c r="S271" s="825"/>
      <c r="T271" s="825"/>
      <c r="U271" s="825"/>
      <c r="V271" s="825"/>
      <c r="W271" s="825"/>
      <c r="X271" s="825"/>
      <c r="Y271" s="825"/>
      <c r="Z271" s="825"/>
      <c r="AA271" s="825"/>
      <c r="AB271" s="826"/>
      <c r="AC271" s="827"/>
      <c r="AD271" s="827"/>
      <c r="AE271" s="827"/>
    </row>
    <row r="272" spans="1:31">
      <c r="A272" s="813" t="s">
        <v>232</v>
      </c>
      <c r="B272" s="814">
        <v>1040826</v>
      </c>
      <c r="C272" s="828">
        <v>231218</v>
      </c>
      <c r="D272" s="829">
        <v>209864</v>
      </c>
      <c r="E272" s="829">
        <v>213455</v>
      </c>
      <c r="F272" s="829">
        <v>222080</v>
      </c>
      <c r="G272" s="829">
        <v>101488</v>
      </c>
      <c r="H272" s="829">
        <v>70937</v>
      </c>
      <c r="I272" s="829">
        <v>97772</v>
      </c>
      <c r="J272" s="829">
        <v>46887</v>
      </c>
      <c r="K272" s="829">
        <v>143672</v>
      </c>
      <c r="L272" s="830">
        <v>76178</v>
      </c>
      <c r="M272" s="831">
        <v>91410</v>
      </c>
      <c r="N272" s="831">
        <v>36977</v>
      </c>
      <c r="O272" s="831">
        <v>29900</v>
      </c>
      <c r="Q272" s="813" t="s">
        <v>232</v>
      </c>
      <c r="R272" s="832">
        <v>0.15284783431620655</v>
      </c>
      <c r="S272" s="833">
        <v>0.50194621526005756</v>
      </c>
      <c r="T272" s="834">
        <v>0.51754946060305718</v>
      </c>
      <c r="U272" s="834">
        <v>0.51376168279028367</v>
      </c>
      <c r="V272" s="834">
        <v>0.50428674351585012</v>
      </c>
      <c r="W272" s="834">
        <v>0.66314244048557469</v>
      </c>
      <c r="X272" s="834">
        <v>0.71394335819107091</v>
      </c>
      <c r="Y272" s="834">
        <v>0.57990017591948617</v>
      </c>
      <c r="Z272" s="834">
        <v>0.66523769914901787</v>
      </c>
      <c r="AA272" s="834">
        <v>0.41781279581268443</v>
      </c>
      <c r="AB272" s="835">
        <v>0.71875082044684813</v>
      </c>
      <c r="AC272" s="836">
        <v>0.69059183896729026</v>
      </c>
      <c r="AD272" s="836">
        <v>0.72639749033182788</v>
      </c>
      <c r="AE272" s="836">
        <v>0.7254515050167224</v>
      </c>
    </row>
    <row r="273" spans="1:31" ht="13.8" thickBot="1">
      <c r="A273" s="837"/>
      <c r="B273" s="838"/>
      <c r="C273" s="839">
        <v>0.22214856277610281</v>
      </c>
      <c r="D273" s="839">
        <v>0.20163216522262126</v>
      </c>
      <c r="E273" s="839">
        <v>0.20508230962716151</v>
      </c>
      <c r="F273" s="839">
        <v>0.21336899731559358</v>
      </c>
      <c r="G273" s="839">
        <v>9.7507172188242799E-2</v>
      </c>
      <c r="H273" s="839">
        <v>6.8154523426586192E-2</v>
      </c>
      <c r="I273" s="839">
        <v>9.3936930860681805E-2</v>
      </c>
      <c r="J273" s="839">
        <v>4.5047875437392991E-2</v>
      </c>
      <c r="K273" s="839">
        <v>0.13803652099390293</v>
      </c>
      <c r="L273" s="840">
        <v>7.3189947215000398E-2</v>
      </c>
      <c r="M273" s="841">
        <v>8.782447786661747E-2</v>
      </c>
      <c r="N273" s="841">
        <v>3.5526591380307566E-2</v>
      </c>
      <c r="O273" s="841">
        <v>2.8727183986564517E-2</v>
      </c>
      <c r="Q273" s="837"/>
      <c r="R273" s="838"/>
      <c r="S273" s="839"/>
      <c r="T273" s="839"/>
      <c r="U273" s="839"/>
      <c r="V273" s="839"/>
      <c r="W273" s="839"/>
      <c r="X273" s="839"/>
      <c r="Y273" s="839"/>
      <c r="Z273" s="839"/>
      <c r="AA273" s="839"/>
      <c r="AB273" s="840"/>
      <c r="AC273" s="841"/>
      <c r="AD273" s="841"/>
      <c r="AE273" s="841"/>
    </row>
    <row r="274" spans="1:31" ht="15">
      <c r="K274" s="883"/>
      <c r="L274" s="883"/>
      <c r="M274" s="883"/>
      <c r="N274" s="883"/>
      <c r="O274" s="883"/>
      <c r="Z274" s="416"/>
      <c r="AA274" s="883"/>
      <c r="AB274" s="883"/>
      <c r="AC274" s="883"/>
      <c r="AD274" s="883"/>
      <c r="AE274" s="883"/>
    </row>
    <row r="275" spans="1:31" ht="15">
      <c r="A275" s="767" t="s">
        <v>302</v>
      </c>
      <c r="K275" s="883"/>
      <c r="L275" s="883"/>
      <c r="M275" s="883"/>
      <c r="N275" s="883"/>
      <c r="O275" s="883"/>
      <c r="P275" s="416"/>
      <c r="Q275" s="767" t="s">
        <v>303</v>
      </c>
      <c r="Z275" s="416"/>
      <c r="AA275" s="883"/>
      <c r="AB275" s="883"/>
      <c r="AC275" s="883"/>
      <c r="AD275" s="883"/>
      <c r="AE275" s="883"/>
    </row>
    <row r="276" spans="1:31" ht="15">
      <c r="A276" s="882"/>
      <c r="B276" s="882"/>
      <c r="C276" s="882"/>
      <c r="D276" s="882"/>
      <c r="E276" s="882"/>
      <c r="F276" s="882"/>
      <c r="G276" s="882"/>
      <c r="H276" s="882"/>
      <c r="I276" s="882"/>
      <c r="J276" s="883"/>
      <c r="K276" s="883"/>
      <c r="L276" s="883"/>
      <c r="M276" s="883"/>
      <c r="N276" s="883"/>
      <c r="O276" s="883"/>
      <c r="Z276" s="416"/>
      <c r="AA276" s="883"/>
      <c r="AB276" s="883"/>
      <c r="AC276" s="883"/>
      <c r="AD276" s="883"/>
      <c r="AE276" s="883"/>
    </row>
    <row r="277" spans="1:31" ht="15">
      <c r="A277" s="881" t="s">
        <v>205</v>
      </c>
      <c r="B277" s="882"/>
      <c r="C277" s="882"/>
      <c r="D277" s="882"/>
      <c r="E277" s="882"/>
      <c r="F277" s="882"/>
      <c r="G277" s="882"/>
      <c r="H277" s="882"/>
      <c r="I277" s="882"/>
      <c r="J277" s="883"/>
      <c r="K277" s="883"/>
      <c r="L277" s="883"/>
      <c r="M277" s="883"/>
      <c r="N277" s="883"/>
      <c r="O277" s="883"/>
      <c r="Q277" s="881" t="s">
        <v>206</v>
      </c>
      <c r="R277" s="882"/>
      <c r="S277" s="882"/>
      <c r="T277" s="882"/>
      <c r="U277" s="882"/>
      <c r="V277" s="882"/>
      <c r="W277" s="882"/>
      <c r="X277" s="882"/>
      <c r="Y277" s="882"/>
      <c r="Z277" s="883"/>
      <c r="AA277" s="883"/>
      <c r="AB277" s="883"/>
      <c r="AC277" s="883"/>
      <c r="AD277" s="883"/>
      <c r="AE277" s="883"/>
    </row>
    <row r="278" spans="1:31" ht="15">
      <c r="A278" s="418" t="s">
        <v>207</v>
      </c>
      <c r="B278" s="418" t="s">
        <v>208</v>
      </c>
      <c r="J278" s="883"/>
      <c r="K278" s="883"/>
      <c r="L278" s="883"/>
      <c r="M278" s="883"/>
      <c r="N278" s="883"/>
      <c r="O278" s="883"/>
      <c r="Q278" s="418" t="s">
        <v>207</v>
      </c>
      <c r="R278" s="418" t="s">
        <v>208</v>
      </c>
      <c r="Z278" s="883"/>
      <c r="AA278" s="883"/>
      <c r="AB278" s="883"/>
      <c r="AC278" s="883"/>
      <c r="AD278" s="883"/>
      <c r="AE278" s="883"/>
    </row>
    <row r="279" spans="1:31" ht="15">
      <c r="A279" s="766" t="s">
        <v>209</v>
      </c>
      <c r="B279" s="766"/>
      <c r="C279" s="766">
        <v>2005</v>
      </c>
      <c r="D279" s="767"/>
      <c r="E279" s="767"/>
      <c r="F279" s="767"/>
      <c r="G279" s="767"/>
      <c r="H279" s="767"/>
      <c r="I279" s="767"/>
      <c r="J279" s="883"/>
      <c r="K279" s="883"/>
      <c r="L279" s="883"/>
      <c r="M279" s="883"/>
      <c r="N279" s="883"/>
      <c r="O279" s="883"/>
      <c r="Q279" s="766" t="s">
        <v>209</v>
      </c>
      <c r="R279" s="766"/>
      <c r="S279" s="766">
        <v>2005</v>
      </c>
      <c r="T279" s="767"/>
      <c r="U279" s="767"/>
      <c r="V279" s="767"/>
      <c r="W279" s="767"/>
      <c r="X279" s="767"/>
      <c r="Y279" s="767"/>
      <c r="Z279" s="883"/>
      <c r="AA279" s="883"/>
      <c r="AB279" s="883"/>
      <c r="AC279" s="883"/>
      <c r="AD279" s="883"/>
      <c r="AE279" s="883"/>
    </row>
    <row r="280" spans="1:31" ht="15.6" thickBot="1">
      <c r="J280" s="883"/>
      <c r="K280" s="883"/>
      <c r="L280" s="883"/>
      <c r="M280" s="883"/>
      <c r="N280" s="883"/>
      <c r="O280" s="883"/>
      <c r="Z280" s="883"/>
      <c r="AA280" s="883"/>
      <c r="AB280" s="883"/>
      <c r="AC280" s="883"/>
      <c r="AD280" s="883"/>
      <c r="AE280" s="883"/>
    </row>
    <row r="281" spans="1:31">
      <c r="A281" s="768" t="s">
        <v>210</v>
      </c>
      <c r="B281" s="769" t="s">
        <v>211</v>
      </c>
      <c r="C281" s="770"/>
      <c r="D281" s="770"/>
      <c r="E281" s="770"/>
      <c r="F281" s="770"/>
      <c r="G281" s="770" t="s">
        <v>212</v>
      </c>
      <c r="H281" s="770"/>
      <c r="I281" s="770"/>
      <c r="J281" s="770"/>
      <c r="K281" s="770"/>
      <c r="L281" s="770"/>
      <c r="M281" s="768" t="s">
        <v>213</v>
      </c>
      <c r="N281" s="768" t="s">
        <v>214</v>
      </c>
      <c r="O281" s="768" t="s">
        <v>312</v>
      </c>
      <c r="Q281" s="768" t="s">
        <v>210</v>
      </c>
      <c r="R281" s="769" t="s">
        <v>211</v>
      </c>
      <c r="S281" s="770"/>
      <c r="T281" s="770"/>
      <c r="U281" s="770"/>
      <c r="V281" s="770"/>
      <c r="W281" s="770" t="s">
        <v>212</v>
      </c>
      <c r="X281" s="770"/>
      <c r="Y281" s="770"/>
      <c r="Z281" s="770"/>
      <c r="AA281" s="770"/>
      <c r="AB281" s="770"/>
      <c r="AC281" s="768" t="s">
        <v>213</v>
      </c>
      <c r="AD281" s="768" t="s">
        <v>214</v>
      </c>
      <c r="AE281" s="768" t="s">
        <v>312</v>
      </c>
    </row>
    <row r="282" spans="1:31">
      <c r="A282" s="771" t="s">
        <v>215</v>
      </c>
      <c r="B282" s="772" t="s">
        <v>216</v>
      </c>
      <c r="C282" s="773"/>
      <c r="D282" s="773"/>
      <c r="E282" s="773"/>
      <c r="F282" s="773"/>
      <c r="G282" s="774" t="s">
        <v>217</v>
      </c>
      <c r="H282" s="773"/>
      <c r="I282" s="773"/>
      <c r="J282" s="773"/>
      <c r="K282" s="773"/>
      <c r="L282" s="773"/>
      <c r="M282" s="775" t="s">
        <v>218</v>
      </c>
      <c r="N282" s="775" t="s">
        <v>218</v>
      </c>
      <c r="O282" s="775" t="s">
        <v>218</v>
      </c>
      <c r="Q282" s="771" t="s">
        <v>215</v>
      </c>
      <c r="R282" s="772" t="s">
        <v>216</v>
      </c>
      <c r="S282" s="773"/>
      <c r="T282" s="773"/>
      <c r="U282" s="773"/>
      <c r="V282" s="773"/>
      <c r="W282" s="774" t="s">
        <v>217</v>
      </c>
      <c r="X282" s="773"/>
      <c r="Y282" s="773"/>
      <c r="Z282" s="773"/>
      <c r="AA282" s="773"/>
      <c r="AB282" s="773"/>
      <c r="AC282" s="775" t="s">
        <v>218</v>
      </c>
      <c r="AD282" s="775" t="s">
        <v>218</v>
      </c>
      <c r="AE282" s="775" t="s">
        <v>218</v>
      </c>
    </row>
    <row r="283" spans="1:31">
      <c r="A283" s="776" t="s">
        <v>219</v>
      </c>
      <c r="B283" s="772" t="s">
        <v>179</v>
      </c>
      <c r="C283" s="777" t="s">
        <v>220</v>
      </c>
      <c r="D283" s="777" t="s">
        <v>221</v>
      </c>
      <c r="E283" s="777" t="s">
        <v>222</v>
      </c>
      <c r="F283" s="777" t="s">
        <v>223</v>
      </c>
      <c r="G283" s="778"/>
      <c r="H283" s="778"/>
      <c r="I283" s="778"/>
      <c r="J283" s="778"/>
      <c r="K283" s="778"/>
      <c r="L283" s="779" t="s">
        <v>45</v>
      </c>
      <c r="M283" s="771" t="s">
        <v>224</v>
      </c>
      <c r="N283" s="771" t="s">
        <v>225</v>
      </c>
      <c r="O283" s="771" t="s">
        <v>225</v>
      </c>
      <c r="Q283" s="776" t="s">
        <v>219</v>
      </c>
      <c r="R283" s="772" t="s">
        <v>179</v>
      </c>
      <c r="S283" s="777" t="s">
        <v>220</v>
      </c>
      <c r="T283" s="777" t="s">
        <v>221</v>
      </c>
      <c r="U283" s="777" t="s">
        <v>222</v>
      </c>
      <c r="V283" s="777" t="s">
        <v>223</v>
      </c>
      <c r="W283" s="778"/>
      <c r="X283" s="778"/>
      <c r="Y283" s="778"/>
      <c r="Z283" s="778"/>
      <c r="AA283" s="778"/>
      <c r="AB283" s="779" t="s">
        <v>45</v>
      </c>
      <c r="AC283" s="771" t="s">
        <v>224</v>
      </c>
      <c r="AD283" s="771" t="s">
        <v>225</v>
      </c>
      <c r="AE283" s="771" t="s">
        <v>225</v>
      </c>
    </row>
    <row r="284" spans="1:31">
      <c r="A284" s="780"/>
      <c r="B284" s="781"/>
      <c r="C284" s="782" t="s">
        <v>226</v>
      </c>
      <c r="D284" s="782" t="s">
        <v>227</v>
      </c>
      <c r="E284" s="782" t="s">
        <v>228</v>
      </c>
      <c r="F284" s="782" t="s">
        <v>228</v>
      </c>
      <c r="G284" s="783" t="s">
        <v>186</v>
      </c>
      <c r="H284" s="783" t="s">
        <v>180</v>
      </c>
      <c r="I284" s="782" t="s">
        <v>182</v>
      </c>
      <c r="J284" s="782" t="s">
        <v>277</v>
      </c>
      <c r="K284" s="782" t="s">
        <v>183</v>
      </c>
      <c r="L284" s="774" t="s">
        <v>229</v>
      </c>
      <c r="M284" s="784" t="s">
        <v>291</v>
      </c>
      <c r="N284" s="784" t="s">
        <v>292</v>
      </c>
      <c r="O284" s="784" t="s">
        <v>305</v>
      </c>
      <c r="Q284" s="780"/>
      <c r="R284" s="781"/>
      <c r="S284" s="782" t="s">
        <v>226</v>
      </c>
      <c r="T284" s="782" t="s">
        <v>227</v>
      </c>
      <c r="U284" s="782" t="s">
        <v>228</v>
      </c>
      <c r="V284" s="782" t="s">
        <v>228</v>
      </c>
      <c r="W284" s="783" t="s">
        <v>186</v>
      </c>
      <c r="X284" s="783" t="s">
        <v>180</v>
      </c>
      <c r="Y284" s="782" t="s">
        <v>182</v>
      </c>
      <c r="Z284" s="782" t="s">
        <v>277</v>
      </c>
      <c r="AA284" s="782" t="s">
        <v>183</v>
      </c>
      <c r="AB284" s="774" t="s">
        <v>229</v>
      </c>
      <c r="AC284" s="784" t="s">
        <v>291</v>
      </c>
      <c r="AD284" s="784" t="s">
        <v>292</v>
      </c>
      <c r="AE284" s="784" t="s">
        <v>305</v>
      </c>
    </row>
    <row r="285" spans="1:31">
      <c r="A285" s="801" t="s">
        <v>186</v>
      </c>
      <c r="B285" s="786">
        <v>135469</v>
      </c>
      <c r="C285" s="787">
        <v>49806</v>
      </c>
      <c r="D285" s="787">
        <v>46465</v>
      </c>
      <c r="E285" s="787">
        <v>46793</v>
      </c>
      <c r="F285" s="787">
        <v>48513</v>
      </c>
      <c r="G285" s="788" t="s">
        <v>127</v>
      </c>
      <c r="H285" s="787">
        <v>23013</v>
      </c>
      <c r="I285" s="787">
        <v>22954</v>
      </c>
      <c r="J285" s="787">
        <v>9707</v>
      </c>
      <c r="K285" s="787">
        <v>44857</v>
      </c>
      <c r="L285" s="789">
        <v>18054</v>
      </c>
      <c r="M285" s="790">
        <v>21392</v>
      </c>
      <c r="N285" s="790">
        <v>7874</v>
      </c>
      <c r="O285" s="790">
        <v>6811</v>
      </c>
      <c r="Q285" s="785" t="s">
        <v>186</v>
      </c>
      <c r="R285" s="791">
        <v>0.35708538484819408</v>
      </c>
      <c r="S285" s="792">
        <v>0.67738826647391881</v>
      </c>
      <c r="T285" s="792">
        <v>0.68673194877865062</v>
      </c>
      <c r="U285" s="792">
        <v>0.68612826704849017</v>
      </c>
      <c r="V285" s="792">
        <v>0.68035371962154478</v>
      </c>
      <c r="W285" s="788" t="s">
        <v>127</v>
      </c>
      <c r="X285" s="792">
        <v>0.81075913614044237</v>
      </c>
      <c r="Y285" s="792">
        <v>0.79689814411431559</v>
      </c>
      <c r="Z285" s="792">
        <v>0.87102091274338111</v>
      </c>
      <c r="AA285" s="792">
        <v>0.68609135697884394</v>
      </c>
      <c r="AB285" s="793">
        <v>0.82724050072006206</v>
      </c>
      <c r="AC285" s="794">
        <v>0.81923148840688109</v>
      </c>
      <c r="AD285" s="794">
        <v>0.89293878587757181</v>
      </c>
      <c r="AE285" s="794">
        <v>0.89839964762883573</v>
      </c>
    </row>
    <row r="286" spans="1:31">
      <c r="A286" s="795"/>
      <c r="B286" s="796"/>
      <c r="C286" s="797">
        <v>0.36765606891613578</v>
      </c>
      <c r="D286" s="797">
        <v>0.34299360001181084</v>
      </c>
      <c r="E286" s="797">
        <v>0.34541481815027791</v>
      </c>
      <c r="F286" s="797">
        <v>0.35811144985199567</v>
      </c>
      <c r="G286" s="797"/>
      <c r="H286" s="797">
        <v>0.16987650311141295</v>
      </c>
      <c r="I286" s="797">
        <v>0.16944097911699355</v>
      </c>
      <c r="J286" s="797">
        <v>7.1654769725915154E-2</v>
      </c>
      <c r="K286" s="797">
        <v>0.33112372572322818</v>
      </c>
      <c r="L286" s="798">
        <v>0.13327034229233256</v>
      </c>
      <c r="M286" s="799">
        <v>0.1579106659088057</v>
      </c>
      <c r="N286" s="799">
        <v>5.8123998848445033E-2</v>
      </c>
      <c r="O286" s="799">
        <v>5.0277185186278779E-2</v>
      </c>
      <c r="Q286" s="795"/>
      <c r="R286" s="776"/>
      <c r="S286" s="797"/>
      <c r="T286" s="797"/>
      <c r="U286" s="797"/>
      <c r="V286" s="797"/>
      <c r="W286" s="797"/>
      <c r="X286" s="797"/>
      <c r="Y286" s="797"/>
      <c r="Z286" s="797"/>
      <c r="AA286" s="797"/>
      <c r="AB286" s="798"/>
      <c r="AC286" s="799"/>
      <c r="AD286" s="799"/>
      <c r="AE286" s="799"/>
    </row>
    <row r="287" spans="1:31">
      <c r="A287" s="785" t="s">
        <v>180</v>
      </c>
      <c r="B287" s="790">
        <v>364988</v>
      </c>
      <c r="C287" s="787">
        <v>74986</v>
      </c>
      <c r="D287" s="787">
        <v>69423</v>
      </c>
      <c r="E287" s="787">
        <v>72009</v>
      </c>
      <c r="F287" s="787">
        <v>74590</v>
      </c>
      <c r="G287" s="787">
        <v>31351</v>
      </c>
      <c r="H287" s="800" t="s">
        <v>127</v>
      </c>
      <c r="I287" s="787">
        <v>34961</v>
      </c>
      <c r="J287" s="787">
        <v>20432</v>
      </c>
      <c r="K287" s="787">
        <v>67563</v>
      </c>
      <c r="L287" s="789">
        <v>10498</v>
      </c>
      <c r="M287" s="790">
        <v>29491</v>
      </c>
      <c r="N287" s="790">
        <v>11511</v>
      </c>
      <c r="O287" s="790">
        <v>9419</v>
      </c>
      <c r="Q287" s="785" t="s">
        <v>180</v>
      </c>
      <c r="R287" s="794">
        <v>8.7885081153352987E-2</v>
      </c>
      <c r="S287" s="792">
        <v>0.33918331421865416</v>
      </c>
      <c r="T287" s="792">
        <v>0.3454474741800268</v>
      </c>
      <c r="U287" s="792">
        <v>0.34413753836326016</v>
      </c>
      <c r="V287" s="792">
        <v>0.33882557983643918</v>
      </c>
      <c r="W287" s="792">
        <v>0.54215176549392363</v>
      </c>
      <c r="X287" s="800" t="s">
        <v>127</v>
      </c>
      <c r="Y287" s="792">
        <v>0.45410600383284233</v>
      </c>
      <c r="Z287" s="792">
        <v>0.53259592795614719</v>
      </c>
      <c r="AA287" s="792">
        <v>0.3438420437221556</v>
      </c>
      <c r="AB287" s="793">
        <v>0.54153172032768149</v>
      </c>
      <c r="AC287" s="794">
        <v>0.55087992947000775</v>
      </c>
      <c r="AD287" s="794">
        <v>0.68595256710972119</v>
      </c>
      <c r="AE287" s="794">
        <v>0.70389637965813778</v>
      </c>
    </row>
    <row r="288" spans="1:31">
      <c r="A288" s="795"/>
      <c r="B288" s="796"/>
      <c r="C288" s="797">
        <v>0.20544785034028515</v>
      </c>
      <c r="D288" s="797">
        <v>0.19020625335627472</v>
      </c>
      <c r="E288" s="797">
        <v>0.19729141780003726</v>
      </c>
      <c r="F288" s="797">
        <v>0.20436288316328208</v>
      </c>
      <c r="G288" s="797">
        <v>8.5895974662180671E-2</v>
      </c>
      <c r="H288" s="797"/>
      <c r="I288" s="797">
        <v>9.5786710795971369E-2</v>
      </c>
      <c r="J288" s="797">
        <v>5.5979922627593236E-2</v>
      </c>
      <c r="K288" s="797">
        <v>0.18511019540368451</v>
      </c>
      <c r="L288" s="798">
        <v>2.8762589454995782E-2</v>
      </c>
      <c r="M288" s="799">
        <v>8.0799916709590455E-2</v>
      </c>
      <c r="N288" s="799">
        <v>3.1538023167884968E-2</v>
      </c>
      <c r="O288" s="799">
        <v>2.5806327879272742E-2</v>
      </c>
      <c r="Q288" s="795"/>
      <c r="R288" s="796"/>
      <c r="S288" s="797"/>
      <c r="T288" s="797"/>
      <c r="U288" s="797"/>
      <c r="V288" s="797"/>
      <c r="W288" s="797"/>
      <c r="X288" s="797"/>
      <c r="Y288" s="797"/>
      <c r="Z288" s="797"/>
      <c r="AA288" s="797"/>
      <c r="AB288" s="798"/>
      <c r="AC288" s="799"/>
      <c r="AD288" s="799"/>
      <c r="AE288" s="799"/>
    </row>
    <row r="289" spans="1:31">
      <c r="A289" s="801" t="s">
        <v>182</v>
      </c>
      <c r="B289" s="790">
        <v>89742</v>
      </c>
      <c r="C289" s="787">
        <v>5324</v>
      </c>
      <c r="D289" s="787">
        <v>5224</v>
      </c>
      <c r="E289" s="787">
        <v>5250</v>
      </c>
      <c r="F289" s="787">
        <v>5250</v>
      </c>
      <c r="G289" s="787">
        <v>2014</v>
      </c>
      <c r="H289" s="787">
        <v>1059</v>
      </c>
      <c r="I289" s="788" t="s">
        <v>127</v>
      </c>
      <c r="J289" s="787">
        <v>436</v>
      </c>
      <c r="K289" s="787">
        <v>4514</v>
      </c>
      <c r="L289" s="789">
        <v>592</v>
      </c>
      <c r="M289" s="790">
        <v>577</v>
      </c>
      <c r="N289" s="790">
        <v>230</v>
      </c>
      <c r="O289" s="790">
        <v>230</v>
      </c>
      <c r="Q289" s="801" t="s">
        <v>182</v>
      </c>
      <c r="R289" s="794">
        <v>4.485079449978828E-2</v>
      </c>
      <c r="S289" s="792">
        <v>0.40401953418482345</v>
      </c>
      <c r="T289" s="792">
        <v>0.40505359877488517</v>
      </c>
      <c r="U289" s="792">
        <v>0.4043809523809524</v>
      </c>
      <c r="V289" s="792">
        <v>0.4043809523809524</v>
      </c>
      <c r="W289" s="792">
        <v>0.7487586891757696</v>
      </c>
      <c r="X289" s="792">
        <v>0.64022662889518411</v>
      </c>
      <c r="Y289" s="800" t="s">
        <v>127</v>
      </c>
      <c r="Z289" s="792">
        <v>0.8509174311926605</v>
      </c>
      <c r="AA289" s="792">
        <v>0.38967656180770938</v>
      </c>
      <c r="AB289" s="793">
        <v>0.75506756756756754</v>
      </c>
      <c r="AC289" s="794">
        <v>0.85268630849220106</v>
      </c>
      <c r="AD289" s="794">
        <v>0.93043478260869561</v>
      </c>
      <c r="AE289" s="794">
        <v>0.93043478260869561</v>
      </c>
    </row>
    <row r="290" spans="1:31">
      <c r="A290" s="795"/>
      <c r="B290" s="796"/>
      <c r="C290" s="797">
        <v>5.9325622339595728E-2</v>
      </c>
      <c r="D290" s="797">
        <v>5.821131688618484E-2</v>
      </c>
      <c r="E290" s="797">
        <v>5.850103630407167E-2</v>
      </c>
      <c r="F290" s="797">
        <v>5.850103630407167E-2</v>
      </c>
      <c r="G290" s="797">
        <v>2.2442111831695304E-2</v>
      </c>
      <c r="H290" s="797">
        <v>1.1800494751621314E-2</v>
      </c>
      <c r="I290" s="802"/>
      <c r="J290" s="797">
        <v>4.8583717768714762E-3</v>
      </c>
      <c r="K290" s="797">
        <v>5.0299748166967528E-2</v>
      </c>
      <c r="L290" s="798">
        <v>6.5966882841924628E-3</v>
      </c>
      <c r="M290" s="799">
        <v>6.4295424661808291E-3</v>
      </c>
      <c r="N290" s="799">
        <v>2.5629025428450447E-3</v>
      </c>
      <c r="O290" s="799">
        <v>2.5629025428450447E-3</v>
      </c>
      <c r="Q290" s="795"/>
      <c r="R290" s="796"/>
      <c r="S290" s="797"/>
      <c r="T290" s="797"/>
      <c r="U290" s="797"/>
      <c r="V290" s="797"/>
      <c r="W290" s="797"/>
      <c r="X290" s="797"/>
      <c r="Y290" s="802"/>
      <c r="Z290" s="797"/>
      <c r="AA290" s="797"/>
      <c r="AB290" s="798"/>
      <c r="AC290" s="799"/>
      <c r="AD290" s="799"/>
      <c r="AE290" s="799"/>
    </row>
    <row r="291" spans="1:31">
      <c r="A291" s="801" t="s">
        <v>277</v>
      </c>
      <c r="B291" s="790">
        <v>113031</v>
      </c>
      <c r="C291" s="787">
        <v>22032</v>
      </c>
      <c r="D291" s="787">
        <v>20517</v>
      </c>
      <c r="E291" s="787">
        <v>20517</v>
      </c>
      <c r="F291" s="787">
        <v>21917</v>
      </c>
      <c r="G291" s="787">
        <v>7268</v>
      </c>
      <c r="H291" s="787">
        <v>8552</v>
      </c>
      <c r="I291" s="787">
        <v>10765</v>
      </c>
      <c r="J291" s="803" t="s">
        <v>127</v>
      </c>
      <c r="K291" s="787">
        <v>19723</v>
      </c>
      <c r="L291" s="789">
        <v>2898</v>
      </c>
      <c r="M291" s="790">
        <v>4177</v>
      </c>
      <c r="N291" s="790">
        <v>4177</v>
      </c>
      <c r="O291" s="790">
        <v>3110</v>
      </c>
      <c r="Q291" s="801" t="s">
        <v>277</v>
      </c>
      <c r="R291" s="794">
        <v>5.7497500685652611E-2</v>
      </c>
      <c r="S291" s="792">
        <v>0.21069353667392884</v>
      </c>
      <c r="T291" s="792">
        <v>0.21742944874981723</v>
      </c>
      <c r="U291" s="792">
        <v>0.21742944874981723</v>
      </c>
      <c r="V291" s="792">
        <v>0.20988273942601635</v>
      </c>
      <c r="W291" s="792">
        <v>0.38772702256466701</v>
      </c>
      <c r="X291" s="792">
        <v>0.30636108512628624</v>
      </c>
      <c r="Y291" s="792">
        <v>0.25118439386901997</v>
      </c>
      <c r="Z291" s="800" t="s">
        <v>127</v>
      </c>
      <c r="AA291" s="792">
        <v>0.20950159712011357</v>
      </c>
      <c r="AB291" s="793">
        <v>0.49620427881297446</v>
      </c>
      <c r="AC291" s="794">
        <v>0.44050754129758202</v>
      </c>
      <c r="AD291" s="794">
        <v>0.44050754129758202</v>
      </c>
      <c r="AE291" s="794">
        <v>0.46109324758842446</v>
      </c>
    </row>
    <row r="292" spans="1:31">
      <c r="A292" s="795"/>
      <c r="B292" s="804"/>
      <c r="C292" s="797">
        <v>0.19491997770523131</v>
      </c>
      <c r="D292" s="797">
        <v>0.18151657509886668</v>
      </c>
      <c r="E292" s="797">
        <v>0.18151657509886668</v>
      </c>
      <c r="F292" s="797">
        <v>0.19390255770540826</v>
      </c>
      <c r="G292" s="797">
        <v>6.4300943988817222E-2</v>
      </c>
      <c r="H292" s="797">
        <v>7.5660659465102489E-2</v>
      </c>
      <c r="I292" s="797">
        <v>9.5239359113871422E-2</v>
      </c>
      <c r="J292" s="805"/>
      <c r="K292" s="797">
        <v>0.17449195353487096</v>
      </c>
      <c r="L292" s="798">
        <v>2.5638983995541046E-2</v>
      </c>
      <c r="M292" s="799">
        <v>3.6954463819660097E-2</v>
      </c>
      <c r="N292" s="799">
        <v>3.6954463819660097E-2</v>
      </c>
      <c r="O292" s="799">
        <v>2.7514575647388771E-2</v>
      </c>
      <c r="Q292" s="795"/>
      <c r="R292" s="804"/>
      <c r="S292" s="797"/>
      <c r="T292" s="797"/>
      <c r="U292" s="797"/>
      <c r="V292" s="797"/>
      <c r="W292" s="797"/>
      <c r="X292" s="797"/>
      <c r="Y292" s="797"/>
      <c r="Z292" s="805"/>
      <c r="AA292" s="797"/>
      <c r="AB292" s="798"/>
      <c r="AC292" s="799"/>
      <c r="AD292" s="799"/>
      <c r="AE292" s="799"/>
    </row>
    <row r="293" spans="1:31">
      <c r="A293" s="801" t="s">
        <v>183</v>
      </c>
      <c r="B293" s="790">
        <v>311089</v>
      </c>
      <c r="C293" s="787">
        <v>75925</v>
      </c>
      <c r="D293" s="787">
        <v>64124</v>
      </c>
      <c r="E293" s="787">
        <v>65101</v>
      </c>
      <c r="F293" s="787">
        <v>68533</v>
      </c>
      <c r="G293" s="787">
        <v>60168</v>
      </c>
      <c r="H293" s="787">
        <v>37616</v>
      </c>
      <c r="I293" s="787">
        <v>32008</v>
      </c>
      <c r="J293" s="787">
        <v>18609</v>
      </c>
      <c r="K293" s="803" t="s">
        <v>127</v>
      </c>
      <c r="L293" s="806">
        <v>42574</v>
      </c>
      <c r="M293" s="790">
        <v>33660</v>
      </c>
      <c r="N293" s="790">
        <v>14854</v>
      </c>
      <c r="O293" s="790">
        <v>11742</v>
      </c>
      <c r="Q293" s="801" t="s">
        <v>183</v>
      </c>
      <c r="R293" s="794">
        <v>0.2424354445190926</v>
      </c>
      <c r="S293" s="792">
        <v>0.72168587421797825</v>
      </c>
      <c r="T293" s="792">
        <v>0.77674505645312208</v>
      </c>
      <c r="U293" s="792">
        <v>0.77355186556274103</v>
      </c>
      <c r="V293" s="792">
        <v>0.74820889206659569</v>
      </c>
      <c r="W293" s="792">
        <v>0.80077449807206491</v>
      </c>
      <c r="X293" s="792">
        <v>0.79989897915780517</v>
      </c>
      <c r="Y293" s="792">
        <v>0.7570919770057486</v>
      </c>
      <c r="Z293" s="792">
        <v>0.86119619538932779</v>
      </c>
      <c r="AA293" s="800" t="s">
        <v>127</v>
      </c>
      <c r="AB293" s="793">
        <v>0.77582562127119836</v>
      </c>
      <c r="AC293" s="794">
        <v>0.84557338086749856</v>
      </c>
      <c r="AD293" s="794">
        <v>0.88831291234684262</v>
      </c>
      <c r="AE293" s="794">
        <v>0.88945665133708052</v>
      </c>
    </row>
    <row r="294" spans="1:31">
      <c r="A294" s="807"/>
      <c r="B294" s="808"/>
      <c r="C294" s="797">
        <v>0.24406198869133913</v>
      </c>
      <c r="D294" s="797">
        <v>0.20612750691924175</v>
      </c>
      <c r="E294" s="797">
        <v>0.2092680872676308</v>
      </c>
      <c r="F294" s="797">
        <v>0.22030029991417246</v>
      </c>
      <c r="G294" s="797">
        <v>0.19341088884531438</v>
      </c>
      <c r="H294" s="797">
        <v>0.12091716518423988</v>
      </c>
      <c r="I294" s="797">
        <v>0.10289016969420327</v>
      </c>
      <c r="J294" s="797">
        <v>5.9818894271414291E-2</v>
      </c>
      <c r="K294" s="809"/>
      <c r="L294" s="810">
        <v>0.13685472646091634</v>
      </c>
      <c r="M294" s="799">
        <v>0.10820054711031249</v>
      </c>
      <c r="N294" s="799">
        <v>4.774839354654134E-2</v>
      </c>
      <c r="O294" s="799">
        <v>3.7744825435807761E-2</v>
      </c>
      <c r="Q294" s="807"/>
      <c r="R294" s="811"/>
      <c r="S294" s="809"/>
      <c r="T294" s="809"/>
      <c r="U294" s="809"/>
      <c r="V294" s="809"/>
      <c r="W294" s="809"/>
      <c r="X294" s="809"/>
      <c r="Y294" s="809"/>
      <c r="Z294" s="809"/>
      <c r="AA294" s="809"/>
      <c r="AB294" s="810"/>
      <c r="AC294" s="812"/>
      <c r="AD294" s="812"/>
      <c r="AE294" s="812"/>
    </row>
    <row r="295" spans="1:31">
      <c r="A295" s="813" t="s">
        <v>230</v>
      </c>
      <c r="B295" s="842">
        <v>1014319</v>
      </c>
      <c r="C295" s="815">
        <v>228073</v>
      </c>
      <c r="D295" s="815">
        <v>205753</v>
      </c>
      <c r="E295" s="815">
        <v>209670</v>
      </c>
      <c r="F295" s="815">
        <v>218803</v>
      </c>
      <c r="G295" s="815">
        <v>100801</v>
      </c>
      <c r="H295" s="815">
        <v>70240</v>
      </c>
      <c r="I295" s="815">
        <v>100688</v>
      </c>
      <c r="J295" s="815">
        <v>49184</v>
      </c>
      <c r="K295" s="815">
        <v>136657</v>
      </c>
      <c r="L295" s="816">
        <v>74616</v>
      </c>
      <c r="M295" s="817">
        <v>89297</v>
      </c>
      <c r="N295" s="817">
        <v>38646</v>
      </c>
      <c r="O295" s="817">
        <v>31312</v>
      </c>
      <c r="Q295" s="813" t="s">
        <v>230</v>
      </c>
      <c r="R295" s="818">
        <v>0.16404503908533705</v>
      </c>
      <c r="S295" s="843">
        <v>0.52947521188391433</v>
      </c>
      <c r="T295" s="844">
        <v>0.5456834165236959</v>
      </c>
      <c r="U295" s="844">
        <v>0.54290074879572658</v>
      </c>
      <c r="V295" s="844">
        <v>0.53143238438229823</v>
      </c>
      <c r="W295" s="844">
        <v>0.68951696907768767</v>
      </c>
      <c r="X295" s="844">
        <v>0.74095956719817768</v>
      </c>
      <c r="Y295" s="844">
        <v>0.60687470204989669</v>
      </c>
      <c r="Z295" s="844">
        <v>0.72653708523096938</v>
      </c>
      <c r="AA295" s="845">
        <v>0.43830905112800661</v>
      </c>
      <c r="AB295" s="846">
        <v>0.74427736678460388</v>
      </c>
      <c r="AC295" s="818">
        <v>0.72303660817272697</v>
      </c>
      <c r="AD295" s="818">
        <v>0.7808311338819024</v>
      </c>
      <c r="AE295" s="818">
        <v>0.79333801737353093</v>
      </c>
    </row>
    <row r="296" spans="1:31">
      <c r="A296" s="819" t="s">
        <v>231</v>
      </c>
      <c r="B296" s="820"/>
      <c r="C296" s="821">
        <v>0.22485332523594648</v>
      </c>
      <c r="D296" s="821">
        <v>0.20284841356614636</v>
      </c>
      <c r="E296" s="821">
        <v>0.20671011782289397</v>
      </c>
      <c r="F296" s="821">
        <v>0.21571418853437627</v>
      </c>
      <c r="G296" s="821">
        <v>9.9378006327397989E-2</v>
      </c>
      <c r="H296" s="821">
        <v>6.9248431706396107E-2</v>
      </c>
      <c r="I296" s="821">
        <v>9.9266601532653931E-2</v>
      </c>
      <c r="J296" s="821">
        <v>4.8489676324706528E-2</v>
      </c>
      <c r="K296" s="821">
        <v>0.13472783217114143</v>
      </c>
      <c r="L296" s="822">
        <v>7.3562656324095282E-2</v>
      </c>
      <c r="M296" s="823">
        <v>8.8036406692569097E-2</v>
      </c>
      <c r="N296" s="823">
        <v>3.8100439802468453E-2</v>
      </c>
      <c r="O296" s="823">
        <v>3.0869972858637174E-2</v>
      </c>
      <c r="Q296" s="819" t="s">
        <v>231</v>
      </c>
      <c r="R296" s="820"/>
      <c r="S296" s="821"/>
      <c r="T296" s="821"/>
      <c r="U296" s="821"/>
      <c r="V296" s="821"/>
      <c r="W296" s="821"/>
      <c r="X296" s="821"/>
      <c r="Y296" s="821"/>
      <c r="Z296" s="821"/>
      <c r="AA296" s="821"/>
      <c r="AB296" s="822"/>
      <c r="AC296" s="823"/>
      <c r="AD296" s="823"/>
      <c r="AE296" s="823"/>
    </row>
    <row r="297" spans="1:31">
      <c r="A297" s="801" t="s">
        <v>58</v>
      </c>
      <c r="B297" s="790">
        <v>71501</v>
      </c>
      <c r="C297" s="787">
        <v>14704</v>
      </c>
      <c r="D297" s="787">
        <v>14646</v>
      </c>
      <c r="E297" s="787">
        <v>14704</v>
      </c>
      <c r="F297" s="787">
        <v>14857</v>
      </c>
      <c r="G297" s="787">
        <v>4437</v>
      </c>
      <c r="H297" s="787">
        <v>2872</v>
      </c>
      <c r="I297" s="787">
        <v>1788</v>
      </c>
      <c r="J297" s="787">
        <v>1065</v>
      </c>
      <c r="K297" s="787">
        <v>13655</v>
      </c>
      <c r="L297" s="803" t="s">
        <v>127</v>
      </c>
      <c r="M297" s="790">
        <v>1573</v>
      </c>
      <c r="N297" s="790">
        <v>605</v>
      </c>
      <c r="O297" s="790">
        <v>444</v>
      </c>
      <c r="Q297" s="801" t="s">
        <v>58</v>
      </c>
      <c r="R297" s="794">
        <v>9.8362260667682971E-2</v>
      </c>
      <c r="S297" s="792">
        <v>0.29536180631120784</v>
      </c>
      <c r="T297" s="792">
        <v>0.29612180800218491</v>
      </c>
      <c r="U297" s="792">
        <v>0.29536180631120784</v>
      </c>
      <c r="V297" s="792">
        <v>0.29676246886989299</v>
      </c>
      <c r="W297" s="792">
        <v>0.76087446472842013</v>
      </c>
      <c r="X297" s="792">
        <v>0.50626740947075211</v>
      </c>
      <c r="Y297" s="792">
        <v>0.87360178970917224</v>
      </c>
      <c r="Z297" s="792">
        <v>0.68075117370892024</v>
      </c>
      <c r="AA297" s="792">
        <v>0.27528377883559135</v>
      </c>
      <c r="AB297" s="803" t="s">
        <v>127</v>
      </c>
      <c r="AC297" s="794">
        <v>0.79465988556897649</v>
      </c>
      <c r="AD297" s="794">
        <v>0.88429752066115708</v>
      </c>
      <c r="AE297" s="794">
        <v>0.96846846846846846</v>
      </c>
    </row>
    <row r="298" spans="1:31">
      <c r="A298" s="824"/>
      <c r="B298" s="781"/>
      <c r="C298" s="825">
        <v>0.20564747346190962</v>
      </c>
      <c r="D298" s="825">
        <v>0.2048362959958602</v>
      </c>
      <c r="E298" s="825">
        <v>0.20564747346190962</v>
      </c>
      <c r="F298" s="825">
        <v>0.2077873036740745</v>
      </c>
      <c r="G298" s="825">
        <v>6.205507615278108E-2</v>
      </c>
      <c r="H298" s="825">
        <v>4.0167270387826741E-2</v>
      </c>
      <c r="I298" s="825">
        <v>2.5006643263730578E-2</v>
      </c>
      <c r="J298" s="825">
        <v>1.4894896574873079E-2</v>
      </c>
      <c r="K298" s="825">
        <v>0.19097634998111915</v>
      </c>
      <c r="L298" s="826">
        <v>0</v>
      </c>
      <c r="M298" s="827">
        <v>2.1999692311995635E-2</v>
      </c>
      <c r="N298" s="827">
        <v>8.4614201199983211E-3</v>
      </c>
      <c r="O298" s="827">
        <v>6.209703360792157E-3</v>
      </c>
      <c r="Q298" s="824"/>
      <c r="R298" s="781"/>
      <c r="S298" s="825"/>
      <c r="T298" s="825"/>
      <c r="U298" s="825"/>
      <c r="V298" s="825"/>
      <c r="W298" s="825"/>
      <c r="X298" s="825"/>
      <c r="Y298" s="825"/>
      <c r="Z298" s="825"/>
      <c r="AA298" s="825"/>
      <c r="AB298" s="826"/>
      <c r="AC298" s="827"/>
      <c r="AD298" s="827"/>
      <c r="AE298" s="827"/>
    </row>
    <row r="299" spans="1:31">
      <c r="A299" s="813" t="s">
        <v>232</v>
      </c>
      <c r="B299" s="814">
        <v>1085820</v>
      </c>
      <c r="C299" s="828">
        <v>242777</v>
      </c>
      <c r="D299" s="829">
        <v>220399</v>
      </c>
      <c r="E299" s="829">
        <v>224374</v>
      </c>
      <c r="F299" s="829">
        <v>233660</v>
      </c>
      <c r="G299" s="829">
        <v>105238</v>
      </c>
      <c r="H299" s="829">
        <v>73112</v>
      </c>
      <c r="I299" s="829">
        <v>102476</v>
      </c>
      <c r="J299" s="829">
        <v>50249</v>
      </c>
      <c r="K299" s="829">
        <v>150312</v>
      </c>
      <c r="L299" s="830">
        <v>74616</v>
      </c>
      <c r="M299" s="831">
        <v>90870</v>
      </c>
      <c r="N299" s="831">
        <v>39251</v>
      </c>
      <c r="O299" s="831">
        <v>31756</v>
      </c>
      <c r="Q299" s="813" t="s">
        <v>232</v>
      </c>
      <c r="R299" s="832">
        <v>0.15971984306791182</v>
      </c>
      <c r="S299" s="833">
        <v>0.51529593000984442</v>
      </c>
      <c r="T299" s="834">
        <v>0.52909949682167345</v>
      </c>
      <c r="U299" s="834">
        <v>0.52667867043418581</v>
      </c>
      <c r="V299" s="834">
        <v>0.51651117007617908</v>
      </c>
      <c r="W299" s="834">
        <v>0.69252551359774983</v>
      </c>
      <c r="X299" s="834">
        <v>0.73174034358244888</v>
      </c>
      <c r="Y299" s="834">
        <v>0.61152855302705023</v>
      </c>
      <c r="Z299" s="834">
        <v>0.72556667794383967</v>
      </c>
      <c r="AA299" s="834">
        <v>0.42349912182660066</v>
      </c>
      <c r="AB299" s="835">
        <v>0.74427736678460388</v>
      </c>
      <c r="AC299" s="836">
        <v>0.72427643886871351</v>
      </c>
      <c r="AD299" s="836">
        <v>0.78242592545412859</v>
      </c>
      <c r="AE299" s="836">
        <v>0.79578662300037784</v>
      </c>
    </row>
    <row r="300" spans="1:31" ht="13.8" thickBot="1">
      <c r="A300" s="837"/>
      <c r="B300" s="838"/>
      <c r="C300" s="839">
        <v>0.22358862426553203</v>
      </c>
      <c r="D300" s="839">
        <v>0.20297931517194379</v>
      </c>
      <c r="E300" s="839">
        <v>0.2066401429334512</v>
      </c>
      <c r="F300" s="839">
        <v>0.21519220496951613</v>
      </c>
      <c r="G300" s="839">
        <v>9.6920299865539405E-2</v>
      </c>
      <c r="H300" s="839">
        <v>6.7333443848888397E-2</v>
      </c>
      <c r="I300" s="839">
        <v>9.4376600173141034E-2</v>
      </c>
      <c r="J300" s="839">
        <v>4.6277467720248294E-2</v>
      </c>
      <c r="K300" s="839">
        <v>0.1384317842736365</v>
      </c>
      <c r="L300" s="840">
        <v>6.8718572139028572E-2</v>
      </c>
      <c r="M300" s="841">
        <v>8.3687904072498209E-2</v>
      </c>
      <c r="N300" s="841">
        <v>3.6148717098598293E-2</v>
      </c>
      <c r="O300" s="841">
        <v>2.9246099721869187E-2</v>
      </c>
      <c r="Q300" s="837"/>
      <c r="R300" s="838"/>
      <c r="S300" s="839"/>
      <c r="T300" s="839"/>
      <c r="U300" s="839"/>
      <c r="V300" s="839"/>
      <c r="W300" s="839"/>
      <c r="X300" s="839"/>
      <c r="Y300" s="839"/>
      <c r="Z300" s="839"/>
      <c r="AA300" s="839"/>
      <c r="AB300" s="840"/>
      <c r="AC300" s="841"/>
      <c r="AD300" s="841"/>
      <c r="AE300" s="841"/>
    </row>
    <row r="301" spans="1:31" ht="15">
      <c r="K301" s="883"/>
      <c r="L301" s="883"/>
      <c r="M301" s="883"/>
      <c r="N301" s="883"/>
      <c r="O301" s="883"/>
      <c r="Z301" s="416"/>
      <c r="AA301" s="883"/>
      <c r="AB301" s="883"/>
      <c r="AC301" s="883"/>
      <c r="AD301" s="883"/>
      <c r="AE301" s="883"/>
    </row>
    <row r="302" spans="1:31" ht="15">
      <c r="A302" s="767" t="s">
        <v>302</v>
      </c>
      <c r="K302" s="883"/>
      <c r="L302" s="883"/>
      <c r="M302" s="883"/>
      <c r="N302" s="883"/>
      <c r="O302" s="883"/>
      <c r="Q302" s="767" t="s">
        <v>303</v>
      </c>
      <c r="Z302" s="416"/>
      <c r="AA302" s="883"/>
      <c r="AB302" s="883"/>
      <c r="AC302" s="883"/>
      <c r="AD302" s="883"/>
      <c r="AE302" s="883"/>
    </row>
    <row r="303" spans="1:31" ht="15">
      <c r="J303" s="883"/>
      <c r="K303" s="883"/>
      <c r="L303" s="883"/>
      <c r="M303" s="883"/>
      <c r="N303" s="883"/>
      <c r="O303" s="883"/>
      <c r="Z303" s="416"/>
      <c r="AA303" s="883"/>
      <c r="AB303" s="883"/>
      <c r="AC303" s="883"/>
      <c r="AD303" s="883"/>
      <c r="AE303" s="883"/>
    </row>
    <row r="304" spans="1:31" ht="15">
      <c r="A304" s="881" t="s">
        <v>205</v>
      </c>
      <c r="B304" s="882"/>
      <c r="C304" s="882"/>
      <c r="D304" s="882"/>
      <c r="E304" s="882"/>
      <c r="F304" s="882"/>
      <c r="G304" s="882"/>
      <c r="H304" s="882"/>
      <c r="I304" s="882"/>
      <c r="J304" s="883"/>
      <c r="K304" s="883"/>
      <c r="L304" s="883"/>
      <c r="M304" s="883"/>
      <c r="N304" s="883"/>
      <c r="O304" s="883"/>
      <c r="Q304" s="881" t="s">
        <v>206</v>
      </c>
      <c r="R304" s="882"/>
      <c r="S304" s="882"/>
      <c r="T304" s="882"/>
      <c r="U304" s="882"/>
      <c r="V304" s="882"/>
      <c r="W304" s="882"/>
      <c r="X304" s="882"/>
      <c r="Y304" s="882"/>
      <c r="Z304" s="883"/>
      <c r="AA304" s="883"/>
      <c r="AB304" s="883"/>
      <c r="AC304" s="883"/>
      <c r="AD304" s="883"/>
      <c r="AE304" s="883"/>
    </row>
    <row r="305" spans="1:31" ht="15">
      <c r="A305" s="418" t="s">
        <v>207</v>
      </c>
      <c r="B305" s="418" t="s">
        <v>208</v>
      </c>
      <c r="J305" s="883"/>
      <c r="K305" s="883"/>
      <c r="L305" s="883"/>
      <c r="M305" s="883"/>
      <c r="N305" s="883"/>
      <c r="O305" s="883"/>
      <c r="Q305" s="418" t="s">
        <v>207</v>
      </c>
      <c r="R305" s="418" t="s">
        <v>208</v>
      </c>
      <c r="Z305" s="883"/>
      <c r="AA305" s="883"/>
      <c r="AB305" s="883"/>
      <c r="AC305" s="883"/>
      <c r="AD305" s="883"/>
      <c r="AE305" s="883"/>
    </row>
    <row r="306" spans="1:31" ht="15">
      <c r="A306" s="766" t="s">
        <v>209</v>
      </c>
      <c r="B306" s="766"/>
      <c r="C306" s="766">
        <v>2006</v>
      </c>
      <c r="D306" s="767"/>
      <c r="E306" s="767"/>
      <c r="F306" s="767"/>
      <c r="G306" s="767"/>
      <c r="H306" s="767"/>
      <c r="I306" s="767"/>
      <c r="J306" s="883"/>
      <c r="K306" s="883"/>
      <c r="L306" s="883"/>
      <c r="M306" s="883"/>
      <c r="N306" s="883"/>
      <c r="O306" s="883"/>
      <c r="Q306" s="766" t="s">
        <v>209</v>
      </c>
      <c r="R306" s="766"/>
      <c r="S306" s="766">
        <v>2006</v>
      </c>
      <c r="T306" s="767"/>
      <c r="U306" s="767"/>
      <c r="V306" s="767"/>
      <c r="W306" s="767"/>
      <c r="X306" s="767"/>
      <c r="Y306" s="767"/>
      <c r="Z306" s="883"/>
      <c r="AA306" s="883"/>
      <c r="AB306" s="883"/>
      <c r="AC306" s="883"/>
      <c r="AD306" s="883"/>
      <c r="AE306" s="883"/>
    </row>
    <row r="307" spans="1:31" ht="15.6" thickBot="1">
      <c r="J307" s="883"/>
      <c r="K307" s="883"/>
      <c r="L307" s="883"/>
      <c r="M307" s="883"/>
      <c r="N307" s="883"/>
      <c r="O307" s="883"/>
      <c r="Z307" s="883"/>
      <c r="AA307" s="883"/>
      <c r="AB307" s="883"/>
      <c r="AC307" s="883"/>
      <c r="AD307" s="883"/>
      <c r="AE307" s="883"/>
    </row>
    <row r="308" spans="1:31">
      <c r="A308" s="768" t="s">
        <v>210</v>
      </c>
      <c r="B308" s="769" t="s">
        <v>211</v>
      </c>
      <c r="C308" s="770"/>
      <c r="D308" s="770"/>
      <c r="E308" s="770"/>
      <c r="F308" s="770"/>
      <c r="G308" s="770" t="s">
        <v>212</v>
      </c>
      <c r="H308" s="770"/>
      <c r="I308" s="770"/>
      <c r="J308" s="770"/>
      <c r="K308" s="770"/>
      <c r="L308" s="770"/>
      <c r="M308" s="768" t="s">
        <v>213</v>
      </c>
      <c r="N308" s="768" t="s">
        <v>214</v>
      </c>
      <c r="O308" s="768" t="s">
        <v>312</v>
      </c>
      <c r="Q308" s="768" t="s">
        <v>210</v>
      </c>
      <c r="R308" s="769" t="s">
        <v>211</v>
      </c>
      <c r="S308" s="770"/>
      <c r="T308" s="770"/>
      <c r="U308" s="770"/>
      <c r="V308" s="770"/>
      <c r="W308" s="770" t="s">
        <v>212</v>
      </c>
      <c r="X308" s="770"/>
      <c r="Y308" s="770"/>
      <c r="Z308" s="770"/>
      <c r="AA308" s="770"/>
      <c r="AB308" s="770"/>
      <c r="AC308" s="768" t="s">
        <v>213</v>
      </c>
      <c r="AD308" s="768" t="s">
        <v>214</v>
      </c>
      <c r="AE308" s="768" t="s">
        <v>312</v>
      </c>
    </row>
    <row r="309" spans="1:31">
      <c r="A309" s="771" t="s">
        <v>215</v>
      </c>
      <c r="B309" s="772" t="s">
        <v>216</v>
      </c>
      <c r="C309" s="773"/>
      <c r="D309" s="773"/>
      <c r="E309" s="773"/>
      <c r="F309" s="773"/>
      <c r="G309" s="774" t="s">
        <v>217</v>
      </c>
      <c r="H309" s="773"/>
      <c r="I309" s="773"/>
      <c r="J309" s="773"/>
      <c r="K309" s="773"/>
      <c r="L309" s="773"/>
      <c r="M309" s="775" t="s">
        <v>218</v>
      </c>
      <c r="N309" s="775" t="s">
        <v>218</v>
      </c>
      <c r="O309" s="775" t="s">
        <v>218</v>
      </c>
      <c r="Q309" s="771" t="s">
        <v>215</v>
      </c>
      <c r="R309" s="772" t="s">
        <v>216</v>
      </c>
      <c r="S309" s="773"/>
      <c r="T309" s="773"/>
      <c r="U309" s="773"/>
      <c r="V309" s="773"/>
      <c r="W309" s="774" t="s">
        <v>217</v>
      </c>
      <c r="X309" s="773"/>
      <c r="Y309" s="773"/>
      <c r="Z309" s="773"/>
      <c r="AA309" s="773"/>
      <c r="AB309" s="773"/>
      <c r="AC309" s="775" t="s">
        <v>218</v>
      </c>
      <c r="AD309" s="775" t="s">
        <v>218</v>
      </c>
      <c r="AE309" s="775" t="s">
        <v>218</v>
      </c>
    </row>
    <row r="310" spans="1:31">
      <c r="A310" s="776" t="s">
        <v>219</v>
      </c>
      <c r="B310" s="772" t="s">
        <v>179</v>
      </c>
      <c r="C310" s="777" t="s">
        <v>220</v>
      </c>
      <c r="D310" s="777" t="s">
        <v>221</v>
      </c>
      <c r="E310" s="777" t="s">
        <v>222</v>
      </c>
      <c r="F310" s="777" t="s">
        <v>223</v>
      </c>
      <c r="G310" s="778"/>
      <c r="H310" s="778"/>
      <c r="I310" s="778"/>
      <c r="J310" s="778"/>
      <c r="K310" s="778"/>
      <c r="L310" s="779" t="s">
        <v>45</v>
      </c>
      <c r="M310" s="771" t="s">
        <v>224</v>
      </c>
      <c r="N310" s="771" t="s">
        <v>225</v>
      </c>
      <c r="O310" s="771" t="s">
        <v>225</v>
      </c>
      <c r="Q310" s="776" t="s">
        <v>219</v>
      </c>
      <c r="R310" s="772" t="s">
        <v>179</v>
      </c>
      <c r="S310" s="777" t="s">
        <v>220</v>
      </c>
      <c r="T310" s="777" t="s">
        <v>221</v>
      </c>
      <c r="U310" s="777" t="s">
        <v>222</v>
      </c>
      <c r="V310" s="777" t="s">
        <v>223</v>
      </c>
      <c r="W310" s="778"/>
      <c r="X310" s="778"/>
      <c r="Y310" s="778"/>
      <c r="Z310" s="778"/>
      <c r="AA310" s="778"/>
      <c r="AB310" s="779" t="s">
        <v>45</v>
      </c>
      <c r="AC310" s="771" t="s">
        <v>224</v>
      </c>
      <c r="AD310" s="771" t="s">
        <v>225</v>
      </c>
      <c r="AE310" s="771" t="s">
        <v>225</v>
      </c>
    </row>
    <row r="311" spans="1:31">
      <c r="A311" s="780"/>
      <c r="B311" s="781"/>
      <c r="C311" s="782" t="s">
        <v>226</v>
      </c>
      <c r="D311" s="782" t="s">
        <v>227</v>
      </c>
      <c r="E311" s="782" t="s">
        <v>228</v>
      </c>
      <c r="F311" s="782" t="s">
        <v>228</v>
      </c>
      <c r="G311" s="783" t="s">
        <v>186</v>
      </c>
      <c r="H311" s="783" t="s">
        <v>180</v>
      </c>
      <c r="I311" s="782" t="s">
        <v>182</v>
      </c>
      <c r="J311" s="782" t="s">
        <v>277</v>
      </c>
      <c r="K311" s="782" t="s">
        <v>183</v>
      </c>
      <c r="L311" s="774" t="s">
        <v>229</v>
      </c>
      <c r="M311" s="784" t="s">
        <v>291</v>
      </c>
      <c r="N311" s="784" t="s">
        <v>292</v>
      </c>
      <c r="O311" s="784" t="s">
        <v>305</v>
      </c>
      <c r="Q311" s="780"/>
      <c r="R311" s="781"/>
      <c r="S311" s="782" t="s">
        <v>226</v>
      </c>
      <c r="T311" s="782" t="s">
        <v>227</v>
      </c>
      <c r="U311" s="782" t="s">
        <v>228</v>
      </c>
      <c r="V311" s="782" t="s">
        <v>228</v>
      </c>
      <c r="W311" s="783" t="s">
        <v>186</v>
      </c>
      <c r="X311" s="783" t="s">
        <v>180</v>
      </c>
      <c r="Y311" s="782" t="s">
        <v>182</v>
      </c>
      <c r="Z311" s="782" t="s">
        <v>277</v>
      </c>
      <c r="AA311" s="782" t="s">
        <v>183</v>
      </c>
      <c r="AB311" s="774" t="s">
        <v>229</v>
      </c>
      <c r="AC311" s="784" t="s">
        <v>291</v>
      </c>
      <c r="AD311" s="784" t="s">
        <v>292</v>
      </c>
      <c r="AE311" s="784" t="s">
        <v>305</v>
      </c>
    </row>
    <row r="312" spans="1:31">
      <c r="A312" s="801" t="s">
        <v>186</v>
      </c>
      <c r="B312" s="786">
        <v>138850</v>
      </c>
      <c r="C312" s="787">
        <v>49871</v>
      </c>
      <c r="D312" s="787">
        <v>45707</v>
      </c>
      <c r="E312" s="787">
        <v>46061</v>
      </c>
      <c r="F312" s="787">
        <v>48099</v>
      </c>
      <c r="G312" s="788" t="s">
        <v>127</v>
      </c>
      <c r="H312" s="787">
        <v>21030</v>
      </c>
      <c r="I312" s="787">
        <v>22872</v>
      </c>
      <c r="J312" s="787">
        <v>8816</v>
      </c>
      <c r="K312" s="787">
        <v>44251</v>
      </c>
      <c r="L312" s="789">
        <v>19293</v>
      </c>
      <c r="M312" s="790">
        <v>19549</v>
      </c>
      <c r="N312" s="790">
        <v>7051</v>
      </c>
      <c r="O312" s="790">
        <v>6066</v>
      </c>
      <c r="Q312" s="785" t="s">
        <v>186</v>
      </c>
      <c r="R312" s="791">
        <v>0.36671227943824269</v>
      </c>
      <c r="S312" s="792">
        <v>0.68412504260993368</v>
      </c>
      <c r="T312" s="792">
        <v>0.69186339072789727</v>
      </c>
      <c r="U312" s="792">
        <v>0.69099672173856408</v>
      </c>
      <c r="V312" s="792">
        <v>0.68583546435476828</v>
      </c>
      <c r="W312" s="788" t="s">
        <v>127</v>
      </c>
      <c r="X312" s="792">
        <v>0.79843081312410846</v>
      </c>
      <c r="Y312" s="792">
        <v>0.7959951031829311</v>
      </c>
      <c r="Z312" s="792">
        <v>0.8487976406533575</v>
      </c>
      <c r="AA312" s="792">
        <v>0.69408600935572073</v>
      </c>
      <c r="AB312" s="793">
        <v>0.82480692479137507</v>
      </c>
      <c r="AC312" s="794">
        <v>0.81242007263798655</v>
      </c>
      <c r="AD312" s="794">
        <v>0.87335129768827113</v>
      </c>
      <c r="AE312" s="794">
        <v>0.8771843059676887</v>
      </c>
    </row>
    <row r="313" spans="1:31">
      <c r="A313" s="795"/>
      <c r="B313" s="796"/>
      <c r="C313" s="797">
        <v>0.35917176809506662</v>
      </c>
      <c r="D313" s="797">
        <v>0.32918257111991356</v>
      </c>
      <c r="E313" s="797">
        <v>0.33173208498379547</v>
      </c>
      <c r="F313" s="797">
        <v>0.34640979474252792</v>
      </c>
      <c r="G313" s="797"/>
      <c r="H313" s="797">
        <v>0.15145840835433921</v>
      </c>
      <c r="I313" s="797">
        <v>0.1647245228664026</v>
      </c>
      <c r="J313" s="797">
        <v>6.3492978033849484E-2</v>
      </c>
      <c r="K313" s="797">
        <v>0.3186964350018005</v>
      </c>
      <c r="L313" s="798">
        <v>0.13894850558156283</v>
      </c>
      <c r="M313" s="799">
        <v>0.14079222182211018</v>
      </c>
      <c r="N313" s="799">
        <v>5.0781418797263236E-2</v>
      </c>
      <c r="O313" s="799">
        <v>4.3687432481094704E-2</v>
      </c>
      <c r="Q313" s="795"/>
      <c r="R313" s="776"/>
      <c r="S313" s="797"/>
      <c r="T313" s="797"/>
      <c r="U313" s="797"/>
      <c r="V313" s="797"/>
      <c r="W313" s="797"/>
      <c r="X313" s="797"/>
      <c r="Y313" s="797"/>
      <c r="Z313" s="797"/>
      <c r="AA313" s="797"/>
      <c r="AB313" s="798"/>
      <c r="AC313" s="799"/>
      <c r="AD313" s="799"/>
      <c r="AE313" s="799"/>
    </row>
    <row r="314" spans="1:31">
      <c r="A314" s="785" t="s">
        <v>180</v>
      </c>
      <c r="B314" s="790">
        <v>342997</v>
      </c>
      <c r="C314" s="787">
        <v>74803</v>
      </c>
      <c r="D314" s="787">
        <v>68442</v>
      </c>
      <c r="E314" s="787">
        <v>71352</v>
      </c>
      <c r="F314" s="787">
        <v>73681</v>
      </c>
      <c r="G314" s="787">
        <v>30392</v>
      </c>
      <c r="H314" s="800" t="s">
        <v>127</v>
      </c>
      <c r="I314" s="787">
        <v>34817</v>
      </c>
      <c r="J314" s="787">
        <v>20134</v>
      </c>
      <c r="K314" s="787">
        <v>66630</v>
      </c>
      <c r="L314" s="789">
        <v>14595</v>
      </c>
      <c r="M314" s="790">
        <v>28580</v>
      </c>
      <c r="N314" s="790">
        <v>10850</v>
      </c>
      <c r="O314" s="790">
        <v>9124</v>
      </c>
      <c r="Q314" s="785" t="s">
        <v>180</v>
      </c>
      <c r="R314" s="794">
        <v>9.3563500555398443E-2</v>
      </c>
      <c r="S314" s="792">
        <v>0.3427937382190554</v>
      </c>
      <c r="T314" s="792">
        <v>0.3413547237076649</v>
      </c>
      <c r="U314" s="792">
        <v>0.34028478528983069</v>
      </c>
      <c r="V314" s="792">
        <v>0.33681681844708949</v>
      </c>
      <c r="W314" s="792">
        <v>0.54001052908660174</v>
      </c>
      <c r="X314" s="800" t="s">
        <v>127</v>
      </c>
      <c r="Y314" s="792">
        <v>0.45951690266249245</v>
      </c>
      <c r="Z314" s="792">
        <v>0.51584384623025725</v>
      </c>
      <c r="AA314" s="792">
        <v>0.33950172594927208</v>
      </c>
      <c r="AB314" s="793">
        <v>0.57882836587872555</v>
      </c>
      <c r="AC314" s="794">
        <v>0.54828551434569628</v>
      </c>
      <c r="AD314" s="794">
        <v>0.68801843317972355</v>
      </c>
      <c r="AE314" s="794">
        <v>0.70232354230600613</v>
      </c>
    </row>
    <row r="315" spans="1:31">
      <c r="A315" s="795"/>
      <c r="B315" s="796"/>
      <c r="C315" s="797">
        <v>0.21808645556666675</v>
      </c>
      <c r="D315" s="797">
        <v>0.19954110385805124</v>
      </c>
      <c r="E315" s="797">
        <v>0.20802514307705317</v>
      </c>
      <c r="F315" s="797">
        <v>0.21481528992964952</v>
      </c>
      <c r="G315" s="797">
        <v>8.8607188984160215E-2</v>
      </c>
      <c r="H315" s="797"/>
      <c r="I315" s="797">
        <v>0.10150817645635385</v>
      </c>
      <c r="J315" s="797">
        <v>5.8700221867829749E-2</v>
      </c>
      <c r="K315" s="797">
        <v>0.19425825881859024</v>
      </c>
      <c r="L315" s="798">
        <v>4.2551392577777646E-2</v>
      </c>
      <c r="M315" s="799">
        <v>8.3324343944699231E-2</v>
      </c>
      <c r="N315" s="799">
        <v>3.1632929734079308E-2</v>
      </c>
      <c r="O315" s="799">
        <v>2.6600815750575078E-2</v>
      </c>
      <c r="Q315" s="795"/>
      <c r="R315" s="796"/>
      <c r="S315" s="797"/>
      <c r="T315" s="797"/>
      <c r="U315" s="797"/>
      <c r="V315" s="797"/>
      <c r="W315" s="797"/>
      <c r="X315" s="797"/>
      <c r="Y315" s="797"/>
      <c r="Z315" s="797"/>
      <c r="AA315" s="797"/>
      <c r="AB315" s="798"/>
      <c r="AC315" s="799"/>
      <c r="AD315" s="799"/>
      <c r="AE315" s="799"/>
    </row>
    <row r="316" spans="1:31">
      <c r="A316" s="801" t="s">
        <v>182</v>
      </c>
      <c r="B316" s="790">
        <v>115621</v>
      </c>
      <c r="C316" s="787">
        <v>5923</v>
      </c>
      <c r="D316" s="787">
        <v>5755</v>
      </c>
      <c r="E316" s="787">
        <v>5789</v>
      </c>
      <c r="F316" s="787">
        <v>5789</v>
      </c>
      <c r="G316" s="787">
        <v>2226</v>
      </c>
      <c r="H316" s="787">
        <v>1136</v>
      </c>
      <c r="I316" s="788" t="s">
        <v>127</v>
      </c>
      <c r="J316" s="787">
        <v>452</v>
      </c>
      <c r="K316" s="787">
        <v>4934</v>
      </c>
      <c r="L316" s="789">
        <v>656</v>
      </c>
      <c r="M316" s="790">
        <v>607</v>
      </c>
      <c r="N316" s="790">
        <v>242</v>
      </c>
      <c r="O316" s="790">
        <v>242</v>
      </c>
      <c r="Q316" s="801" t="s">
        <v>182</v>
      </c>
      <c r="R316" s="794">
        <v>4.7560564257358093E-2</v>
      </c>
      <c r="S316" s="792">
        <v>0.42140807023467836</v>
      </c>
      <c r="T316" s="792">
        <v>0.42067767158992181</v>
      </c>
      <c r="U316" s="792">
        <v>0.42079806529625152</v>
      </c>
      <c r="V316" s="792">
        <v>0.42079806529625152</v>
      </c>
      <c r="W316" s="792">
        <v>0.74797843665768193</v>
      </c>
      <c r="X316" s="792">
        <v>0.64260563380281688</v>
      </c>
      <c r="Y316" s="800" t="s">
        <v>127</v>
      </c>
      <c r="Z316" s="792">
        <v>0.82079646017699115</v>
      </c>
      <c r="AA316" s="792">
        <v>0.4055533036076206</v>
      </c>
      <c r="AB316" s="793">
        <v>0.72865853658536583</v>
      </c>
      <c r="AC316" s="794">
        <v>0.86490939044481052</v>
      </c>
      <c r="AD316" s="794">
        <v>0.92561983471074383</v>
      </c>
      <c r="AE316" s="794">
        <v>0.92561983471074383</v>
      </c>
    </row>
    <row r="317" spans="1:31">
      <c r="A317" s="795"/>
      <c r="B317" s="796"/>
      <c r="C317" s="797">
        <v>5.1227718148087284E-2</v>
      </c>
      <c r="D317" s="797">
        <v>4.9774694908364399E-2</v>
      </c>
      <c r="E317" s="797">
        <v>5.0068759135451175E-2</v>
      </c>
      <c r="F317" s="797">
        <v>5.0068759135451175E-2</v>
      </c>
      <c r="G317" s="797">
        <v>1.9252557926328261E-2</v>
      </c>
      <c r="H317" s="797">
        <v>9.8252047638404793E-3</v>
      </c>
      <c r="I317" s="802"/>
      <c r="J317" s="797">
        <v>3.9093244306830071E-3</v>
      </c>
      <c r="K317" s="797">
        <v>4.2673908719004332E-2</v>
      </c>
      <c r="L317" s="798">
        <v>5.6737097932036571E-3</v>
      </c>
      <c r="M317" s="799">
        <v>5.2499113482844815E-3</v>
      </c>
      <c r="N317" s="799">
        <v>2.0930453810293977E-3</v>
      </c>
      <c r="O317" s="799">
        <v>2.0930453810293977E-3</v>
      </c>
      <c r="Q317" s="795"/>
      <c r="R317" s="796"/>
      <c r="S317" s="797"/>
      <c r="T317" s="797"/>
      <c r="U317" s="797"/>
      <c r="V317" s="797"/>
      <c r="W317" s="797"/>
      <c r="X317" s="797"/>
      <c r="Y317" s="802"/>
      <c r="Z317" s="797"/>
      <c r="AA317" s="797"/>
      <c r="AB317" s="798"/>
      <c r="AC317" s="799"/>
      <c r="AD317" s="799"/>
      <c r="AE317" s="799"/>
    </row>
    <row r="318" spans="1:31">
      <c r="A318" s="801" t="s">
        <v>277</v>
      </c>
      <c r="B318" s="790">
        <v>116968</v>
      </c>
      <c r="C318" s="787">
        <v>21633</v>
      </c>
      <c r="D318" s="787">
        <v>20725</v>
      </c>
      <c r="E318" s="787">
        <v>20725</v>
      </c>
      <c r="F318" s="787">
        <v>21479</v>
      </c>
      <c r="G318" s="787">
        <v>6980</v>
      </c>
      <c r="H318" s="787">
        <v>7254</v>
      </c>
      <c r="I318" s="787">
        <v>9376</v>
      </c>
      <c r="J318" s="803" t="s">
        <v>127</v>
      </c>
      <c r="K318" s="787">
        <v>19707</v>
      </c>
      <c r="L318" s="789">
        <v>2872</v>
      </c>
      <c r="M318" s="790">
        <v>3678</v>
      </c>
      <c r="N318" s="790">
        <v>3678</v>
      </c>
      <c r="O318" s="790">
        <v>2806</v>
      </c>
      <c r="Q318" s="801" t="s">
        <v>277</v>
      </c>
      <c r="R318" s="794">
        <v>6.8360577251897953E-2</v>
      </c>
      <c r="S318" s="792">
        <v>0.2588175472657514</v>
      </c>
      <c r="T318" s="792">
        <v>0.25582629674306395</v>
      </c>
      <c r="U318" s="792">
        <v>0.25582629674306395</v>
      </c>
      <c r="V318" s="792">
        <v>0.25625029098188928</v>
      </c>
      <c r="W318" s="792">
        <v>0.42392550143266478</v>
      </c>
      <c r="X318" s="792">
        <v>0.37207058174800112</v>
      </c>
      <c r="Y318" s="792">
        <v>0.31527303754266212</v>
      </c>
      <c r="Z318" s="800" t="s">
        <v>127</v>
      </c>
      <c r="AA318" s="792">
        <v>0.24539503729639214</v>
      </c>
      <c r="AB318" s="793">
        <v>0.48711699164345401</v>
      </c>
      <c r="AC318" s="794">
        <v>0.47553017944535075</v>
      </c>
      <c r="AD318" s="794">
        <v>0.47553017944535075</v>
      </c>
      <c r="AE318" s="794">
        <v>0.47719173200285103</v>
      </c>
    </row>
    <row r="319" spans="1:31">
      <c r="A319" s="795"/>
      <c r="B319" s="804"/>
      <c r="C319" s="797">
        <v>0.18494801997127419</v>
      </c>
      <c r="D319" s="797">
        <v>0.17718521304972301</v>
      </c>
      <c r="E319" s="797">
        <v>0.17718521304972301</v>
      </c>
      <c r="F319" s="797">
        <v>0.18363142055946927</v>
      </c>
      <c r="G319" s="797">
        <v>5.9674440872717324E-2</v>
      </c>
      <c r="H319" s="797">
        <v>6.2016961904110525E-2</v>
      </c>
      <c r="I319" s="797">
        <v>8.015867587716298E-2</v>
      </c>
      <c r="J319" s="805"/>
      <c r="K319" s="797">
        <v>0.16848197797688258</v>
      </c>
      <c r="L319" s="798">
        <v>2.4553724095479106E-2</v>
      </c>
      <c r="M319" s="799">
        <v>3.1444497640380278E-2</v>
      </c>
      <c r="N319" s="799">
        <v>3.1444497640380278E-2</v>
      </c>
      <c r="O319" s="799">
        <v>2.3989467204705562E-2</v>
      </c>
      <c r="Q319" s="795"/>
      <c r="R319" s="804"/>
      <c r="S319" s="797"/>
      <c r="T319" s="797"/>
      <c r="U319" s="797"/>
      <c r="V319" s="797"/>
      <c r="W319" s="797"/>
      <c r="X319" s="797"/>
      <c r="Y319" s="797"/>
      <c r="Z319" s="805"/>
      <c r="AA319" s="797"/>
      <c r="AB319" s="798"/>
      <c r="AC319" s="799"/>
      <c r="AD319" s="799"/>
      <c r="AE319" s="799"/>
    </row>
    <row r="320" spans="1:31">
      <c r="A320" s="801" t="s">
        <v>183</v>
      </c>
      <c r="B320" s="790">
        <v>314975</v>
      </c>
      <c r="C320" s="787">
        <v>77218</v>
      </c>
      <c r="D320" s="787">
        <v>62617</v>
      </c>
      <c r="E320" s="787">
        <v>63669</v>
      </c>
      <c r="F320" s="787">
        <v>67667</v>
      </c>
      <c r="G320" s="787">
        <v>58831</v>
      </c>
      <c r="H320" s="787">
        <v>34443</v>
      </c>
      <c r="I320" s="787">
        <v>31573</v>
      </c>
      <c r="J320" s="787">
        <v>17726</v>
      </c>
      <c r="K320" s="803" t="s">
        <v>127</v>
      </c>
      <c r="L320" s="806">
        <v>45580</v>
      </c>
      <c r="M320" s="790">
        <v>30657</v>
      </c>
      <c r="N320" s="790">
        <v>13588</v>
      </c>
      <c r="O320" s="790">
        <v>10404</v>
      </c>
      <c r="Q320" s="801" t="s">
        <v>183</v>
      </c>
      <c r="R320" s="794">
        <v>0.25669021350900867</v>
      </c>
      <c r="S320" s="792">
        <v>0.72755057111036292</v>
      </c>
      <c r="T320" s="792">
        <v>0.78109778494658</v>
      </c>
      <c r="U320" s="792">
        <v>0.7772228242943976</v>
      </c>
      <c r="V320" s="792">
        <v>0.74834114117664441</v>
      </c>
      <c r="W320" s="792">
        <v>0.80607162890312933</v>
      </c>
      <c r="X320" s="792">
        <v>0.80016258746334523</v>
      </c>
      <c r="Y320" s="792">
        <v>0.74281823076679443</v>
      </c>
      <c r="Z320" s="792">
        <v>0.85270224528940541</v>
      </c>
      <c r="AA320" s="800" t="s">
        <v>127</v>
      </c>
      <c r="AB320" s="793">
        <v>0.77389205792014037</v>
      </c>
      <c r="AC320" s="794">
        <v>0.8504419871481228</v>
      </c>
      <c r="AD320" s="794">
        <v>0.89792463938769507</v>
      </c>
      <c r="AE320" s="794">
        <v>0.89792387543252594</v>
      </c>
    </row>
    <row r="321" spans="1:31">
      <c r="A321" s="807"/>
      <c r="B321" s="808"/>
      <c r="C321" s="797">
        <v>0.24515596475910786</v>
      </c>
      <c r="D321" s="797">
        <v>0.19879990475434559</v>
      </c>
      <c r="E321" s="797">
        <v>0.20213985236923565</v>
      </c>
      <c r="F321" s="797">
        <v>0.21483292324787681</v>
      </c>
      <c r="G321" s="797">
        <v>0.186779903166918</v>
      </c>
      <c r="H321" s="797">
        <v>0.10935153583617747</v>
      </c>
      <c r="I321" s="797">
        <v>0.10023970156361615</v>
      </c>
      <c r="J321" s="797">
        <v>5.6277482339868241E-2</v>
      </c>
      <c r="K321" s="809"/>
      <c r="L321" s="810">
        <v>0.14470989761092151</v>
      </c>
      <c r="M321" s="799">
        <v>9.7331534248749907E-2</v>
      </c>
      <c r="N321" s="799">
        <v>4.3139931740614333E-2</v>
      </c>
      <c r="O321" s="799">
        <v>3.3031192951821574E-2</v>
      </c>
      <c r="Q321" s="807"/>
      <c r="R321" s="811"/>
      <c r="S321" s="809"/>
      <c r="T321" s="809"/>
      <c r="U321" s="809"/>
      <c r="V321" s="809"/>
      <c r="W321" s="809"/>
      <c r="X321" s="809"/>
      <c r="Y321" s="809"/>
      <c r="Z321" s="809"/>
      <c r="AA321" s="809"/>
      <c r="AB321" s="810"/>
      <c r="AC321" s="812"/>
      <c r="AD321" s="812"/>
      <c r="AE321" s="812"/>
    </row>
    <row r="322" spans="1:31">
      <c r="A322" s="813" t="s">
        <v>230</v>
      </c>
      <c r="B322" s="842">
        <v>1029411</v>
      </c>
      <c r="C322" s="815">
        <v>229448</v>
      </c>
      <c r="D322" s="815">
        <v>203246</v>
      </c>
      <c r="E322" s="815">
        <v>207596</v>
      </c>
      <c r="F322" s="815">
        <v>216715</v>
      </c>
      <c r="G322" s="815">
        <v>98429</v>
      </c>
      <c r="H322" s="815">
        <v>63863</v>
      </c>
      <c r="I322" s="815">
        <v>98638</v>
      </c>
      <c r="J322" s="815">
        <v>47128</v>
      </c>
      <c r="K322" s="815">
        <v>135522</v>
      </c>
      <c r="L322" s="816">
        <v>82996</v>
      </c>
      <c r="M322" s="817">
        <v>83071</v>
      </c>
      <c r="N322" s="817">
        <v>35409</v>
      </c>
      <c r="O322" s="817">
        <v>28642</v>
      </c>
      <c r="Q322" s="813" t="s">
        <v>230</v>
      </c>
      <c r="R322" s="818">
        <v>0.17228881370026161</v>
      </c>
      <c r="S322" s="843">
        <v>0.5405800006973257</v>
      </c>
      <c r="T322" s="844">
        <v>0.54918177971522197</v>
      </c>
      <c r="U322" s="844">
        <v>0.54592092333185616</v>
      </c>
      <c r="V322" s="844">
        <v>0.53703250813280112</v>
      </c>
      <c r="W322" s="844">
        <v>0.69550640563248634</v>
      </c>
      <c r="X322" s="844">
        <v>0.74816403864522496</v>
      </c>
      <c r="Y322" s="844">
        <v>0.61450962103854501</v>
      </c>
      <c r="Z322" s="844">
        <v>0.70775335257171956</v>
      </c>
      <c r="AA322" s="845">
        <v>0.44400171189917503</v>
      </c>
      <c r="AB322" s="846">
        <v>0.74114415152537472</v>
      </c>
      <c r="AC322" s="818">
        <v>0.72104585234317631</v>
      </c>
      <c r="AD322" s="818">
        <v>0.78502640571606086</v>
      </c>
      <c r="AE322" s="818">
        <v>0.79023811186369664</v>
      </c>
    </row>
    <row r="323" spans="1:31">
      <c r="A323" s="819" t="s">
        <v>231</v>
      </c>
      <c r="B323" s="820"/>
      <c r="C323" s="821">
        <v>0.22289250843443484</v>
      </c>
      <c r="D323" s="821">
        <v>0.19743911809763059</v>
      </c>
      <c r="E323" s="821">
        <v>0.20166483552244924</v>
      </c>
      <c r="F323" s="821">
        <v>0.21052329924587945</v>
      </c>
      <c r="G323" s="821">
        <v>9.5616813886776036E-2</v>
      </c>
      <c r="H323" s="821">
        <v>6.2038388942803217E-2</v>
      </c>
      <c r="I323" s="821">
        <v>9.5819842609025943E-2</v>
      </c>
      <c r="J323" s="821">
        <v>4.5781519723414654E-2</v>
      </c>
      <c r="K323" s="821">
        <v>0.1316500406543159</v>
      </c>
      <c r="L323" s="822">
        <v>8.0624745606953874E-2</v>
      </c>
      <c r="M323" s="823">
        <v>8.069760280393351E-2</v>
      </c>
      <c r="N323" s="823">
        <v>3.4397339838023878E-2</v>
      </c>
      <c r="O323" s="823">
        <v>2.7823677811874947E-2</v>
      </c>
      <c r="Q323" s="819" t="s">
        <v>231</v>
      </c>
      <c r="R323" s="820"/>
      <c r="S323" s="821"/>
      <c r="T323" s="821"/>
      <c r="U323" s="821"/>
      <c r="V323" s="821"/>
      <c r="W323" s="821"/>
      <c r="X323" s="821"/>
      <c r="Y323" s="821"/>
      <c r="Z323" s="821"/>
      <c r="AA323" s="821"/>
      <c r="AB323" s="822"/>
      <c r="AC323" s="823"/>
      <c r="AD323" s="823"/>
      <c r="AE323" s="823"/>
    </row>
    <row r="324" spans="1:31">
      <c r="A324" s="801" t="s">
        <v>58</v>
      </c>
      <c r="B324" s="790">
        <v>75966</v>
      </c>
      <c r="C324" s="787">
        <v>15094</v>
      </c>
      <c r="D324" s="787">
        <v>15023</v>
      </c>
      <c r="E324" s="787">
        <v>15094</v>
      </c>
      <c r="F324" s="787">
        <v>15274</v>
      </c>
      <c r="G324" s="787">
        <v>4195</v>
      </c>
      <c r="H324" s="787">
        <v>2614</v>
      </c>
      <c r="I324" s="787">
        <v>1671</v>
      </c>
      <c r="J324" s="787">
        <v>1001</v>
      </c>
      <c r="K324" s="787">
        <v>13975</v>
      </c>
      <c r="L324" s="803" t="s">
        <v>127</v>
      </c>
      <c r="M324" s="790">
        <v>1350</v>
      </c>
      <c r="N324" s="790">
        <v>496</v>
      </c>
      <c r="O324" s="790">
        <v>353</v>
      </c>
      <c r="Q324" s="801" t="s">
        <v>58</v>
      </c>
      <c r="R324" s="794">
        <v>9.8280809835979255E-2</v>
      </c>
      <c r="S324" s="792">
        <v>0.28408639194381874</v>
      </c>
      <c r="T324" s="792">
        <v>0.28476336284363973</v>
      </c>
      <c r="U324" s="792">
        <v>0.28408639194381874</v>
      </c>
      <c r="V324" s="792">
        <v>0.28617258085635722</v>
      </c>
      <c r="W324" s="792">
        <v>0.74827175208581642</v>
      </c>
      <c r="X324" s="792">
        <v>0.46403978576893651</v>
      </c>
      <c r="Y324" s="792">
        <v>0.86774386594853381</v>
      </c>
      <c r="Z324" s="792">
        <v>0.56643356643356646</v>
      </c>
      <c r="AA324" s="792">
        <v>0.26203935599284439</v>
      </c>
      <c r="AB324" s="803" t="s">
        <v>127</v>
      </c>
      <c r="AC324" s="794">
        <v>0.77629629629629626</v>
      </c>
      <c r="AD324" s="794">
        <v>0.82661290322580649</v>
      </c>
      <c r="AE324" s="794">
        <v>0.95467422096317278</v>
      </c>
    </row>
    <row r="325" spans="1:31">
      <c r="A325" s="824"/>
      <c r="B325" s="781"/>
      <c r="C325" s="825">
        <v>0.19869415264723692</v>
      </c>
      <c r="D325" s="825">
        <v>0.19775952399757787</v>
      </c>
      <c r="E325" s="825">
        <v>0.19869415264723692</v>
      </c>
      <c r="F325" s="825">
        <v>0.2010636337308796</v>
      </c>
      <c r="G325" s="825">
        <v>5.5222073032672514E-2</v>
      </c>
      <c r="H325" s="825">
        <v>3.441013084801095E-2</v>
      </c>
      <c r="I325" s="825">
        <v>2.1996682726482902E-2</v>
      </c>
      <c r="J325" s="825">
        <v>1.3176947581812917E-2</v>
      </c>
      <c r="K325" s="825">
        <v>0.18396387857725824</v>
      </c>
      <c r="L325" s="826">
        <v>0</v>
      </c>
      <c r="M325" s="827">
        <v>1.7771108127320117E-2</v>
      </c>
      <c r="N325" s="827">
        <v>6.529236763815391E-3</v>
      </c>
      <c r="O325" s="827">
        <v>4.6468156806992603E-3</v>
      </c>
      <c r="Q325" s="824"/>
      <c r="R325" s="781"/>
      <c r="S325" s="825"/>
      <c r="T325" s="825"/>
      <c r="U325" s="825"/>
      <c r="V325" s="825"/>
      <c r="W325" s="825"/>
      <c r="X325" s="825"/>
      <c r="Y325" s="825"/>
      <c r="Z325" s="825"/>
      <c r="AA325" s="825"/>
      <c r="AB325" s="826"/>
      <c r="AC325" s="827"/>
      <c r="AD325" s="827"/>
      <c r="AE325" s="827"/>
    </row>
    <row r="326" spans="1:31">
      <c r="A326" s="813" t="s">
        <v>232</v>
      </c>
      <c r="B326" s="814">
        <v>1105377</v>
      </c>
      <c r="C326" s="828">
        <v>244542</v>
      </c>
      <c r="D326" s="829">
        <v>218269</v>
      </c>
      <c r="E326" s="829">
        <v>222690</v>
      </c>
      <c r="F326" s="829">
        <v>231989</v>
      </c>
      <c r="G326" s="829">
        <v>102624</v>
      </c>
      <c r="H326" s="829">
        <v>66477</v>
      </c>
      <c r="I326" s="829">
        <v>100309</v>
      </c>
      <c r="J326" s="829">
        <v>48129</v>
      </c>
      <c r="K326" s="829">
        <v>149497</v>
      </c>
      <c r="L326" s="830">
        <v>82996</v>
      </c>
      <c r="M326" s="831">
        <v>84421</v>
      </c>
      <c r="N326" s="831">
        <v>35905</v>
      </c>
      <c r="O326" s="831">
        <v>28995</v>
      </c>
      <c r="Q326" s="813" t="s">
        <v>232</v>
      </c>
      <c r="R326" s="832">
        <v>0.16720268288556756</v>
      </c>
      <c r="S326" s="833">
        <v>0.52474830499464309</v>
      </c>
      <c r="T326" s="834">
        <v>0.53098241161136028</v>
      </c>
      <c r="U326" s="834">
        <v>0.52817369437334416</v>
      </c>
      <c r="V326" s="834">
        <v>0.520516058951071</v>
      </c>
      <c r="W326" s="834">
        <v>0.69766331462425946</v>
      </c>
      <c r="X326" s="834">
        <v>0.73699174150458058</v>
      </c>
      <c r="Y326" s="834">
        <v>0.61872813007805882</v>
      </c>
      <c r="Z326" s="834">
        <v>0.70481414531779174</v>
      </c>
      <c r="AA326" s="834">
        <v>0.42699184599022055</v>
      </c>
      <c r="AB326" s="835">
        <v>0.74114415152537472</v>
      </c>
      <c r="AC326" s="836">
        <v>0.72192937776145749</v>
      </c>
      <c r="AD326" s="836">
        <v>0.78560089124077426</v>
      </c>
      <c r="AE326" s="836">
        <v>0.79224004138644599</v>
      </c>
    </row>
    <row r="327" spans="1:31" ht="13.8" thickBot="1">
      <c r="A327" s="837"/>
      <c r="B327" s="838"/>
      <c r="C327" s="839">
        <v>0.22122949907588091</v>
      </c>
      <c r="D327" s="839">
        <v>0.19746113769329379</v>
      </c>
      <c r="E327" s="839">
        <v>0.20146067812158205</v>
      </c>
      <c r="F327" s="839">
        <v>0.20987319258497328</v>
      </c>
      <c r="G327" s="839">
        <v>9.2840723119804375E-2</v>
      </c>
      <c r="H327" s="839">
        <v>6.013966275759311E-2</v>
      </c>
      <c r="I327" s="839">
        <v>9.0746415024014426E-2</v>
      </c>
      <c r="J327" s="839">
        <v>4.3540801011781503E-2</v>
      </c>
      <c r="K327" s="839">
        <v>0.1352452602143884</v>
      </c>
      <c r="L327" s="840">
        <v>7.5083885407422085E-2</v>
      </c>
      <c r="M327" s="841">
        <v>7.6373038338955854E-2</v>
      </c>
      <c r="N327" s="841">
        <v>3.2482130531031495E-2</v>
      </c>
      <c r="O327" s="841">
        <v>2.6230869648997582E-2</v>
      </c>
      <c r="Q327" s="837"/>
      <c r="R327" s="838"/>
      <c r="S327" s="839"/>
      <c r="T327" s="839"/>
      <c r="U327" s="839"/>
      <c r="V327" s="839"/>
      <c r="W327" s="839"/>
      <c r="X327" s="839"/>
      <c r="Y327" s="839"/>
      <c r="Z327" s="839"/>
      <c r="AA327" s="839"/>
      <c r="AB327" s="840"/>
      <c r="AC327" s="841"/>
      <c r="AD327" s="841"/>
      <c r="AE327" s="841"/>
    </row>
    <row r="328" spans="1:31" ht="15">
      <c r="K328" s="883"/>
      <c r="L328" s="883"/>
      <c r="M328" s="883"/>
      <c r="N328" s="883"/>
      <c r="O328" s="883"/>
      <c r="Z328" s="416"/>
      <c r="AA328" s="883"/>
      <c r="AB328" s="883"/>
      <c r="AC328" s="883"/>
      <c r="AD328" s="883"/>
      <c r="AE328" s="883"/>
    </row>
    <row r="329" spans="1:31" ht="15">
      <c r="A329" s="767" t="s">
        <v>302</v>
      </c>
      <c r="K329" s="883"/>
      <c r="L329" s="883"/>
      <c r="M329" s="883"/>
      <c r="N329" s="883"/>
      <c r="O329" s="883"/>
      <c r="Q329" s="767" t="s">
        <v>303</v>
      </c>
      <c r="Z329" s="416"/>
      <c r="AA329" s="883"/>
      <c r="AB329" s="883"/>
      <c r="AC329" s="883"/>
      <c r="AD329" s="883"/>
      <c r="AE329" s="883"/>
    </row>
    <row r="330" spans="1:31" ht="15">
      <c r="J330" s="883"/>
      <c r="K330" s="883"/>
      <c r="L330" s="883"/>
      <c r="M330" s="883"/>
      <c r="N330" s="883"/>
      <c r="O330" s="883"/>
      <c r="Z330" s="416"/>
      <c r="AA330" s="883"/>
      <c r="AB330" s="883"/>
      <c r="AC330" s="883"/>
      <c r="AD330" s="883"/>
      <c r="AE330" s="883"/>
    </row>
    <row r="331" spans="1:31" ht="15">
      <c r="A331" s="881" t="s">
        <v>205</v>
      </c>
      <c r="B331" s="882"/>
      <c r="C331" s="882"/>
      <c r="D331" s="882"/>
      <c r="E331" s="882"/>
      <c r="F331" s="882"/>
      <c r="G331" s="882"/>
      <c r="H331" s="882"/>
      <c r="I331" s="882"/>
      <c r="J331" s="883"/>
      <c r="K331" s="883"/>
      <c r="L331" s="883"/>
      <c r="M331" s="883"/>
      <c r="N331" s="883"/>
      <c r="O331" s="883"/>
      <c r="Q331" s="881" t="s">
        <v>206</v>
      </c>
      <c r="R331" s="882"/>
      <c r="S331" s="882"/>
      <c r="T331" s="882"/>
      <c r="U331" s="882"/>
      <c r="V331" s="882"/>
      <c r="W331" s="882"/>
      <c r="X331" s="882"/>
      <c r="Y331" s="882"/>
      <c r="Z331" s="883"/>
      <c r="AA331" s="883"/>
      <c r="AB331" s="883"/>
      <c r="AC331" s="883"/>
      <c r="AD331" s="883"/>
      <c r="AE331" s="883"/>
    </row>
    <row r="332" spans="1:31" ht="15">
      <c r="A332" s="418" t="s">
        <v>207</v>
      </c>
      <c r="B332" s="418" t="s">
        <v>208</v>
      </c>
      <c r="J332" s="883"/>
      <c r="K332" s="883"/>
      <c r="L332" s="883"/>
      <c r="M332" s="883"/>
      <c r="N332" s="883"/>
      <c r="O332" s="883"/>
      <c r="Q332" s="418" t="s">
        <v>207</v>
      </c>
      <c r="R332" s="418" t="s">
        <v>208</v>
      </c>
      <c r="Z332" s="883"/>
      <c r="AA332" s="883"/>
      <c r="AB332" s="883"/>
      <c r="AC332" s="883"/>
      <c r="AD332" s="883"/>
      <c r="AE332" s="883"/>
    </row>
    <row r="333" spans="1:31" ht="15">
      <c r="A333" s="766" t="s">
        <v>209</v>
      </c>
      <c r="B333" s="766"/>
      <c r="C333" s="766">
        <v>2007</v>
      </c>
      <c r="D333" s="767"/>
      <c r="E333" s="767"/>
      <c r="F333" s="767"/>
      <c r="G333" s="767"/>
      <c r="H333" s="767"/>
      <c r="I333" s="767"/>
      <c r="J333" s="883"/>
      <c r="K333" s="883"/>
      <c r="L333" s="883"/>
      <c r="M333" s="883"/>
      <c r="N333" s="883"/>
      <c r="O333" s="883"/>
      <c r="Q333" s="766" t="s">
        <v>209</v>
      </c>
      <c r="R333" s="766"/>
      <c r="S333" s="766">
        <v>2007</v>
      </c>
      <c r="T333" s="767"/>
      <c r="U333" s="767"/>
      <c r="V333" s="767"/>
      <c r="W333" s="767"/>
      <c r="X333" s="767"/>
      <c r="Y333" s="767"/>
      <c r="Z333" s="883"/>
      <c r="AA333" s="883"/>
      <c r="AB333" s="883"/>
      <c r="AC333" s="883"/>
      <c r="AD333" s="883"/>
      <c r="AE333" s="883"/>
    </row>
    <row r="334" spans="1:31" ht="15.6" thickBot="1">
      <c r="J334" s="883"/>
      <c r="K334" s="883"/>
      <c r="L334" s="883"/>
      <c r="M334" s="883"/>
      <c r="N334" s="883"/>
      <c r="O334" s="883"/>
      <c r="Z334" s="883"/>
      <c r="AA334" s="883"/>
      <c r="AB334" s="883"/>
      <c r="AC334" s="883"/>
      <c r="AD334" s="883"/>
      <c r="AE334" s="883"/>
    </row>
    <row r="335" spans="1:31">
      <c r="A335" s="768" t="s">
        <v>210</v>
      </c>
      <c r="B335" s="769" t="s">
        <v>211</v>
      </c>
      <c r="C335" s="770"/>
      <c r="D335" s="770"/>
      <c r="E335" s="770"/>
      <c r="F335" s="770"/>
      <c r="G335" s="770" t="s">
        <v>212</v>
      </c>
      <c r="H335" s="770"/>
      <c r="I335" s="770"/>
      <c r="J335" s="770"/>
      <c r="K335" s="770"/>
      <c r="L335" s="770"/>
      <c r="M335" s="768" t="s">
        <v>213</v>
      </c>
      <c r="N335" s="768" t="s">
        <v>214</v>
      </c>
      <c r="O335" s="768" t="s">
        <v>312</v>
      </c>
      <c r="Q335" s="768" t="s">
        <v>210</v>
      </c>
      <c r="R335" s="769" t="s">
        <v>211</v>
      </c>
      <c r="S335" s="770"/>
      <c r="T335" s="770"/>
      <c r="U335" s="770"/>
      <c r="V335" s="770"/>
      <c r="W335" s="770" t="s">
        <v>212</v>
      </c>
      <c r="X335" s="770"/>
      <c r="Y335" s="770"/>
      <c r="Z335" s="770"/>
      <c r="AA335" s="770"/>
      <c r="AB335" s="770"/>
      <c r="AC335" s="768" t="s">
        <v>213</v>
      </c>
      <c r="AD335" s="768" t="s">
        <v>214</v>
      </c>
      <c r="AE335" s="768" t="s">
        <v>312</v>
      </c>
    </row>
    <row r="336" spans="1:31">
      <c r="A336" s="771" t="s">
        <v>215</v>
      </c>
      <c r="B336" s="772" t="s">
        <v>216</v>
      </c>
      <c r="C336" s="773"/>
      <c r="D336" s="773"/>
      <c r="E336" s="773"/>
      <c r="F336" s="773"/>
      <c r="G336" s="774" t="s">
        <v>217</v>
      </c>
      <c r="H336" s="773"/>
      <c r="I336" s="773"/>
      <c r="J336" s="773"/>
      <c r="K336" s="773"/>
      <c r="L336" s="773"/>
      <c r="M336" s="775" t="s">
        <v>218</v>
      </c>
      <c r="N336" s="775" t="s">
        <v>218</v>
      </c>
      <c r="O336" s="775" t="s">
        <v>218</v>
      </c>
      <c r="Q336" s="771" t="s">
        <v>215</v>
      </c>
      <c r="R336" s="772" t="s">
        <v>216</v>
      </c>
      <c r="S336" s="773"/>
      <c r="T336" s="773"/>
      <c r="U336" s="773"/>
      <c r="V336" s="773"/>
      <c r="W336" s="774" t="s">
        <v>217</v>
      </c>
      <c r="X336" s="773"/>
      <c r="Y336" s="773"/>
      <c r="Z336" s="773"/>
      <c r="AA336" s="773"/>
      <c r="AB336" s="773"/>
      <c r="AC336" s="775" t="s">
        <v>218</v>
      </c>
      <c r="AD336" s="775" t="s">
        <v>218</v>
      </c>
      <c r="AE336" s="775" t="s">
        <v>218</v>
      </c>
    </row>
    <row r="337" spans="1:31">
      <c r="A337" s="776" t="s">
        <v>219</v>
      </c>
      <c r="B337" s="772" t="s">
        <v>179</v>
      </c>
      <c r="C337" s="777" t="s">
        <v>220</v>
      </c>
      <c r="D337" s="777" t="s">
        <v>221</v>
      </c>
      <c r="E337" s="777" t="s">
        <v>222</v>
      </c>
      <c r="F337" s="777" t="s">
        <v>223</v>
      </c>
      <c r="G337" s="778"/>
      <c r="H337" s="778"/>
      <c r="I337" s="778"/>
      <c r="J337" s="778"/>
      <c r="K337" s="778"/>
      <c r="L337" s="779" t="s">
        <v>45</v>
      </c>
      <c r="M337" s="771" t="s">
        <v>224</v>
      </c>
      <c r="N337" s="771" t="s">
        <v>225</v>
      </c>
      <c r="O337" s="771" t="s">
        <v>225</v>
      </c>
      <c r="Q337" s="776" t="s">
        <v>219</v>
      </c>
      <c r="R337" s="772" t="s">
        <v>179</v>
      </c>
      <c r="S337" s="777" t="s">
        <v>220</v>
      </c>
      <c r="T337" s="777" t="s">
        <v>221</v>
      </c>
      <c r="U337" s="777" t="s">
        <v>222</v>
      </c>
      <c r="V337" s="777" t="s">
        <v>223</v>
      </c>
      <c r="W337" s="778"/>
      <c r="X337" s="778"/>
      <c r="Y337" s="778"/>
      <c r="Z337" s="778"/>
      <c r="AA337" s="778"/>
      <c r="AB337" s="779" t="s">
        <v>45</v>
      </c>
      <c r="AC337" s="771" t="s">
        <v>224</v>
      </c>
      <c r="AD337" s="771" t="s">
        <v>225</v>
      </c>
      <c r="AE337" s="771" t="s">
        <v>225</v>
      </c>
    </row>
    <row r="338" spans="1:31">
      <c r="A338" s="780"/>
      <c r="B338" s="781"/>
      <c r="C338" s="782" t="s">
        <v>226</v>
      </c>
      <c r="D338" s="782" t="s">
        <v>227</v>
      </c>
      <c r="E338" s="782" t="s">
        <v>228</v>
      </c>
      <c r="F338" s="782" t="s">
        <v>228</v>
      </c>
      <c r="G338" s="783" t="s">
        <v>186</v>
      </c>
      <c r="H338" s="783" t="s">
        <v>180</v>
      </c>
      <c r="I338" s="782" t="s">
        <v>182</v>
      </c>
      <c r="J338" s="782" t="s">
        <v>277</v>
      </c>
      <c r="K338" s="782" t="s">
        <v>183</v>
      </c>
      <c r="L338" s="774" t="s">
        <v>229</v>
      </c>
      <c r="M338" s="784" t="s">
        <v>291</v>
      </c>
      <c r="N338" s="784" t="s">
        <v>292</v>
      </c>
      <c r="O338" s="784" t="s">
        <v>305</v>
      </c>
      <c r="Q338" s="780"/>
      <c r="R338" s="781"/>
      <c r="S338" s="782" t="s">
        <v>226</v>
      </c>
      <c r="T338" s="782" t="s">
        <v>227</v>
      </c>
      <c r="U338" s="782" t="s">
        <v>228</v>
      </c>
      <c r="V338" s="782" t="s">
        <v>228</v>
      </c>
      <c r="W338" s="783" t="s">
        <v>186</v>
      </c>
      <c r="X338" s="783" t="s">
        <v>180</v>
      </c>
      <c r="Y338" s="782" t="s">
        <v>182</v>
      </c>
      <c r="Z338" s="782" t="s">
        <v>277</v>
      </c>
      <c r="AA338" s="782" t="s">
        <v>183</v>
      </c>
      <c r="AB338" s="774" t="s">
        <v>229</v>
      </c>
      <c r="AC338" s="784" t="s">
        <v>291</v>
      </c>
      <c r="AD338" s="784" t="s">
        <v>292</v>
      </c>
      <c r="AE338" s="784" t="s">
        <v>305</v>
      </c>
    </row>
    <row r="339" spans="1:31">
      <c r="A339" s="801" t="s">
        <v>186</v>
      </c>
      <c r="B339" s="786">
        <v>139429</v>
      </c>
      <c r="C339" s="787">
        <v>49275</v>
      </c>
      <c r="D339" s="787">
        <v>44493</v>
      </c>
      <c r="E339" s="787">
        <v>44815</v>
      </c>
      <c r="F339" s="787">
        <v>47271</v>
      </c>
      <c r="G339" s="788" t="s">
        <v>127</v>
      </c>
      <c r="H339" s="787">
        <v>18599</v>
      </c>
      <c r="I339" s="787">
        <v>22848</v>
      </c>
      <c r="J339" s="787">
        <v>7879</v>
      </c>
      <c r="K339" s="787">
        <v>43331</v>
      </c>
      <c r="L339" s="789">
        <v>18865</v>
      </c>
      <c r="M339" s="790">
        <v>17424</v>
      </c>
      <c r="N339" s="790">
        <v>6253</v>
      </c>
      <c r="O339" s="790">
        <v>5516</v>
      </c>
      <c r="Q339" s="785" t="s">
        <v>186</v>
      </c>
      <c r="R339" s="791">
        <v>0.38206542397922955</v>
      </c>
      <c r="S339" s="792">
        <v>0.69982749873160832</v>
      </c>
      <c r="T339" s="792">
        <v>0.71017912930123839</v>
      </c>
      <c r="U339" s="792">
        <v>0.7093607051210532</v>
      </c>
      <c r="V339" s="792">
        <v>0.70343339468172872</v>
      </c>
      <c r="W339" s="788" t="s">
        <v>127</v>
      </c>
      <c r="X339" s="792">
        <v>0.80955965374482497</v>
      </c>
      <c r="Y339" s="792">
        <v>0.80370273109243695</v>
      </c>
      <c r="Z339" s="792">
        <v>0.86064221347886782</v>
      </c>
      <c r="AA339" s="792">
        <v>0.71272299277653417</v>
      </c>
      <c r="AB339" s="793">
        <v>0.82851842035515499</v>
      </c>
      <c r="AC339" s="794">
        <v>0.82311753902662999</v>
      </c>
      <c r="AD339" s="794">
        <v>0.89269150807612341</v>
      </c>
      <c r="AE339" s="794">
        <v>0.89938361131254529</v>
      </c>
    </row>
    <row r="340" spans="1:31">
      <c r="A340" s="795"/>
      <c r="B340" s="796"/>
      <c r="C340" s="797">
        <v>0.3534056760071434</v>
      </c>
      <c r="D340" s="797">
        <v>0.31910865028078805</v>
      </c>
      <c r="E340" s="797">
        <v>0.32141806941167189</v>
      </c>
      <c r="F340" s="797">
        <v>0.33903276936648763</v>
      </c>
      <c r="G340" s="797"/>
      <c r="H340" s="797">
        <v>0.13339405719039799</v>
      </c>
      <c r="I340" s="797">
        <v>0.16386834876532141</v>
      </c>
      <c r="J340" s="797">
        <v>5.650904761563233E-2</v>
      </c>
      <c r="K340" s="797">
        <v>0.31077465950412037</v>
      </c>
      <c r="L340" s="798">
        <v>0.13530183821156289</v>
      </c>
      <c r="M340" s="799">
        <v>0.12496682899540268</v>
      </c>
      <c r="N340" s="799">
        <v>4.4847198215579254E-2</v>
      </c>
      <c r="O340" s="799">
        <v>3.9561353807314119E-2</v>
      </c>
      <c r="Q340" s="795"/>
      <c r="R340" s="776"/>
      <c r="S340" s="797"/>
      <c r="T340" s="797"/>
      <c r="U340" s="797"/>
      <c r="V340" s="797"/>
      <c r="W340" s="797"/>
      <c r="X340" s="797"/>
      <c r="Y340" s="797"/>
      <c r="Z340" s="797"/>
      <c r="AA340" s="797"/>
      <c r="AB340" s="798"/>
      <c r="AC340" s="799"/>
      <c r="AD340" s="799"/>
      <c r="AE340" s="799"/>
    </row>
    <row r="341" spans="1:31">
      <c r="A341" s="785" t="s">
        <v>180</v>
      </c>
      <c r="B341" s="790">
        <v>328444</v>
      </c>
      <c r="C341" s="787">
        <v>74348</v>
      </c>
      <c r="D341" s="787">
        <v>66944</v>
      </c>
      <c r="E341" s="787">
        <v>69993</v>
      </c>
      <c r="F341" s="787">
        <v>72790</v>
      </c>
      <c r="G341" s="787">
        <v>28437</v>
      </c>
      <c r="H341" s="800" t="s">
        <v>127</v>
      </c>
      <c r="I341" s="787">
        <v>35362</v>
      </c>
      <c r="J341" s="787">
        <v>17741</v>
      </c>
      <c r="K341" s="787">
        <v>65005</v>
      </c>
      <c r="L341" s="789">
        <v>16396</v>
      </c>
      <c r="M341" s="790">
        <v>26498</v>
      </c>
      <c r="N341" s="790">
        <v>8970</v>
      </c>
      <c r="O341" s="790">
        <v>7765</v>
      </c>
      <c r="Q341" s="785" t="s">
        <v>180</v>
      </c>
      <c r="R341" s="794">
        <v>0.1033600857375991</v>
      </c>
      <c r="S341" s="792">
        <v>0.35797869478667887</v>
      </c>
      <c r="T341" s="792">
        <v>0.35168200286806883</v>
      </c>
      <c r="U341" s="792">
        <v>0.35063506350635065</v>
      </c>
      <c r="V341" s="792">
        <v>0.34798736090122268</v>
      </c>
      <c r="W341" s="792">
        <v>0.53665998523050951</v>
      </c>
      <c r="X341" s="800" t="s">
        <v>127</v>
      </c>
      <c r="Y341" s="792">
        <v>0.47310672473276399</v>
      </c>
      <c r="Z341" s="792">
        <v>0.51451440166845164</v>
      </c>
      <c r="AA341" s="792">
        <v>0.35069610029997694</v>
      </c>
      <c r="AB341" s="793">
        <v>0.59166869968284952</v>
      </c>
      <c r="AC341" s="794">
        <v>0.54777719073137598</v>
      </c>
      <c r="AD341" s="794">
        <v>0.68929765886287631</v>
      </c>
      <c r="AE341" s="794">
        <v>0.70946555054732774</v>
      </c>
    </row>
    <row r="342" spans="1:31">
      <c r="A342" s="795"/>
      <c r="B342" s="796"/>
      <c r="C342" s="797">
        <v>0.2263643117243731</v>
      </c>
      <c r="D342" s="797">
        <v>0.20382165605095542</v>
      </c>
      <c r="E342" s="797">
        <v>0.21310482152208596</v>
      </c>
      <c r="F342" s="797">
        <v>0.22162073291032869</v>
      </c>
      <c r="G342" s="797">
        <v>8.6580969663017135E-2</v>
      </c>
      <c r="H342" s="797"/>
      <c r="I342" s="797">
        <v>0.10766523364713619</v>
      </c>
      <c r="J342" s="797">
        <v>5.401529636711281E-2</v>
      </c>
      <c r="K342" s="797">
        <v>0.19791806213540208</v>
      </c>
      <c r="L342" s="798">
        <v>4.992022993265214E-2</v>
      </c>
      <c r="M342" s="799">
        <v>8.0677375747463795E-2</v>
      </c>
      <c r="N342" s="799">
        <v>2.7310591759934721E-2</v>
      </c>
      <c r="O342" s="799">
        <v>2.3641777593745052E-2</v>
      </c>
      <c r="Q342" s="795"/>
      <c r="R342" s="796"/>
      <c r="S342" s="797"/>
      <c r="T342" s="797"/>
      <c r="U342" s="797"/>
      <c r="V342" s="797"/>
      <c r="W342" s="797"/>
      <c r="X342" s="797"/>
      <c r="Y342" s="797"/>
      <c r="Z342" s="797"/>
      <c r="AA342" s="797"/>
      <c r="AB342" s="798"/>
      <c r="AC342" s="799"/>
      <c r="AD342" s="799"/>
      <c r="AE342" s="799"/>
    </row>
    <row r="343" spans="1:31">
      <c r="A343" s="801" t="s">
        <v>182</v>
      </c>
      <c r="B343" s="790">
        <v>141548</v>
      </c>
      <c r="C343" s="787">
        <v>7691</v>
      </c>
      <c r="D343" s="787">
        <v>7500</v>
      </c>
      <c r="E343" s="787">
        <v>7542</v>
      </c>
      <c r="F343" s="787">
        <v>7542</v>
      </c>
      <c r="G343" s="787">
        <v>2512</v>
      </c>
      <c r="H343" s="787">
        <v>1346</v>
      </c>
      <c r="I343" s="788" t="s">
        <v>127</v>
      </c>
      <c r="J343" s="787">
        <v>613</v>
      </c>
      <c r="K343" s="787">
        <v>6729</v>
      </c>
      <c r="L343" s="789">
        <v>803</v>
      </c>
      <c r="M343" s="790">
        <v>732</v>
      </c>
      <c r="N343" s="790">
        <v>337</v>
      </c>
      <c r="O343" s="790">
        <v>337</v>
      </c>
      <c r="Q343" s="801" t="s">
        <v>182</v>
      </c>
      <c r="R343" s="794">
        <v>4.8181535592166612E-2</v>
      </c>
      <c r="S343" s="792">
        <v>0.40033805746976986</v>
      </c>
      <c r="T343" s="792">
        <v>0.39839999999999998</v>
      </c>
      <c r="U343" s="792">
        <v>0.39896579156722356</v>
      </c>
      <c r="V343" s="792">
        <v>0.39896579156722356</v>
      </c>
      <c r="W343" s="792">
        <v>0.77030254777070062</v>
      </c>
      <c r="X343" s="792">
        <v>0.62481426448736999</v>
      </c>
      <c r="Y343" s="800" t="s">
        <v>127</v>
      </c>
      <c r="Z343" s="792">
        <v>0.74877650897226755</v>
      </c>
      <c r="AA343" s="792">
        <v>0.37509288155743797</v>
      </c>
      <c r="AB343" s="793">
        <v>0.7559153175591532</v>
      </c>
      <c r="AC343" s="794">
        <v>0.80054644808743169</v>
      </c>
      <c r="AD343" s="794">
        <v>0.82492581602373882</v>
      </c>
      <c r="AE343" s="794">
        <v>0.82492581602373882</v>
      </c>
    </row>
    <row r="344" spans="1:31">
      <c r="A344" s="795"/>
      <c r="B344" s="796"/>
      <c r="C344" s="797">
        <v>5.4334925255037157E-2</v>
      </c>
      <c r="D344" s="797">
        <v>5.298555966880493E-2</v>
      </c>
      <c r="E344" s="797">
        <v>5.3282278802950236E-2</v>
      </c>
      <c r="F344" s="797">
        <v>5.3282278802950236E-2</v>
      </c>
      <c r="G344" s="797">
        <v>1.7746630118405063E-2</v>
      </c>
      <c r="H344" s="797">
        <v>9.5091417752281911E-3</v>
      </c>
      <c r="I344" s="802"/>
      <c r="J344" s="797">
        <v>4.3306864102636558E-3</v>
      </c>
      <c r="K344" s="797">
        <v>4.753864413485178E-2</v>
      </c>
      <c r="L344" s="798">
        <v>5.6729872552067143E-3</v>
      </c>
      <c r="M344" s="799">
        <v>5.171390623675361E-3</v>
      </c>
      <c r="N344" s="799">
        <v>2.380817814451635E-3</v>
      </c>
      <c r="O344" s="799">
        <v>2.380817814451635E-3</v>
      </c>
      <c r="Q344" s="795"/>
      <c r="R344" s="796"/>
      <c r="S344" s="797"/>
      <c r="T344" s="797"/>
      <c r="U344" s="797"/>
      <c r="V344" s="797"/>
      <c r="W344" s="797"/>
      <c r="X344" s="797"/>
      <c r="Y344" s="802"/>
      <c r="Z344" s="797"/>
      <c r="AA344" s="797"/>
      <c r="AB344" s="798"/>
      <c r="AC344" s="799"/>
      <c r="AD344" s="799"/>
      <c r="AE344" s="799"/>
    </row>
    <row r="345" spans="1:31">
      <c r="A345" s="801" t="s">
        <v>277</v>
      </c>
      <c r="B345" s="790">
        <v>118014</v>
      </c>
      <c r="C345" s="787">
        <v>21082</v>
      </c>
      <c r="D345" s="787">
        <v>20031</v>
      </c>
      <c r="E345" s="787">
        <v>20031</v>
      </c>
      <c r="F345" s="787">
        <v>20897</v>
      </c>
      <c r="G345" s="787">
        <v>6286</v>
      </c>
      <c r="H345" s="787">
        <v>6049</v>
      </c>
      <c r="I345" s="787">
        <v>8191</v>
      </c>
      <c r="J345" s="803" t="s">
        <v>127</v>
      </c>
      <c r="K345" s="787">
        <v>19011</v>
      </c>
      <c r="L345" s="789">
        <v>2986</v>
      </c>
      <c r="M345" s="790">
        <v>2993</v>
      </c>
      <c r="N345" s="790">
        <v>2993</v>
      </c>
      <c r="O345" s="790">
        <v>2282</v>
      </c>
      <c r="Q345" s="801" t="s">
        <v>277</v>
      </c>
      <c r="R345" s="794">
        <v>7.5084312030776007E-2</v>
      </c>
      <c r="S345" s="792">
        <v>0.29001043544255761</v>
      </c>
      <c r="T345" s="792">
        <v>0.28695521940991464</v>
      </c>
      <c r="U345" s="792">
        <v>0.28695521940991464</v>
      </c>
      <c r="V345" s="792">
        <v>0.28678757716418624</v>
      </c>
      <c r="W345" s="792">
        <v>0.46897868278714605</v>
      </c>
      <c r="X345" s="792">
        <v>0.44453628698958503</v>
      </c>
      <c r="Y345" s="792">
        <v>0.38408008790135517</v>
      </c>
      <c r="Z345" s="800" t="s">
        <v>127</v>
      </c>
      <c r="AA345" s="792">
        <v>0.27957498290463417</v>
      </c>
      <c r="AB345" s="793">
        <v>0.46483590087073007</v>
      </c>
      <c r="AC345" s="794">
        <v>0.55629802873371204</v>
      </c>
      <c r="AD345" s="794">
        <v>0.55629802873371204</v>
      </c>
      <c r="AE345" s="794">
        <v>0.5784399649430324</v>
      </c>
    </row>
    <row r="346" spans="1:31">
      <c r="A346" s="795"/>
      <c r="B346" s="804"/>
      <c r="C346" s="797">
        <v>0.17863982239395326</v>
      </c>
      <c r="D346" s="797">
        <v>0.1697340993441456</v>
      </c>
      <c r="E346" s="797">
        <v>0.1697340993441456</v>
      </c>
      <c r="F346" s="797">
        <v>0.17707221177148474</v>
      </c>
      <c r="G346" s="797">
        <v>5.3264866880200656E-2</v>
      </c>
      <c r="H346" s="797">
        <v>5.1256630569254495E-2</v>
      </c>
      <c r="I346" s="797">
        <v>6.9407019506160281E-2</v>
      </c>
      <c r="J346" s="805"/>
      <c r="K346" s="797">
        <v>0.16109105699323809</v>
      </c>
      <c r="L346" s="798">
        <v>2.5302082803735151E-2</v>
      </c>
      <c r="M346" s="799">
        <v>2.5361397800260987E-2</v>
      </c>
      <c r="N346" s="799">
        <v>2.5361397800260987E-2</v>
      </c>
      <c r="O346" s="799">
        <v>1.933668886742251E-2</v>
      </c>
      <c r="Q346" s="795"/>
      <c r="R346" s="804"/>
      <c r="S346" s="797"/>
      <c r="T346" s="797"/>
      <c r="U346" s="797"/>
      <c r="V346" s="797"/>
      <c r="W346" s="797"/>
      <c r="X346" s="797"/>
      <c r="Y346" s="797"/>
      <c r="Z346" s="805"/>
      <c r="AA346" s="797"/>
      <c r="AB346" s="798"/>
      <c r="AC346" s="799"/>
      <c r="AD346" s="799"/>
      <c r="AE346" s="799"/>
    </row>
    <row r="347" spans="1:31">
      <c r="A347" s="801" t="s">
        <v>183</v>
      </c>
      <c r="B347" s="790">
        <v>324298</v>
      </c>
      <c r="C347" s="787">
        <v>77326</v>
      </c>
      <c r="D347" s="787">
        <v>61618</v>
      </c>
      <c r="E347" s="787">
        <v>62821</v>
      </c>
      <c r="F347" s="787">
        <v>67154</v>
      </c>
      <c r="G347" s="787">
        <v>57530</v>
      </c>
      <c r="H347" s="787">
        <v>31361</v>
      </c>
      <c r="I347" s="787">
        <v>33080</v>
      </c>
      <c r="J347" s="787">
        <v>16368</v>
      </c>
      <c r="K347" s="803" t="s">
        <v>127</v>
      </c>
      <c r="L347" s="806">
        <v>45525</v>
      </c>
      <c r="M347" s="790">
        <v>27273</v>
      </c>
      <c r="N347" s="790">
        <v>11953</v>
      </c>
      <c r="O347" s="790">
        <v>9820</v>
      </c>
      <c r="Q347" s="801" t="s">
        <v>183</v>
      </c>
      <c r="R347" s="794">
        <v>0.24930465189424542</v>
      </c>
      <c r="S347" s="792">
        <v>0.72599125779168716</v>
      </c>
      <c r="T347" s="792">
        <v>0.77394592489207703</v>
      </c>
      <c r="U347" s="792">
        <v>0.77039524999602049</v>
      </c>
      <c r="V347" s="792">
        <v>0.74323197426810017</v>
      </c>
      <c r="W347" s="792">
        <v>0.79568920563184431</v>
      </c>
      <c r="X347" s="792">
        <v>0.80864768342846205</v>
      </c>
      <c r="Y347" s="792">
        <v>0.75018137847642075</v>
      </c>
      <c r="Z347" s="792">
        <v>0.85593841642228741</v>
      </c>
      <c r="AA347" s="800" t="s">
        <v>127</v>
      </c>
      <c r="AB347" s="793">
        <v>0.78104338275672702</v>
      </c>
      <c r="AC347" s="794">
        <v>0.8597147361859715</v>
      </c>
      <c r="AD347" s="794">
        <v>0.90512841964360413</v>
      </c>
      <c r="AE347" s="794">
        <v>0.91059063136456209</v>
      </c>
    </row>
    <row r="348" spans="1:31">
      <c r="A348" s="807"/>
      <c r="B348" s="808"/>
      <c r="C348" s="797">
        <v>0.23844118680966273</v>
      </c>
      <c r="D348" s="797">
        <v>0.1900042553453922</v>
      </c>
      <c r="E348" s="797">
        <v>0.19371380643728917</v>
      </c>
      <c r="F348" s="797">
        <v>0.2070749742520768</v>
      </c>
      <c r="G348" s="797">
        <v>0.17739856551690111</v>
      </c>
      <c r="H348" s="797">
        <v>9.6704265829576502E-2</v>
      </c>
      <c r="I348" s="797">
        <v>0.10200494606812253</v>
      </c>
      <c r="J348" s="797">
        <v>5.0472096651844905E-2</v>
      </c>
      <c r="K348" s="809"/>
      <c r="L348" s="810">
        <v>0.14038014418836994</v>
      </c>
      <c r="M348" s="799">
        <v>8.4098576001085418E-2</v>
      </c>
      <c r="N348" s="799">
        <v>3.6858074980419243E-2</v>
      </c>
      <c r="O348" s="799">
        <v>3.0280791124212916E-2</v>
      </c>
      <c r="Q348" s="807"/>
      <c r="R348" s="811"/>
      <c r="S348" s="809"/>
      <c r="T348" s="809"/>
      <c r="U348" s="809"/>
      <c r="V348" s="809"/>
      <c r="W348" s="809"/>
      <c r="X348" s="809"/>
      <c r="Y348" s="809"/>
      <c r="Z348" s="809"/>
      <c r="AA348" s="809"/>
      <c r="AB348" s="810"/>
      <c r="AC348" s="812"/>
      <c r="AD348" s="812"/>
      <c r="AE348" s="812"/>
    </row>
    <row r="349" spans="1:31">
      <c r="A349" s="813" t="s">
        <v>230</v>
      </c>
      <c r="B349" s="842">
        <v>1051733</v>
      </c>
      <c r="C349" s="815">
        <v>229722</v>
      </c>
      <c r="D349" s="815">
        <v>200586</v>
      </c>
      <c r="E349" s="815">
        <v>205202</v>
      </c>
      <c r="F349" s="815">
        <v>215654</v>
      </c>
      <c r="G349" s="815">
        <v>94765</v>
      </c>
      <c r="H349" s="815">
        <v>57355</v>
      </c>
      <c r="I349" s="815">
        <v>99481</v>
      </c>
      <c r="J349" s="815">
        <v>42601</v>
      </c>
      <c r="K349" s="815">
        <v>134076</v>
      </c>
      <c r="L349" s="816">
        <v>84575</v>
      </c>
      <c r="M349" s="817">
        <v>74920</v>
      </c>
      <c r="N349" s="817">
        <v>30506</v>
      </c>
      <c r="O349" s="817">
        <v>25720</v>
      </c>
      <c r="Q349" s="813" t="s">
        <v>230</v>
      </c>
      <c r="R349" s="818">
        <v>0.17471069178203974</v>
      </c>
      <c r="S349" s="843">
        <v>0.55036087096577602</v>
      </c>
      <c r="T349" s="844">
        <v>0.55620033302423899</v>
      </c>
      <c r="U349" s="844">
        <v>0.55304529195621877</v>
      </c>
      <c r="V349" s="844">
        <v>0.54483107199495484</v>
      </c>
      <c r="W349" s="844">
        <v>0.69561546984646228</v>
      </c>
      <c r="X349" s="844">
        <v>0.76622787899921541</v>
      </c>
      <c r="Y349" s="844">
        <v>0.63383962766759483</v>
      </c>
      <c r="Z349" s="844">
        <v>0.71308185253867284</v>
      </c>
      <c r="AA349" s="845">
        <v>0.45883677914018917</v>
      </c>
      <c r="AB349" s="846">
        <v>0.74351758793969847</v>
      </c>
      <c r="AC349" s="818">
        <v>0.72817672183662574</v>
      </c>
      <c r="AD349" s="818">
        <v>0.80400576935684787</v>
      </c>
      <c r="AE349" s="818">
        <v>0.81687402799377917</v>
      </c>
    </row>
    <row r="350" spans="1:31">
      <c r="A350" s="819" t="s">
        <v>231</v>
      </c>
      <c r="B350" s="820"/>
      <c r="C350" s="821">
        <v>0.21842235624440803</v>
      </c>
      <c r="D350" s="821">
        <v>0.19071950770775473</v>
      </c>
      <c r="E350" s="821">
        <v>0.19510845433204055</v>
      </c>
      <c r="F350" s="821">
        <v>0.20504633780626833</v>
      </c>
      <c r="G350" s="821">
        <v>9.0103666995330567E-2</v>
      </c>
      <c r="H350" s="821">
        <v>5.4533802780743781E-2</v>
      </c>
      <c r="I350" s="821">
        <v>9.4587694785653778E-2</v>
      </c>
      <c r="J350" s="821">
        <v>4.0505527543587584E-2</v>
      </c>
      <c r="K350" s="821">
        <v>0.12748102417628809</v>
      </c>
      <c r="L350" s="822">
        <v>8.0414896176120743E-2</v>
      </c>
      <c r="M350" s="823">
        <v>7.1234809595210946E-2</v>
      </c>
      <c r="N350" s="823">
        <v>2.9005460511365527E-2</v>
      </c>
      <c r="O350" s="823">
        <v>2.4454875904816147E-2</v>
      </c>
      <c r="Q350" s="819" t="s">
        <v>231</v>
      </c>
      <c r="R350" s="820"/>
      <c r="S350" s="821"/>
      <c r="T350" s="821"/>
      <c r="U350" s="821"/>
      <c r="V350" s="821"/>
      <c r="W350" s="821"/>
      <c r="X350" s="821"/>
      <c r="Y350" s="821"/>
      <c r="Z350" s="821"/>
      <c r="AA350" s="821"/>
      <c r="AB350" s="822"/>
      <c r="AC350" s="823"/>
      <c r="AD350" s="823"/>
      <c r="AE350" s="823"/>
    </row>
    <row r="351" spans="1:31">
      <c r="A351" s="801" t="s">
        <v>58</v>
      </c>
      <c r="B351" s="790">
        <v>79261</v>
      </c>
      <c r="C351" s="787">
        <v>14943</v>
      </c>
      <c r="D351" s="787">
        <v>14888</v>
      </c>
      <c r="E351" s="787">
        <v>14943</v>
      </c>
      <c r="F351" s="787">
        <v>15144</v>
      </c>
      <c r="G351" s="787">
        <v>3947</v>
      </c>
      <c r="H351" s="787">
        <v>2269</v>
      </c>
      <c r="I351" s="787">
        <v>1658</v>
      </c>
      <c r="J351" s="787">
        <v>893</v>
      </c>
      <c r="K351" s="787">
        <v>13919</v>
      </c>
      <c r="L351" s="803" t="s">
        <v>127</v>
      </c>
      <c r="M351" s="790">
        <v>1241</v>
      </c>
      <c r="N351" s="790">
        <v>484</v>
      </c>
      <c r="O351" s="790">
        <v>324</v>
      </c>
      <c r="Q351" s="801" t="s">
        <v>58</v>
      </c>
      <c r="R351" s="794">
        <v>9.6453489105613105E-2</v>
      </c>
      <c r="S351" s="792">
        <v>0.27377367329184232</v>
      </c>
      <c r="T351" s="792">
        <v>0.27418054809242343</v>
      </c>
      <c r="U351" s="792">
        <v>0.27377367329184232</v>
      </c>
      <c r="V351" s="792">
        <v>0.2768753301637612</v>
      </c>
      <c r="W351" s="792">
        <v>0.68482391689891053</v>
      </c>
      <c r="X351" s="792">
        <v>0.4658439841339797</v>
      </c>
      <c r="Y351" s="792">
        <v>0.867913148371532</v>
      </c>
      <c r="Z351" s="792">
        <v>0.62374020156774912</v>
      </c>
      <c r="AA351" s="792">
        <v>0.2581363603707163</v>
      </c>
      <c r="AB351" s="803" t="s">
        <v>127</v>
      </c>
      <c r="AC351" s="794">
        <v>0.70668815471394042</v>
      </c>
      <c r="AD351" s="794">
        <v>0.82438016528925617</v>
      </c>
      <c r="AE351" s="794">
        <v>0.97839506172839508</v>
      </c>
    </row>
    <row r="352" spans="1:31">
      <c r="A352" s="824"/>
      <c r="B352" s="781"/>
      <c r="C352" s="825">
        <v>0.18852903697909437</v>
      </c>
      <c r="D352" s="825">
        <v>0.18783512698552882</v>
      </c>
      <c r="E352" s="825">
        <v>0.18852903697909437</v>
      </c>
      <c r="F352" s="825">
        <v>0.19106496259194308</v>
      </c>
      <c r="G352" s="825">
        <v>4.9797504447332233E-2</v>
      </c>
      <c r="H352" s="825">
        <v>2.8626941370913817E-2</v>
      </c>
      <c r="I352" s="825">
        <v>2.0918232169667303E-2</v>
      </c>
      <c r="J352" s="825">
        <v>1.1266574986437215E-2</v>
      </c>
      <c r="K352" s="825">
        <v>0.17560969455343739</v>
      </c>
      <c r="L352" s="826">
        <v>0</v>
      </c>
      <c r="M352" s="827">
        <v>1.5657132763906588E-2</v>
      </c>
      <c r="N352" s="827">
        <v>6.1064079433769446E-3</v>
      </c>
      <c r="O352" s="827">
        <v>4.0877606893680377E-3</v>
      </c>
      <c r="Q352" s="824"/>
      <c r="R352" s="781"/>
      <c r="S352" s="825"/>
      <c r="T352" s="825"/>
      <c r="U352" s="825"/>
      <c r="V352" s="825"/>
      <c r="W352" s="825"/>
      <c r="X352" s="825"/>
      <c r="Y352" s="825"/>
      <c r="Z352" s="825"/>
      <c r="AA352" s="825"/>
      <c r="AB352" s="826"/>
      <c r="AC352" s="827"/>
      <c r="AD352" s="827"/>
      <c r="AE352" s="827"/>
    </row>
    <row r="353" spans="1:31">
      <c r="A353" s="813" t="s">
        <v>232</v>
      </c>
      <c r="B353" s="814">
        <v>1130994</v>
      </c>
      <c r="C353" s="828">
        <v>244665</v>
      </c>
      <c r="D353" s="829">
        <v>215474</v>
      </c>
      <c r="E353" s="829">
        <v>220145</v>
      </c>
      <c r="F353" s="829">
        <v>230798</v>
      </c>
      <c r="G353" s="829">
        <v>98712</v>
      </c>
      <c r="H353" s="829">
        <v>59624</v>
      </c>
      <c r="I353" s="829">
        <v>101139</v>
      </c>
      <c r="J353" s="829">
        <v>43494</v>
      </c>
      <c r="K353" s="829">
        <v>147995</v>
      </c>
      <c r="L353" s="830">
        <v>84575</v>
      </c>
      <c r="M353" s="831">
        <v>76161</v>
      </c>
      <c r="N353" s="831">
        <v>30990</v>
      </c>
      <c r="O353" s="831">
        <v>26044</v>
      </c>
      <c r="Q353" s="813" t="s">
        <v>232</v>
      </c>
      <c r="R353" s="832">
        <v>0.16922636194356469</v>
      </c>
      <c r="S353" s="833">
        <v>0.53346821163631908</v>
      </c>
      <c r="T353" s="834">
        <v>0.53671440637849577</v>
      </c>
      <c r="U353" s="834">
        <v>0.5340888959549388</v>
      </c>
      <c r="V353" s="834">
        <v>0.52724893629927472</v>
      </c>
      <c r="W353" s="834">
        <v>0.69518396952751438</v>
      </c>
      <c r="X353" s="834">
        <v>0.75479672615054338</v>
      </c>
      <c r="Y353" s="834">
        <v>0.63767686055824158</v>
      </c>
      <c r="Z353" s="834">
        <v>0.71124752839472116</v>
      </c>
      <c r="AA353" s="834">
        <v>0.43996080948680699</v>
      </c>
      <c r="AB353" s="835">
        <v>0.74351758793969847</v>
      </c>
      <c r="AC353" s="836">
        <v>0.72782657790732785</v>
      </c>
      <c r="AD353" s="836">
        <v>0.80432397547596002</v>
      </c>
      <c r="AE353" s="836">
        <v>0.81888342804484715</v>
      </c>
    </row>
    <row r="354" spans="1:31" ht="13.8" thickBot="1">
      <c r="A354" s="837"/>
      <c r="B354" s="838"/>
      <c r="C354" s="839">
        <v>0.21632740757245397</v>
      </c>
      <c r="D354" s="839">
        <v>0.1905173679082294</v>
      </c>
      <c r="E354" s="839">
        <v>0.19464736329282029</v>
      </c>
      <c r="F354" s="839">
        <v>0.20406651140501186</v>
      </c>
      <c r="G354" s="839">
        <v>8.7278977607308267E-2</v>
      </c>
      <c r="H354" s="839">
        <v>5.2718228390247868E-2</v>
      </c>
      <c r="I354" s="839">
        <v>8.9424877585557477E-2</v>
      </c>
      <c r="J354" s="839">
        <v>3.845643743468135E-2</v>
      </c>
      <c r="K354" s="839">
        <v>0.13085392141779709</v>
      </c>
      <c r="L354" s="840">
        <v>7.4779353382953398E-2</v>
      </c>
      <c r="M354" s="841">
        <v>6.7339879787160675E-2</v>
      </c>
      <c r="N354" s="841">
        <v>2.7400675865654461E-2</v>
      </c>
      <c r="O354" s="841">
        <v>2.3027531534207963E-2</v>
      </c>
      <c r="Q354" s="837"/>
      <c r="R354" s="838"/>
      <c r="S354" s="839"/>
      <c r="T354" s="839"/>
      <c r="U354" s="839"/>
      <c r="V354" s="839"/>
      <c r="W354" s="839"/>
      <c r="X354" s="839"/>
      <c r="Y354" s="839"/>
      <c r="Z354" s="839"/>
      <c r="AA354" s="839"/>
      <c r="AB354" s="840"/>
      <c r="AC354" s="841"/>
      <c r="AD354" s="841"/>
      <c r="AE354" s="841"/>
    </row>
    <row r="355" spans="1:31" ht="15">
      <c r="K355" s="883"/>
      <c r="L355" s="883"/>
      <c r="M355" s="883"/>
      <c r="N355" s="883"/>
      <c r="O355" s="883"/>
      <c r="Z355" s="416"/>
      <c r="AA355" s="883"/>
      <c r="AB355" s="883"/>
      <c r="AC355" s="883"/>
      <c r="AD355" s="883"/>
      <c r="AE355" s="883"/>
    </row>
    <row r="356" spans="1:31" ht="15">
      <c r="A356" s="767" t="s">
        <v>304</v>
      </c>
      <c r="K356" s="883"/>
      <c r="L356" s="883"/>
      <c r="M356" s="883"/>
      <c r="N356" s="883"/>
      <c r="O356" s="883"/>
      <c r="Q356" s="767" t="s">
        <v>303</v>
      </c>
      <c r="Z356" s="416"/>
      <c r="AA356" s="883"/>
      <c r="AB356" s="883"/>
      <c r="AC356" s="883"/>
      <c r="AD356" s="883"/>
      <c r="AE356" s="883"/>
    </row>
    <row r="357" spans="1:31" ht="15">
      <c r="J357" s="883"/>
      <c r="K357" s="883"/>
      <c r="L357" s="883"/>
      <c r="M357" s="883"/>
      <c r="N357" s="883"/>
      <c r="O357" s="883"/>
      <c r="Z357" s="416"/>
      <c r="AA357" s="883"/>
      <c r="AB357" s="883"/>
      <c r="AC357" s="883"/>
      <c r="AD357" s="883"/>
      <c r="AE357" s="883"/>
    </row>
    <row r="358" spans="1:31" ht="15">
      <c r="A358" s="901" t="s">
        <v>205</v>
      </c>
      <c r="B358" s="902"/>
      <c r="E358" s="883"/>
      <c r="F358" s="883"/>
      <c r="G358" s="883"/>
      <c r="L358" s="883"/>
      <c r="M358" s="883"/>
      <c r="N358" s="883"/>
      <c r="Q358" s="901" t="s">
        <v>206</v>
      </c>
      <c r="R358" s="902"/>
      <c r="S358" s="902"/>
      <c r="T358" s="883"/>
      <c r="U358" s="883"/>
      <c r="V358" s="883"/>
      <c r="W358" s="883"/>
      <c r="X358" s="883"/>
    </row>
    <row r="359" spans="1:31" ht="15">
      <c r="A359" s="418" t="s">
        <v>207</v>
      </c>
      <c r="B359" s="418" t="s">
        <v>208</v>
      </c>
      <c r="L359" s="883"/>
      <c r="M359" s="883"/>
      <c r="N359" s="883"/>
      <c r="Q359" s="418" t="s">
        <v>207</v>
      </c>
      <c r="R359" s="418" t="s">
        <v>208</v>
      </c>
      <c r="W359" s="883"/>
      <c r="X359" s="883"/>
    </row>
    <row r="360" spans="1:31" ht="15">
      <c r="A360" s="766" t="s">
        <v>209</v>
      </c>
      <c r="B360" s="766"/>
      <c r="C360" s="766">
        <v>2008</v>
      </c>
      <c r="D360" s="767"/>
      <c r="E360" s="767"/>
      <c r="F360" s="767"/>
      <c r="G360" s="767"/>
      <c r="L360" s="883"/>
      <c r="M360" s="883"/>
      <c r="N360" s="883"/>
      <c r="Q360" s="766" t="s">
        <v>209</v>
      </c>
      <c r="R360" s="766"/>
      <c r="S360" s="766">
        <v>2008</v>
      </c>
    </row>
    <row r="361" spans="1:31" ht="15.6" thickBot="1">
      <c r="L361" s="883"/>
      <c r="M361" s="883"/>
      <c r="N361" s="883"/>
    </row>
    <row r="362" spans="1:31">
      <c r="A362" s="768" t="s">
        <v>210</v>
      </c>
      <c r="B362" s="769" t="s">
        <v>211</v>
      </c>
      <c r="C362" s="770"/>
      <c r="D362" s="770"/>
      <c r="E362" s="770"/>
      <c r="F362" s="770" t="s">
        <v>332</v>
      </c>
      <c r="G362" s="770"/>
      <c r="H362" s="770"/>
      <c r="I362" s="770"/>
      <c r="J362" s="770"/>
      <c r="K362" s="768" t="s">
        <v>333</v>
      </c>
      <c r="Q362" s="768" t="s">
        <v>210</v>
      </c>
      <c r="R362" s="769" t="s">
        <v>211</v>
      </c>
      <c r="S362" s="770"/>
      <c r="T362" s="770"/>
      <c r="U362" s="770"/>
      <c r="V362" s="770" t="s">
        <v>334</v>
      </c>
      <c r="W362" s="770"/>
      <c r="X362" s="770"/>
      <c r="Y362" s="770"/>
      <c r="Z362" s="770"/>
      <c r="AA362" s="768" t="s">
        <v>213</v>
      </c>
      <c r="AB362" s="768" t="s">
        <v>214</v>
      </c>
      <c r="AC362" s="768" t="s">
        <v>333</v>
      </c>
    </row>
    <row r="363" spans="1:31">
      <c r="A363" s="771" t="s">
        <v>215</v>
      </c>
      <c r="B363" s="772" t="s">
        <v>216</v>
      </c>
      <c r="C363" s="773"/>
      <c r="D363" s="773"/>
      <c r="E363" s="774"/>
      <c r="F363" s="774" t="s">
        <v>335</v>
      </c>
      <c r="G363" s="773"/>
      <c r="H363" s="773"/>
      <c r="I363" s="773"/>
      <c r="J363" s="773"/>
      <c r="K363" s="775" t="s">
        <v>218</v>
      </c>
      <c r="Q363" s="771" t="s">
        <v>215</v>
      </c>
      <c r="R363" s="772" t="s">
        <v>216</v>
      </c>
      <c r="S363" s="773"/>
      <c r="T363" s="773"/>
      <c r="U363" s="774"/>
      <c r="V363" s="774" t="s">
        <v>336</v>
      </c>
      <c r="W363" s="773"/>
      <c r="X363" s="773"/>
      <c r="Y363" s="773"/>
      <c r="Z363" s="773"/>
      <c r="AA363" s="775" t="s">
        <v>218</v>
      </c>
      <c r="AB363" s="775" t="s">
        <v>218</v>
      </c>
      <c r="AC363" s="775" t="s">
        <v>218</v>
      </c>
    </row>
    <row r="364" spans="1:31">
      <c r="A364" s="776" t="s">
        <v>219</v>
      </c>
      <c r="B364" s="772" t="s">
        <v>179</v>
      </c>
      <c r="C364" s="777" t="s">
        <v>220</v>
      </c>
      <c r="D364" s="777" t="s">
        <v>223</v>
      </c>
      <c r="E364" s="778"/>
      <c r="F364" s="778"/>
      <c r="G364" s="778"/>
      <c r="H364" s="778"/>
      <c r="I364" s="778"/>
      <c r="J364" s="779" t="s">
        <v>45</v>
      </c>
      <c r="K364" s="771" t="s">
        <v>225</v>
      </c>
      <c r="Q364" s="776" t="s">
        <v>219</v>
      </c>
      <c r="R364" s="772" t="s">
        <v>179</v>
      </c>
      <c r="S364" s="777" t="s">
        <v>220</v>
      </c>
      <c r="T364" s="777" t="s">
        <v>223</v>
      </c>
      <c r="U364" s="778"/>
      <c r="V364" s="778"/>
      <c r="W364" s="778"/>
      <c r="X364" s="778"/>
      <c r="Y364" s="778"/>
      <c r="Z364" s="779" t="s">
        <v>45</v>
      </c>
      <c r="AA364" s="771" t="s">
        <v>224</v>
      </c>
      <c r="AB364" s="771" t="s">
        <v>225</v>
      </c>
      <c r="AC364" s="771" t="s">
        <v>225</v>
      </c>
    </row>
    <row r="365" spans="1:31">
      <c r="A365" s="780"/>
      <c r="B365" s="781"/>
      <c r="C365" s="782" t="s">
        <v>226</v>
      </c>
      <c r="D365" s="782" t="s">
        <v>228</v>
      </c>
      <c r="E365" s="783" t="s">
        <v>186</v>
      </c>
      <c r="F365" s="783" t="s">
        <v>180</v>
      </c>
      <c r="G365" s="782" t="s">
        <v>337</v>
      </c>
      <c r="H365" s="782" t="s">
        <v>338</v>
      </c>
      <c r="I365" s="782" t="s">
        <v>188</v>
      </c>
      <c r="J365" s="774" t="s">
        <v>229</v>
      </c>
      <c r="K365" s="903" t="s">
        <v>341</v>
      </c>
      <c r="Q365" s="780"/>
      <c r="R365" s="781"/>
      <c r="S365" s="782" t="s">
        <v>226</v>
      </c>
      <c r="T365" s="782" t="s">
        <v>228</v>
      </c>
      <c r="U365" s="783" t="s">
        <v>186</v>
      </c>
      <c r="V365" s="783" t="s">
        <v>180</v>
      </c>
      <c r="W365" s="782" t="s">
        <v>337</v>
      </c>
      <c r="X365" s="782" t="s">
        <v>338</v>
      </c>
      <c r="Y365" s="782" t="s">
        <v>188</v>
      </c>
      <c r="Z365" s="774" t="s">
        <v>229</v>
      </c>
      <c r="AA365" s="903" t="s">
        <v>339</v>
      </c>
      <c r="AB365" s="903" t="s">
        <v>340</v>
      </c>
      <c r="AC365" s="903" t="s">
        <v>341</v>
      </c>
    </row>
    <row r="366" spans="1:31">
      <c r="A366" s="801" t="s">
        <v>186</v>
      </c>
      <c r="B366" s="786">
        <v>139963</v>
      </c>
      <c r="C366" s="787">
        <v>48295</v>
      </c>
      <c r="D366" s="787">
        <v>46701</v>
      </c>
      <c r="E366" s="788" t="s">
        <v>127</v>
      </c>
      <c r="F366" s="787">
        <v>17950</v>
      </c>
      <c r="G366" s="787">
        <v>9040</v>
      </c>
      <c r="H366" s="787">
        <v>42532</v>
      </c>
      <c r="I366" s="787">
        <v>24982</v>
      </c>
      <c r="J366" s="789">
        <v>18755</v>
      </c>
      <c r="K366" s="790">
        <v>6648</v>
      </c>
      <c r="Q366" s="785" t="s">
        <v>186</v>
      </c>
      <c r="R366" s="791">
        <v>0.36576095110850726</v>
      </c>
      <c r="S366" s="792">
        <v>0.7174448700693653</v>
      </c>
      <c r="T366" s="792">
        <v>0.72039142630778785</v>
      </c>
      <c r="U366" s="788" t="s">
        <v>127</v>
      </c>
      <c r="V366" s="792">
        <v>0.83972144846796659</v>
      </c>
      <c r="W366" s="792">
        <v>0.89524336283185846</v>
      </c>
      <c r="X366" s="792">
        <v>0.73372989748894946</v>
      </c>
      <c r="Y366" s="792">
        <v>0.82431350572412132</v>
      </c>
      <c r="Z366" s="793">
        <v>0.85470541189016258</v>
      </c>
      <c r="AA366" s="794">
        <v>0.85557337134034084</v>
      </c>
      <c r="AB366" s="794">
        <v>0.91957894736842105</v>
      </c>
      <c r="AC366" s="794">
        <v>0.92689530685920574</v>
      </c>
    </row>
    <row r="367" spans="1:31">
      <c r="A367" s="795"/>
      <c r="B367" s="796"/>
      <c r="C367" s="797">
        <v>0.3450554789480077</v>
      </c>
      <c r="D367" s="797">
        <v>0.33366675478519325</v>
      </c>
      <c r="E367" s="797"/>
      <c r="F367" s="797">
        <v>0.12824817987611012</v>
      </c>
      <c r="G367" s="797">
        <v>6.4588498388859911E-2</v>
      </c>
      <c r="H367" s="797">
        <v>0.3038803112251095</v>
      </c>
      <c r="I367" s="797">
        <v>0.17849002950779849</v>
      </c>
      <c r="J367" s="798">
        <v>0.13399969992069333</v>
      </c>
      <c r="K367" s="799">
        <v>4.7498267399241227E-2</v>
      </c>
      <c r="Q367" s="795"/>
      <c r="R367" s="776"/>
      <c r="S367" s="797"/>
      <c r="T367" s="797"/>
      <c r="U367" s="797"/>
      <c r="V367" s="797"/>
      <c r="W367" s="797"/>
      <c r="X367" s="797"/>
      <c r="Y367" s="797"/>
      <c r="Z367" s="798"/>
      <c r="AA367" s="799"/>
      <c r="AB367" s="799"/>
      <c r="AC367" s="799"/>
    </row>
    <row r="368" spans="1:31">
      <c r="A368" s="785" t="s">
        <v>180</v>
      </c>
      <c r="B368" s="790">
        <v>325394</v>
      </c>
      <c r="C368" s="787">
        <v>70387</v>
      </c>
      <c r="D368" s="787">
        <v>69152</v>
      </c>
      <c r="E368" s="787">
        <v>26076</v>
      </c>
      <c r="F368" s="800" t="s">
        <v>127</v>
      </c>
      <c r="G368" s="787">
        <v>16435</v>
      </c>
      <c r="H368" s="787">
        <v>60958</v>
      </c>
      <c r="I368" s="787">
        <v>34776</v>
      </c>
      <c r="J368" s="789">
        <v>14744</v>
      </c>
      <c r="K368" s="790">
        <v>7716</v>
      </c>
      <c r="Q368" s="785" t="s">
        <v>180</v>
      </c>
      <c r="R368" s="794">
        <v>0.1033270435226218</v>
      </c>
      <c r="S368" s="792">
        <v>0.38551152911759273</v>
      </c>
      <c r="T368" s="792">
        <v>0.37792110134197132</v>
      </c>
      <c r="U368" s="792">
        <v>0.591616812394539</v>
      </c>
      <c r="V368" s="800" t="s">
        <v>127</v>
      </c>
      <c r="W368" s="792">
        <v>0.62987526620018253</v>
      </c>
      <c r="X368" s="792">
        <v>0.38126250861248728</v>
      </c>
      <c r="Y368" s="792">
        <v>0.54451345755693581</v>
      </c>
      <c r="Z368" s="793">
        <v>0.63924308193163326</v>
      </c>
      <c r="AA368" s="794">
        <v>0.60897836688758289</v>
      </c>
      <c r="AB368" s="794">
        <v>0.78309086572859532</v>
      </c>
      <c r="AC368" s="794">
        <v>0.80508035251425614</v>
      </c>
    </row>
    <row r="369" spans="1:29">
      <c r="A369" s="795"/>
      <c r="B369" s="796"/>
      <c r="C369" s="797">
        <v>0.2163131465239064</v>
      </c>
      <c r="D369" s="797">
        <v>0.21251774771507773</v>
      </c>
      <c r="E369" s="797">
        <v>8.0136695821066153E-2</v>
      </c>
      <c r="F369" s="797"/>
      <c r="G369" s="797">
        <v>5.0507999532873993E-2</v>
      </c>
      <c r="H369" s="797">
        <v>0.18733596808791803</v>
      </c>
      <c r="I369" s="797">
        <v>0.10687351334074999</v>
      </c>
      <c r="J369" s="798">
        <v>4.5311222702323954E-2</v>
      </c>
      <c r="K369" s="799">
        <v>2.3712791262285107E-2</v>
      </c>
      <c r="Q369" s="795"/>
      <c r="R369" s="796"/>
      <c r="S369" s="797"/>
      <c r="T369" s="797"/>
      <c r="U369" s="797"/>
      <c r="V369" s="797"/>
      <c r="W369" s="797"/>
      <c r="X369" s="797"/>
      <c r="Y369" s="797"/>
      <c r="Z369" s="798"/>
      <c r="AA369" s="799"/>
      <c r="AB369" s="799"/>
      <c r="AC369" s="799"/>
    </row>
    <row r="370" spans="1:29">
      <c r="A370" s="801" t="s">
        <v>337</v>
      </c>
      <c r="B370" s="790">
        <v>117400</v>
      </c>
      <c r="C370" s="787">
        <v>18796</v>
      </c>
      <c r="D370" s="787">
        <v>18644</v>
      </c>
      <c r="E370" s="787">
        <v>5102</v>
      </c>
      <c r="F370" s="787">
        <v>5086</v>
      </c>
      <c r="G370" s="788" t="s">
        <v>127</v>
      </c>
      <c r="H370" s="787">
        <v>16858</v>
      </c>
      <c r="I370" s="787">
        <v>7020</v>
      </c>
      <c r="J370" s="789">
        <v>2437</v>
      </c>
      <c r="K370" s="790">
        <v>2041</v>
      </c>
      <c r="Q370" s="801" t="s">
        <v>337</v>
      </c>
      <c r="R370" s="794">
        <v>7.3381601362862009E-2</v>
      </c>
      <c r="S370" s="792">
        <v>0.29830815067035538</v>
      </c>
      <c r="T370" s="792">
        <v>0.29500107273117354</v>
      </c>
      <c r="U370" s="792">
        <v>0.51607212857702867</v>
      </c>
      <c r="V370" s="792">
        <v>0.48780967361384192</v>
      </c>
      <c r="W370" s="800" t="s">
        <v>127</v>
      </c>
      <c r="X370" s="792">
        <v>0.28781587376913037</v>
      </c>
      <c r="Y370" s="792">
        <v>0.4668091168091168</v>
      </c>
      <c r="Z370" s="793">
        <v>0.49651210504718918</v>
      </c>
      <c r="AA370" s="794">
        <v>0.62003179650238471</v>
      </c>
      <c r="AB370" s="794">
        <v>0.62003179650238471</v>
      </c>
      <c r="AC370" s="794">
        <v>0.67074963253307207</v>
      </c>
    </row>
    <row r="371" spans="1:29">
      <c r="A371" s="795"/>
      <c r="B371" s="796"/>
      <c r="C371" s="797">
        <v>0.1601022146507666</v>
      </c>
      <c r="D371" s="797">
        <v>0.15880749574105621</v>
      </c>
      <c r="E371" s="797">
        <v>4.3458262350936964E-2</v>
      </c>
      <c r="F371" s="797">
        <v>4.3321976149914822E-2</v>
      </c>
      <c r="G371" s="802"/>
      <c r="H371" s="797">
        <v>0.14359454855195911</v>
      </c>
      <c r="I371" s="797">
        <v>5.9795570698466784E-2</v>
      </c>
      <c r="J371" s="798">
        <v>2.0758091993185689E-2</v>
      </c>
      <c r="K371" s="799">
        <v>1.7385008517887563E-2</v>
      </c>
      <c r="Q371" s="795"/>
      <c r="R371" s="796"/>
      <c r="S371" s="797"/>
      <c r="T371" s="797"/>
      <c r="U371" s="797"/>
      <c r="V371" s="797"/>
      <c r="W371" s="802"/>
      <c r="X371" s="797"/>
      <c r="Y371" s="797"/>
      <c r="Z371" s="798"/>
      <c r="AA371" s="799"/>
      <c r="AB371" s="799"/>
      <c r="AC371" s="799"/>
    </row>
    <row r="372" spans="1:29">
      <c r="A372" s="801" t="s">
        <v>342</v>
      </c>
      <c r="B372" s="790">
        <v>312435</v>
      </c>
      <c r="C372" s="787">
        <v>74863</v>
      </c>
      <c r="D372" s="787">
        <v>66233</v>
      </c>
      <c r="E372" s="787">
        <v>56332</v>
      </c>
      <c r="F372" s="787">
        <v>30827</v>
      </c>
      <c r="G372" s="787">
        <v>18696</v>
      </c>
      <c r="H372" s="803" t="s">
        <v>127</v>
      </c>
      <c r="I372" s="787">
        <v>37581</v>
      </c>
      <c r="J372" s="789">
        <v>43888</v>
      </c>
      <c r="K372" s="790">
        <v>12476</v>
      </c>
      <c r="Q372" s="801" t="s">
        <v>342</v>
      </c>
      <c r="R372" s="794">
        <v>0.23510490181957847</v>
      </c>
      <c r="S372" s="792">
        <v>0.72942575103856377</v>
      </c>
      <c r="T372" s="792">
        <v>0.7537632298099135</v>
      </c>
      <c r="U372" s="792">
        <v>0.80101895902861608</v>
      </c>
      <c r="V372" s="792">
        <v>0.82829986699970803</v>
      </c>
      <c r="W372" s="792">
        <v>0.90126230209670521</v>
      </c>
      <c r="X372" s="800" t="s">
        <v>127</v>
      </c>
      <c r="Y372" s="792">
        <v>0.79042601314494021</v>
      </c>
      <c r="Z372" s="793">
        <v>0.79279074006562156</v>
      </c>
      <c r="AA372" s="794">
        <v>0.87125593119810196</v>
      </c>
      <c r="AB372" s="794">
        <v>0.94075934406854778</v>
      </c>
      <c r="AC372" s="794">
        <v>0.94717858287912793</v>
      </c>
    </row>
    <row r="373" spans="1:29">
      <c r="A373" s="795"/>
      <c r="B373" s="804"/>
      <c r="C373" s="797">
        <v>0.23961143917934929</v>
      </c>
      <c r="D373" s="797">
        <v>0.2119896938563221</v>
      </c>
      <c r="E373" s="797">
        <v>0.18029990237969498</v>
      </c>
      <c r="F373" s="797">
        <v>9.8666922719925748E-2</v>
      </c>
      <c r="G373" s="797">
        <v>5.9839646646502473E-2</v>
      </c>
      <c r="H373" s="805"/>
      <c r="I373" s="797">
        <v>0.12028421911757646</v>
      </c>
      <c r="J373" s="798">
        <v>0.14047081793012947</v>
      </c>
      <c r="K373" s="799">
        <v>3.9931505753196664E-2</v>
      </c>
      <c r="Q373" s="795"/>
      <c r="R373" s="804"/>
      <c r="S373" s="797"/>
      <c r="T373" s="797"/>
      <c r="U373" s="797"/>
      <c r="V373" s="797"/>
      <c r="W373" s="797"/>
      <c r="X373" s="805"/>
      <c r="Y373" s="797"/>
      <c r="Z373" s="798"/>
      <c r="AA373" s="799"/>
      <c r="AB373" s="799"/>
      <c r="AC373" s="799"/>
    </row>
    <row r="374" spans="1:29">
      <c r="A374" s="801" t="s">
        <v>188</v>
      </c>
      <c r="B374" s="790">
        <v>178194</v>
      </c>
      <c r="C374" s="787">
        <v>9061</v>
      </c>
      <c r="D374" s="787">
        <v>8939</v>
      </c>
      <c r="E374" s="787">
        <v>2764</v>
      </c>
      <c r="F374" s="787">
        <v>1515</v>
      </c>
      <c r="G374" s="787">
        <v>803</v>
      </c>
      <c r="H374" s="787">
        <v>8178</v>
      </c>
      <c r="I374" s="803" t="s">
        <v>127</v>
      </c>
      <c r="J374" s="806">
        <v>892</v>
      </c>
      <c r="K374" s="790">
        <v>385</v>
      </c>
      <c r="Q374" s="801" t="s">
        <v>188</v>
      </c>
      <c r="R374" s="794">
        <v>4.0326834798029114E-2</v>
      </c>
      <c r="S374" s="792">
        <v>0.37534488467056615</v>
      </c>
      <c r="T374" s="792">
        <v>0.37397919230338966</v>
      </c>
      <c r="U374" s="792">
        <v>0.78437047756874101</v>
      </c>
      <c r="V374" s="792">
        <v>0.62640264026402637</v>
      </c>
      <c r="W374" s="792">
        <v>0.7820672478206725</v>
      </c>
      <c r="X374" s="792">
        <v>0.34971875764245536</v>
      </c>
      <c r="Y374" s="800" t="s">
        <v>127</v>
      </c>
      <c r="Z374" s="793">
        <v>0.82286995515695072</v>
      </c>
      <c r="AA374" s="794">
        <v>0.77378190255220414</v>
      </c>
      <c r="AB374" s="794">
        <v>0.79220779220779225</v>
      </c>
      <c r="AC374" s="794">
        <v>0.79220779220779225</v>
      </c>
    </row>
    <row r="375" spans="1:29">
      <c r="A375" s="807"/>
      <c r="B375" s="808"/>
      <c r="C375" s="797">
        <v>5.0849074604083187E-2</v>
      </c>
      <c r="D375" s="797">
        <v>5.0164427534035938E-2</v>
      </c>
      <c r="E375" s="797">
        <v>1.5511184439431181E-2</v>
      </c>
      <c r="F375" s="797">
        <v>8.5019697632916936E-3</v>
      </c>
      <c r="G375" s="797">
        <v>4.5063245676060923E-3</v>
      </c>
      <c r="H375" s="797">
        <v>4.5893801138085458E-2</v>
      </c>
      <c r="I375" s="809"/>
      <c r="J375" s="810">
        <v>5.0057802170667921E-3</v>
      </c>
      <c r="K375" s="799">
        <v>2.1605665735097701E-3</v>
      </c>
      <c r="Q375" s="807"/>
      <c r="R375" s="811"/>
      <c r="S375" s="809"/>
      <c r="T375" s="809"/>
      <c r="U375" s="809"/>
      <c r="V375" s="809"/>
      <c r="W375" s="809"/>
      <c r="X375" s="809"/>
      <c r="Y375" s="809"/>
      <c r="Z375" s="810"/>
      <c r="AA375" s="812"/>
      <c r="AB375" s="812"/>
      <c r="AC375" s="812"/>
    </row>
    <row r="376" spans="1:29">
      <c r="A376" s="813" t="s">
        <v>230</v>
      </c>
      <c r="B376" s="842">
        <v>1073386</v>
      </c>
      <c r="C376" s="815">
        <v>221402</v>
      </c>
      <c r="D376" s="815">
        <v>209669</v>
      </c>
      <c r="E376" s="815">
        <v>90274</v>
      </c>
      <c r="F376" s="815">
        <v>55378</v>
      </c>
      <c r="G376" s="815">
        <v>44974</v>
      </c>
      <c r="H376" s="815">
        <v>128526</v>
      </c>
      <c r="I376" s="815">
        <v>104359</v>
      </c>
      <c r="J376" s="816">
        <v>80716</v>
      </c>
      <c r="K376" s="817">
        <v>29266</v>
      </c>
      <c r="Q376" s="813" t="s">
        <v>230</v>
      </c>
      <c r="R376" s="818">
        <v>0.16216999290096945</v>
      </c>
      <c r="S376" s="843">
        <v>0.56638603083982986</v>
      </c>
      <c r="T376" s="844">
        <v>0.56538639474600438</v>
      </c>
      <c r="U376" s="844">
        <v>0.7239182931962691</v>
      </c>
      <c r="V376" s="844">
        <v>0.79520748311603884</v>
      </c>
      <c r="W376" s="844">
        <v>0.7987503891137101</v>
      </c>
      <c r="X376" s="844">
        <v>0.48363755193501706</v>
      </c>
      <c r="Y376" s="845">
        <v>0.69482267940474707</v>
      </c>
      <c r="Z376" s="846">
        <v>0.77051637841320186</v>
      </c>
      <c r="AA376" s="818">
        <v>0.76909136884693186</v>
      </c>
      <c r="AB376" s="818">
        <v>0.86760563380281686</v>
      </c>
      <c r="AC376" s="818">
        <v>0.88379006355497847</v>
      </c>
    </row>
    <row r="377" spans="1:29">
      <c r="A377" s="819" t="s">
        <v>231</v>
      </c>
      <c r="B377" s="820"/>
      <c r="C377" s="821">
        <v>0.20626503420018522</v>
      </c>
      <c r="D377" s="821">
        <v>0.19533420409805979</v>
      </c>
      <c r="E377" s="821">
        <v>8.4102084431881913E-2</v>
      </c>
      <c r="F377" s="821">
        <v>5.1591878410935113E-2</v>
      </c>
      <c r="G377" s="821">
        <v>4.1899186313218172E-2</v>
      </c>
      <c r="H377" s="821">
        <v>0.11973884511256901</v>
      </c>
      <c r="I377" s="821">
        <v>9.7224111363479679E-2</v>
      </c>
      <c r="J377" s="822">
        <v>7.5197552418235378E-2</v>
      </c>
      <c r="K377" s="823">
        <v>2.7265121773527884E-2</v>
      </c>
      <c r="Q377" s="819" t="s">
        <v>231</v>
      </c>
      <c r="R377" s="820"/>
      <c r="S377" s="821"/>
      <c r="T377" s="821"/>
      <c r="U377" s="821"/>
      <c r="V377" s="821"/>
      <c r="W377" s="821"/>
      <c r="X377" s="821"/>
      <c r="Y377" s="821"/>
      <c r="Z377" s="822"/>
      <c r="AA377" s="823"/>
      <c r="AB377" s="823"/>
      <c r="AC377" s="823"/>
    </row>
    <row r="378" spans="1:29">
      <c r="A378" s="801" t="s">
        <v>58</v>
      </c>
      <c r="B378" s="790">
        <v>82186</v>
      </c>
      <c r="C378" s="787">
        <v>15889</v>
      </c>
      <c r="D378" s="787">
        <v>15889</v>
      </c>
      <c r="E378" s="787">
        <v>4129</v>
      </c>
      <c r="F378" s="787">
        <v>2031</v>
      </c>
      <c r="G378" s="787">
        <v>991</v>
      </c>
      <c r="H378" s="787">
        <v>14643</v>
      </c>
      <c r="I378" s="787">
        <v>1895</v>
      </c>
      <c r="J378" s="803" t="s">
        <v>127</v>
      </c>
      <c r="K378" s="790">
        <v>409</v>
      </c>
      <c r="Q378" s="801" t="s">
        <v>58</v>
      </c>
      <c r="R378" s="794">
        <v>8.8616065996641763E-2</v>
      </c>
      <c r="S378" s="792">
        <v>0.2594247592674177</v>
      </c>
      <c r="T378" s="792">
        <v>0.2594247592674177</v>
      </c>
      <c r="U378" s="792">
        <v>0.68781787357713731</v>
      </c>
      <c r="V378" s="792">
        <v>0.53274249138355489</v>
      </c>
      <c r="W378" s="792">
        <v>0.69424823410696268</v>
      </c>
      <c r="X378" s="792">
        <v>0.24441712763777915</v>
      </c>
      <c r="Y378" s="792">
        <v>0.86332453825857525</v>
      </c>
      <c r="Z378" s="803" t="s">
        <v>127</v>
      </c>
      <c r="AA378" s="794">
        <v>0.75996677740863783</v>
      </c>
      <c r="AB378" s="794">
        <v>0.86075949367088611</v>
      </c>
      <c r="AC378" s="794">
        <v>0.97799511002444983</v>
      </c>
    </row>
    <row r="379" spans="1:29">
      <c r="A379" s="824"/>
      <c r="B379" s="781"/>
      <c r="C379" s="825">
        <v>0.19332976419341494</v>
      </c>
      <c r="D379" s="825">
        <v>0.19332976419341494</v>
      </c>
      <c r="E379" s="825">
        <v>5.0239700192246856E-2</v>
      </c>
      <c r="F379" s="825">
        <v>2.4712238094079284E-2</v>
      </c>
      <c r="G379" s="825">
        <v>1.2058014747037209E-2</v>
      </c>
      <c r="H379" s="825">
        <v>0.17816903122186262</v>
      </c>
      <c r="I379" s="825">
        <v>2.3057455041004551E-2</v>
      </c>
      <c r="J379" s="826"/>
      <c r="K379" s="827">
        <v>4.976516681673278E-3</v>
      </c>
      <c r="Q379" s="824"/>
      <c r="R379" s="781"/>
      <c r="S379" s="825"/>
      <c r="T379" s="825"/>
      <c r="U379" s="825"/>
      <c r="V379" s="825"/>
      <c r="W379" s="825"/>
      <c r="X379" s="825"/>
      <c r="Y379" s="825"/>
      <c r="Z379" s="826"/>
      <c r="AA379" s="827"/>
      <c r="AB379" s="827"/>
      <c r="AC379" s="827"/>
    </row>
    <row r="380" spans="1:29">
      <c r="A380" s="813" t="s">
        <v>232</v>
      </c>
      <c r="B380" s="814">
        <v>1155572</v>
      </c>
      <c r="C380" s="828">
        <v>237291</v>
      </c>
      <c r="D380" s="829">
        <v>225558</v>
      </c>
      <c r="E380" s="829">
        <v>94403</v>
      </c>
      <c r="F380" s="829">
        <v>57409</v>
      </c>
      <c r="G380" s="829">
        <v>45965</v>
      </c>
      <c r="H380" s="829">
        <v>143169</v>
      </c>
      <c r="I380" s="829">
        <v>106254</v>
      </c>
      <c r="J380" s="830">
        <v>80716</v>
      </c>
      <c r="K380" s="831">
        <v>29675</v>
      </c>
      <c r="Q380" s="813" t="s">
        <v>232</v>
      </c>
      <c r="R380" s="832">
        <v>0.15693872817963744</v>
      </c>
      <c r="S380" s="833">
        <v>0.54583191102907402</v>
      </c>
      <c r="T380" s="834">
        <v>0.54383351510476241</v>
      </c>
      <c r="U380" s="834">
        <v>0.72233933243646919</v>
      </c>
      <c r="V380" s="834">
        <v>0.785922067968437</v>
      </c>
      <c r="W380" s="834">
        <v>0.79649733492875019</v>
      </c>
      <c r="X380" s="834">
        <v>0.45917063051358886</v>
      </c>
      <c r="Y380" s="834">
        <v>0.69782784648107365</v>
      </c>
      <c r="Z380" s="835">
        <v>0.77051637841320186</v>
      </c>
      <c r="AA380" s="836">
        <v>0.76893960324915733</v>
      </c>
      <c r="AB380" s="836">
        <v>0.86748915484724487</v>
      </c>
      <c r="AC380" s="836">
        <v>0.8850884582982308</v>
      </c>
    </row>
    <row r="381" spans="1:29" ht="13.8" thickBot="1">
      <c r="A381" s="837"/>
      <c r="B381" s="838"/>
      <c r="C381" s="839">
        <v>0.20534505855108984</v>
      </c>
      <c r="D381" s="839">
        <v>0.19519164534966232</v>
      </c>
      <c r="E381" s="839">
        <v>8.1693741281374077E-2</v>
      </c>
      <c r="F381" s="839">
        <v>4.968015839774588E-2</v>
      </c>
      <c r="G381" s="839">
        <v>3.9776837791154512E-2</v>
      </c>
      <c r="H381" s="839">
        <v>0.12389448688614815</v>
      </c>
      <c r="I381" s="839">
        <v>9.1949268414257185E-2</v>
      </c>
      <c r="J381" s="840">
        <v>6.9849390604826006E-2</v>
      </c>
      <c r="K381" s="841">
        <v>2.5679923016480151E-2</v>
      </c>
      <c r="Q381" s="837"/>
      <c r="R381" s="838"/>
      <c r="S381" s="839"/>
      <c r="T381" s="839"/>
      <c r="U381" s="839"/>
      <c r="V381" s="839"/>
      <c r="W381" s="839"/>
      <c r="X381" s="839"/>
      <c r="Y381" s="839"/>
      <c r="Z381" s="840"/>
      <c r="AA381" s="841"/>
      <c r="AB381" s="841"/>
      <c r="AC381" s="841"/>
    </row>
    <row r="382" spans="1:29" ht="15">
      <c r="K382" s="883"/>
      <c r="L382" s="883"/>
      <c r="M382" s="883"/>
      <c r="N382" s="883"/>
      <c r="O382" s="883"/>
      <c r="Y382" s="902"/>
      <c r="Z382" s="902"/>
      <c r="AA382" s="902"/>
      <c r="AB382" s="902"/>
      <c r="AC382" s="902"/>
    </row>
    <row r="383" spans="1:29" ht="15">
      <c r="A383" s="767" t="s">
        <v>304</v>
      </c>
      <c r="K383" s="883"/>
      <c r="L383" s="883"/>
      <c r="M383" s="883"/>
      <c r="N383" s="883"/>
      <c r="Q383" s="767" t="s">
        <v>303</v>
      </c>
      <c r="Y383" s="902"/>
      <c r="Z383" s="902"/>
      <c r="AA383" s="902"/>
      <c r="AB383" s="902"/>
      <c r="AC383" s="902"/>
    </row>
    <row r="384" spans="1:29" ht="15">
      <c r="J384" s="883"/>
      <c r="K384" s="883"/>
      <c r="L384" s="883"/>
      <c r="M384" s="883"/>
      <c r="N384" s="883"/>
    </row>
    <row r="385" spans="1:29" ht="15">
      <c r="A385" s="901" t="s">
        <v>205</v>
      </c>
      <c r="B385" s="902"/>
      <c r="E385" s="883"/>
      <c r="F385" s="883"/>
      <c r="G385" s="883"/>
      <c r="L385" s="883"/>
      <c r="M385" s="883"/>
      <c r="N385" s="883"/>
      <c r="Q385" s="901" t="s">
        <v>206</v>
      </c>
      <c r="R385" s="902"/>
      <c r="S385" s="902"/>
      <c r="T385" s="902"/>
      <c r="U385" s="902"/>
      <c r="V385" s="902"/>
      <c r="W385" s="902"/>
      <c r="X385" s="902"/>
      <c r="Y385" s="902"/>
      <c r="Z385" s="902"/>
      <c r="AA385" s="902"/>
      <c r="AB385" s="902"/>
      <c r="AC385" s="902"/>
    </row>
    <row r="386" spans="1:29" ht="15">
      <c r="A386" s="418" t="s">
        <v>207</v>
      </c>
      <c r="B386" s="418" t="s">
        <v>208</v>
      </c>
      <c r="L386" s="883"/>
      <c r="M386" s="883"/>
      <c r="N386" s="883"/>
      <c r="Q386" s="418" t="s">
        <v>207</v>
      </c>
      <c r="R386" s="418" t="s">
        <v>208</v>
      </c>
      <c r="X386" s="902"/>
      <c r="Y386" s="902"/>
      <c r="Z386" s="902"/>
      <c r="AA386" s="902"/>
      <c r="AB386" s="902"/>
      <c r="AC386" s="902"/>
    </row>
    <row r="387" spans="1:29" ht="15">
      <c r="A387" s="766" t="s">
        <v>209</v>
      </c>
      <c r="B387" s="766"/>
      <c r="C387" s="766">
        <v>2009</v>
      </c>
      <c r="D387" s="767"/>
      <c r="E387" s="767"/>
      <c r="F387" s="767"/>
      <c r="G387" s="767"/>
      <c r="L387" s="883"/>
      <c r="M387" s="883"/>
      <c r="N387" s="883"/>
      <c r="Q387" s="766" t="s">
        <v>209</v>
      </c>
      <c r="R387" s="766"/>
      <c r="S387" s="766">
        <v>2009</v>
      </c>
      <c r="T387" s="767"/>
      <c r="U387" s="767"/>
      <c r="V387" s="767"/>
      <c r="W387" s="767"/>
      <c r="X387" s="902"/>
      <c r="Y387" s="902"/>
      <c r="Z387" s="902"/>
      <c r="AA387" s="902"/>
      <c r="AB387" s="902"/>
      <c r="AC387" s="902"/>
    </row>
    <row r="388" spans="1:29" ht="15.6" thickBot="1">
      <c r="L388" s="883"/>
      <c r="M388" s="883"/>
      <c r="N388" s="883"/>
      <c r="X388" s="902"/>
      <c r="Y388" s="902"/>
      <c r="Z388" s="902"/>
      <c r="AA388" s="902"/>
      <c r="AB388" s="902"/>
      <c r="AC388" s="902"/>
    </row>
    <row r="389" spans="1:29">
      <c r="A389" s="768" t="s">
        <v>210</v>
      </c>
      <c r="B389" s="769" t="s">
        <v>211</v>
      </c>
      <c r="C389" s="770"/>
      <c r="D389" s="770"/>
      <c r="E389" s="770"/>
      <c r="F389" s="770" t="s">
        <v>332</v>
      </c>
      <c r="G389" s="770"/>
      <c r="H389" s="770"/>
      <c r="I389" s="770"/>
      <c r="J389" s="770"/>
      <c r="K389" s="768" t="s">
        <v>333</v>
      </c>
      <c r="Q389" s="768" t="s">
        <v>210</v>
      </c>
      <c r="R389" s="769" t="s">
        <v>211</v>
      </c>
      <c r="S389" s="770"/>
      <c r="T389" s="770"/>
      <c r="U389" s="770"/>
      <c r="V389" s="770" t="s">
        <v>334</v>
      </c>
      <c r="W389" s="770"/>
      <c r="X389" s="770"/>
      <c r="Y389" s="770"/>
      <c r="Z389" s="770"/>
      <c r="AA389" s="768" t="s">
        <v>213</v>
      </c>
      <c r="AB389" s="768" t="s">
        <v>214</v>
      </c>
      <c r="AC389" s="768" t="s">
        <v>333</v>
      </c>
    </row>
    <row r="390" spans="1:29">
      <c r="A390" s="771" t="s">
        <v>215</v>
      </c>
      <c r="B390" s="772" t="s">
        <v>216</v>
      </c>
      <c r="C390" s="773"/>
      <c r="D390" s="773"/>
      <c r="E390" s="774"/>
      <c r="F390" s="774" t="s">
        <v>335</v>
      </c>
      <c r="G390" s="773"/>
      <c r="H390" s="773"/>
      <c r="I390" s="773"/>
      <c r="J390" s="773"/>
      <c r="K390" s="775" t="s">
        <v>218</v>
      </c>
      <c r="Q390" s="771" t="s">
        <v>215</v>
      </c>
      <c r="R390" s="772" t="s">
        <v>216</v>
      </c>
      <c r="S390" s="773"/>
      <c r="T390" s="773"/>
      <c r="U390" s="774"/>
      <c r="V390" s="774" t="s">
        <v>336</v>
      </c>
      <c r="W390" s="773"/>
      <c r="X390" s="773"/>
      <c r="Y390" s="773"/>
      <c r="Z390" s="773"/>
      <c r="AA390" s="775" t="s">
        <v>218</v>
      </c>
      <c r="AB390" s="775" t="s">
        <v>218</v>
      </c>
      <c r="AC390" s="775" t="s">
        <v>218</v>
      </c>
    </row>
    <row r="391" spans="1:29">
      <c r="A391" s="776" t="s">
        <v>219</v>
      </c>
      <c r="B391" s="772" t="s">
        <v>179</v>
      </c>
      <c r="C391" s="777" t="s">
        <v>220</v>
      </c>
      <c r="D391" s="777" t="s">
        <v>223</v>
      </c>
      <c r="E391" s="778"/>
      <c r="F391" s="778"/>
      <c r="G391" s="778"/>
      <c r="H391" s="778"/>
      <c r="I391" s="778"/>
      <c r="J391" s="779" t="s">
        <v>45</v>
      </c>
      <c r="K391" s="771" t="s">
        <v>225</v>
      </c>
      <c r="Q391" s="776" t="s">
        <v>219</v>
      </c>
      <c r="R391" s="772" t="s">
        <v>179</v>
      </c>
      <c r="S391" s="777" t="s">
        <v>220</v>
      </c>
      <c r="T391" s="777" t="s">
        <v>223</v>
      </c>
      <c r="U391" s="778"/>
      <c r="V391" s="778"/>
      <c r="W391" s="778"/>
      <c r="X391" s="778"/>
      <c r="Y391" s="778"/>
      <c r="Z391" s="779" t="s">
        <v>45</v>
      </c>
      <c r="AA391" s="771" t="s">
        <v>224</v>
      </c>
      <c r="AB391" s="771" t="s">
        <v>225</v>
      </c>
      <c r="AC391" s="771" t="s">
        <v>225</v>
      </c>
    </row>
    <row r="392" spans="1:29">
      <c r="A392" s="780"/>
      <c r="B392" s="781"/>
      <c r="C392" s="782" t="s">
        <v>226</v>
      </c>
      <c r="D392" s="782" t="s">
        <v>228</v>
      </c>
      <c r="E392" s="783" t="s">
        <v>186</v>
      </c>
      <c r="F392" s="783" t="s">
        <v>180</v>
      </c>
      <c r="G392" s="782" t="s">
        <v>337</v>
      </c>
      <c r="H392" s="782" t="s">
        <v>338</v>
      </c>
      <c r="I392" s="782" t="s">
        <v>188</v>
      </c>
      <c r="J392" s="774" t="s">
        <v>229</v>
      </c>
      <c r="K392" s="903" t="s">
        <v>371</v>
      </c>
      <c r="Q392" s="780"/>
      <c r="R392" s="781"/>
      <c r="S392" s="782" t="s">
        <v>226</v>
      </c>
      <c r="T392" s="782" t="s">
        <v>228</v>
      </c>
      <c r="U392" s="783" t="s">
        <v>186</v>
      </c>
      <c r="V392" s="783" t="s">
        <v>180</v>
      </c>
      <c r="W392" s="782" t="s">
        <v>337</v>
      </c>
      <c r="X392" s="782" t="s">
        <v>338</v>
      </c>
      <c r="Y392" s="782" t="s">
        <v>188</v>
      </c>
      <c r="Z392" s="774" t="s">
        <v>229</v>
      </c>
      <c r="AA392" s="903" t="s">
        <v>339</v>
      </c>
      <c r="AB392" s="903" t="s">
        <v>340</v>
      </c>
      <c r="AC392" s="903" t="s">
        <v>341</v>
      </c>
    </row>
    <row r="393" spans="1:29">
      <c r="A393" s="801" t="s">
        <v>186</v>
      </c>
      <c r="B393" s="786">
        <v>135001</v>
      </c>
      <c r="C393" s="787">
        <v>48554</v>
      </c>
      <c r="D393" s="787">
        <v>46831</v>
      </c>
      <c r="E393" s="788" t="s">
        <v>127</v>
      </c>
      <c r="F393" s="787">
        <v>17378</v>
      </c>
      <c r="G393" s="787">
        <v>9762</v>
      </c>
      <c r="H393" s="787">
        <v>42248</v>
      </c>
      <c r="I393" s="787">
        <v>27060</v>
      </c>
      <c r="J393" s="789">
        <v>19121</v>
      </c>
      <c r="K393" s="790">
        <v>7016</v>
      </c>
      <c r="Q393" s="785" t="s">
        <v>186</v>
      </c>
      <c r="R393" s="791">
        <v>0.37646387804534781</v>
      </c>
      <c r="S393" s="792">
        <v>0.71977591959467813</v>
      </c>
      <c r="T393" s="792">
        <v>0.72518203753923682</v>
      </c>
      <c r="U393" s="788" t="s">
        <v>127</v>
      </c>
      <c r="V393" s="792">
        <v>0.85683047531361489</v>
      </c>
      <c r="W393" s="792">
        <v>0.89879123130506045</v>
      </c>
      <c r="X393" s="792">
        <v>0.73885154326832037</v>
      </c>
      <c r="Y393" s="792">
        <v>0.81079083518107908</v>
      </c>
      <c r="Z393" s="793">
        <v>0.85199518853616441</v>
      </c>
      <c r="AA393" s="794">
        <v>0.86871457304808919</v>
      </c>
      <c r="AB393" s="794">
        <v>0.92209364908503766</v>
      </c>
      <c r="AC393" s="794">
        <v>0.92745153933865454</v>
      </c>
    </row>
    <row r="394" spans="1:29">
      <c r="A394" s="795"/>
      <c r="B394" s="796"/>
      <c r="C394" s="797">
        <v>0.3596565951363323</v>
      </c>
      <c r="D394" s="797">
        <v>0.34689372671313545</v>
      </c>
      <c r="E394" s="797"/>
      <c r="F394" s="797">
        <v>0.1287249724076118</v>
      </c>
      <c r="G394" s="797">
        <v>7.2310575477218683E-2</v>
      </c>
      <c r="H394" s="797">
        <v>0.31294583003088866</v>
      </c>
      <c r="I394" s="797">
        <v>0.20044295968178014</v>
      </c>
      <c r="J394" s="798">
        <v>0.14163598788157125</v>
      </c>
      <c r="K394" s="799">
        <v>5.1969985407515497E-2</v>
      </c>
      <c r="Q394" s="795"/>
      <c r="R394" s="776"/>
      <c r="S394" s="797"/>
      <c r="T394" s="797"/>
      <c r="U394" s="797"/>
      <c r="V394" s="797"/>
      <c r="W394" s="797"/>
      <c r="X394" s="797"/>
      <c r="Y394" s="797"/>
      <c r="Z394" s="798"/>
      <c r="AA394" s="799"/>
      <c r="AB394" s="799"/>
      <c r="AC394" s="799"/>
    </row>
    <row r="395" spans="1:29">
      <c r="A395" s="785" t="s">
        <v>180</v>
      </c>
      <c r="B395" s="790">
        <v>290288</v>
      </c>
      <c r="C395" s="787">
        <v>67579</v>
      </c>
      <c r="D395" s="787">
        <v>66388</v>
      </c>
      <c r="E395" s="787">
        <v>26729</v>
      </c>
      <c r="F395" s="800" t="s">
        <v>127</v>
      </c>
      <c r="G395" s="787">
        <v>16603</v>
      </c>
      <c r="H395" s="787">
        <v>57568</v>
      </c>
      <c r="I395" s="787">
        <v>37863</v>
      </c>
      <c r="J395" s="789">
        <v>15064</v>
      </c>
      <c r="K395" s="790">
        <v>8404</v>
      </c>
      <c r="Q395" s="785" t="s">
        <v>180</v>
      </c>
      <c r="R395" s="794">
        <v>0.1241353414540043</v>
      </c>
      <c r="S395" s="792">
        <v>0.43787271193714022</v>
      </c>
      <c r="T395" s="792">
        <v>0.43012291377959871</v>
      </c>
      <c r="U395" s="792">
        <v>0.66392307980096521</v>
      </c>
      <c r="V395" s="800" t="s">
        <v>127</v>
      </c>
      <c r="W395" s="792">
        <v>0.66355477925676087</v>
      </c>
      <c r="X395" s="792">
        <v>0.43663146192329072</v>
      </c>
      <c r="Y395" s="792">
        <v>0.55925309669070067</v>
      </c>
      <c r="Z395" s="793">
        <v>0.67651354221986193</v>
      </c>
      <c r="AA395" s="794">
        <v>0.68224488966554231</v>
      </c>
      <c r="AB395" s="794">
        <v>0.83019079685746355</v>
      </c>
      <c r="AC395" s="794">
        <v>0.83769633507853403</v>
      </c>
    </row>
    <row r="396" spans="1:29">
      <c r="A396" s="795"/>
      <c r="B396" s="796"/>
      <c r="C396" s="797">
        <v>0.23279984015873892</v>
      </c>
      <c r="D396" s="797">
        <v>0.22869701813371549</v>
      </c>
      <c r="E396" s="797">
        <v>9.207752301162983E-2</v>
      </c>
      <c r="F396" s="797"/>
      <c r="G396" s="797">
        <v>5.7194923662018407E-2</v>
      </c>
      <c r="H396" s="797">
        <v>0.19831339910709364</v>
      </c>
      <c r="I396" s="797">
        <v>0.13043253596428375</v>
      </c>
      <c r="J396" s="798">
        <v>5.1893292178801745E-2</v>
      </c>
      <c r="K396" s="799">
        <v>2.8950559444413822E-2</v>
      </c>
      <c r="Q396" s="795"/>
      <c r="R396" s="796"/>
      <c r="S396" s="797"/>
      <c r="T396" s="797"/>
      <c r="U396" s="797"/>
      <c r="V396" s="797"/>
      <c r="W396" s="797"/>
      <c r="X396" s="797"/>
      <c r="Y396" s="797"/>
      <c r="Z396" s="798"/>
      <c r="AA396" s="799"/>
      <c r="AB396" s="799"/>
      <c r="AC396" s="799"/>
    </row>
    <row r="397" spans="1:29">
      <c r="A397" s="801" t="s">
        <v>337</v>
      </c>
      <c r="B397" s="790">
        <v>117644</v>
      </c>
      <c r="C397" s="787">
        <v>19276</v>
      </c>
      <c r="D397" s="787">
        <v>19061</v>
      </c>
      <c r="E397" s="787">
        <v>5861</v>
      </c>
      <c r="F397" s="787">
        <v>5101</v>
      </c>
      <c r="G397" s="788" t="s">
        <v>127</v>
      </c>
      <c r="H397" s="787">
        <v>17221</v>
      </c>
      <c r="I397" s="787">
        <v>7809</v>
      </c>
      <c r="J397" s="789">
        <v>2385</v>
      </c>
      <c r="K397" s="790">
        <v>2319</v>
      </c>
      <c r="Q397" s="801" t="s">
        <v>337</v>
      </c>
      <c r="R397" s="794">
        <v>8.5333718676685599E-2</v>
      </c>
      <c r="S397" s="792">
        <v>0.3240298817181988</v>
      </c>
      <c r="T397" s="792">
        <v>0.31929069828445517</v>
      </c>
      <c r="U397" s="792">
        <v>0.53233236649035998</v>
      </c>
      <c r="V397" s="792">
        <v>0.51832973926681047</v>
      </c>
      <c r="W397" s="800" t="s">
        <v>127</v>
      </c>
      <c r="X397" s="792">
        <v>0.30822832588119159</v>
      </c>
      <c r="Y397" s="792">
        <v>0.50236906133948012</v>
      </c>
      <c r="Z397" s="793">
        <v>0.56352201257861634</v>
      </c>
      <c r="AA397" s="794">
        <v>0.62419700214132767</v>
      </c>
      <c r="AB397" s="794">
        <v>0.62419700214132767</v>
      </c>
      <c r="AC397" s="794">
        <v>0.68607158257869771</v>
      </c>
    </row>
    <row r="398" spans="1:29">
      <c r="A398" s="795"/>
      <c r="B398" s="796"/>
      <c r="C398" s="797">
        <v>0.16385026010676276</v>
      </c>
      <c r="D398" s="797">
        <v>0.16202271259052736</v>
      </c>
      <c r="E398" s="797">
        <v>4.9819795314678179E-2</v>
      </c>
      <c r="F398" s="797">
        <v>4.3359627350311111E-2</v>
      </c>
      <c r="G398" s="802"/>
      <c r="H398" s="797">
        <v>0.14638230593995444</v>
      </c>
      <c r="I398" s="797">
        <v>6.6378225833871679E-2</v>
      </c>
      <c r="J398" s="798">
        <v>2.0273027098704568E-2</v>
      </c>
      <c r="K398" s="799">
        <v>1.9712012512325322E-2</v>
      </c>
      <c r="Q398" s="795"/>
      <c r="R398" s="796"/>
      <c r="S398" s="797"/>
      <c r="T398" s="797"/>
      <c r="U398" s="797"/>
      <c r="V398" s="797"/>
      <c r="W398" s="802"/>
      <c r="X398" s="797"/>
      <c r="Y398" s="797"/>
      <c r="Z398" s="798"/>
      <c r="AA398" s="799"/>
      <c r="AB398" s="799"/>
      <c r="AC398" s="799"/>
    </row>
    <row r="399" spans="1:29">
      <c r="A399" s="801" t="s">
        <v>342</v>
      </c>
      <c r="B399" s="790">
        <v>290857</v>
      </c>
      <c r="C399" s="787">
        <v>74615</v>
      </c>
      <c r="D399" s="787">
        <v>66412</v>
      </c>
      <c r="E399" s="787">
        <v>56869</v>
      </c>
      <c r="F399" s="787">
        <v>30628</v>
      </c>
      <c r="G399" s="787">
        <v>19770</v>
      </c>
      <c r="H399" s="803" t="s">
        <v>127</v>
      </c>
      <c r="I399" s="787">
        <v>39980</v>
      </c>
      <c r="J399" s="789">
        <v>43975</v>
      </c>
      <c r="K399" s="790">
        <v>13330</v>
      </c>
      <c r="Q399" s="801" t="s">
        <v>342</v>
      </c>
      <c r="R399" s="794">
        <v>0.24379334174525627</v>
      </c>
      <c r="S399" s="792">
        <v>0.72894190176238027</v>
      </c>
      <c r="T399" s="792">
        <v>0.74956333192796487</v>
      </c>
      <c r="U399" s="792">
        <v>0.79577625771509963</v>
      </c>
      <c r="V399" s="792">
        <v>0.81987070654303251</v>
      </c>
      <c r="W399" s="792">
        <v>0.88826504805260498</v>
      </c>
      <c r="X399" s="800" t="s">
        <v>127</v>
      </c>
      <c r="Y399" s="792">
        <v>0.77473736868434218</v>
      </c>
      <c r="Z399" s="793">
        <v>0.79067652075042638</v>
      </c>
      <c r="AA399" s="794">
        <v>0.86124872504735539</v>
      </c>
      <c r="AB399" s="794">
        <v>0.92795206203736336</v>
      </c>
      <c r="AC399" s="794">
        <v>0.93233308327081765</v>
      </c>
    </row>
    <row r="400" spans="1:29">
      <c r="A400" s="795"/>
      <c r="B400" s="804"/>
      <c r="C400" s="797">
        <v>0.25653499829813275</v>
      </c>
      <c r="D400" s="797">
        <v>0.22833213572305291</v>
      </c>
      <c r="E400" s="797">
        <v>0.19552219819361405</v>
      </c>
      <c r="F400" s="797">
        <v>0.10530260574784173</v>
      </c>
      <c r="G400" s="797">
        <v>6.7971546154983381E-2</v>
      </c>
      <c r="H400" s="805"/>
      <c r="I400" s="797">
        <v>0.13745586319050254</v>
      </c>
      <c r="J400" s="798">
        <v>0.15119113516264007</v>
      </c>
      <c r="K400" s="799">
        <v>4.5830081448959455E-2</v>
      </c>
      <c r="Q400" s="795"/>
      <c r="R400" s="804"/>
      <c r="S400" s="797"/>
      <c r="T400" s="797"/>
      <c r="U400" s="797"/>
      <c r="V400" s="797"/>
      <c r="W400" s="797"/>
      <c r="X400" s="805"/>
      <c r="Y400" s="797"/>
      <c r="Z400" s="798"/>
      <c r="AA400" s="799"/>
      <c r="AB400" s="799"/>
      <c r="AC400" s="799"/>
    </row>
    <row r="401" spans="1:29">
      <c r="A401" s="801" t="s">
        <v>188</v>
      </c>
      <c r="B401" s="790">
        <v>216244</v>
      </c>
      <c r="C401" s="787">
        <v>11311</v>
      </c>
      <c r="D401" s="787">
        <v>11125</v>
      </c>
      <c r="E401" s="787">
        <v>4311</v>
      </c>
      <c r="F401" s="787">
        <v>2267</v>
      </c>
      <c r="G401" s="787">
        <v>1155</v>
      </c>
      <c r="H401" s="787">
        <v>10114</v>
      </c>
      <c r="I401" s="803" t="s">
        <v>127</v>
      </c>
      <c r="J401" s="806">
        <v>1377</v>
      </c>
      <c r="K401" s="790">
        <v>693</v>
      </c>
      <c r="Q401" s="801" t="s">
        <v>188</v>
      </c>
      <c r="R401" s="794">
        <v>5.0845341373633487E-2</v>
      </c>
      <c r="S401" s="792">
        <v>0.45813809565909291</v>
      </c>
      <c r="T401" s="792">
        <v>0.45501123595505616</v>
      </c>
      <c r="U401" s="792">
        <v>0.84968684759916491</v>
      </c>
      <c r="V401" s="792">
        <v>0.71724746360829295</v>
      </c>
      <c r="W401" s="792">
        <v>0.85108225108225111</v>
      </c>
      <c r="X401" s="792">
        <v>0.43167886098477359</v>
      </c>
      <c r="Y401" s="800" t="s">
        <v>127</v>
      </c>
      <c r="Z401" s="793">
        <v>0.84168482207697892</v>
      </c>
      <c r="AA401" s="794">
        <v>0.88926862611073132</v>
      </c>
      <c r="AB401" s="794">
        <v>0.92207792207792205</v>
      </c>
      <c r="AC401" s="794">
        <v>0.92207792207792205</v>
      </c>
    </row>
    <row r="402" spans="1:29">
      <c r="A402" s="807"/>
      <c r="B402" s="808"/>
      <c r="C402" s="797">
        <v>5.230665359501304E-2</v>
      </c>
      <c r="D402" s="797">
        <v>5.1446514122935202E-2</v>
      </c>
      <c r="E402" s="797">
        <v>1.9935813247997633E-2</v>
      </c>
      <c r="F402" s="797">
        <v>1.0483527866669133E-2</v>
      </c>
      <c r="G402" s="797">
        <v>5.341188657257542E-3</v>
      </c>
      <c r="H402" s="797">
        <v>4.6771239895673403E-2</v>
      </c>
      <c r="I402" s="809"/>
      <c r="J402" s="810">
        <v>6.3678067368343168E-3</v>
      </c>
      <c r="K402" s="799">
        <v>3.2047131943545256E-3</v>
      </c>
      <c r="Q402" s="807"/>
      <c r="R402" s="811"/>
      <c r="S402" s="809"/>
      <c r="T402" s="809"/>
      <c r="U402" s="809"/>
      <c r="V402" s="809"/>
      <c r="W402" s="809"/>
      <c r="X402" s="809"/>
      <c r="Y402" s="809"/>
      <c r="Z402" s="810"/>
      <c r="AA402" s="812"/>
      <c r="AB402" s="812"/>
      <c r="AC402" s="812"/>
    </row>
    <row r="403" spans="1:29">
      <c r="A403" s="813" t="s">
        <v>230</v>
      </c>
      <c r="B403" s="842">
        <v>1050034</v>
      </c>
      <c r="C403" s="815">
        <v>221335</v>
      </c>
      <c r="D403" s="815">
        <v>209817</v>
      </c>
      <c r="E403" s="815">
        <v>93770</v>
      </c>
      <c r="F403" s="815">
        <v>55374</v>
      </c>
      <c r="G403" s="815">
        <v>47290</v>
      </c>
      <c r="H403" s="815">
        <v>127151</v>
      </c>
      <c r="I403" s="815">
        <v>112712</v>
      </c>
      <c r="J403" s="816">
        <v>81922</v>
      </c>
      <c r="K403" s="817">
        <v>31762</v>
      </c>
      <c r="Q403" s="813" t="s">
        <v>230</v>
      </c>
      <c r="R403" s="818">
        <v>0.17028115280076644</v>
      </c>
      <c r="S403" s="843">
        <v>0.58895791447353563</v>
      </c>
      <c r="T403" s="844">
        <v>0.58834126881997173</v>
      </c>
      <c r="U403" s="844">
        <v>0.74420390316732432</v>
      </c>
      <c r="V403" s="844">
        <v>0.79949073572434715</v>
      </c>
      <c r="W403" s="844">
        <v>0.81063649820257988</v>
      </c>
      <c r="X403" s="844">
        <v>0.51926449654347984</v>
      </c>
      <c r="Y403" s="845">
        <v>0.69213570870892183</v>
      </c>
      <c r="Z403" s="846">
        <v>0.77824027733697909</v>
      </c>
      <c r="AA403" s="818">
        <v>0.7938018176568451</v>
      </c>
      <c r="AB403" s="818">
        <v>0.8759332196813826</v>
      </c>
      <c r="AC403" s="818">
        <v>0.88801083055223218</v>
      </c>
    </row>
    <row r="404" spans="1:29">
      <c r="A404" s="819" t="s">
        <v>231</v>
      </c>
      <c r="B404" s="820"/>
      <c r="C404" s="821">
        <v>0.21078841256568834</v>
      </c>
      <c r="D404" s="821">
        <v>0.1998192439482912</v>
      </c>
      <c r="E404" s="821">
        <v>8.9301870225154609E-2</v>
      </c>
      <c r="F404" s="821">
        <v>5.2735435233525772E-2</v>
      </c>
      <c r="G404" s="821">
        <v>4.5036636908900092E-2</v>
      </c>
      <c r="H404" s="821">
        <v>0.12109226939318156</v>
      </c>
      <c r="I404" s="821">
        <v>0.10734128609168846</v>
      </c>
      <c r="J404" s="822">
        <v>7.8018426070012969E-2</v>
      </c>
      <c r="K404" s="823">
        <v>3.0248544332850173E-2</v>
      </c>
      <c r="Q404" s="819" t="s">
        <v>231</v>
      </c>
      <c r="R404" s="820"/>
      <c r="S404" s="821"/>
      <c r="T404" s="821"/>
      <c r="U404" s="821"/>
      <c r="V404" s="821"/>
      <c r="W404" s="821"/>
      <c r="X404" s="821"/>
      <c r="Y404" s="821"/>
      <c r="Z404" s="822"/>
      <c r="AA404" s="823"/>
      <c r="AB404" s="823"/>
      <c r="AC404" s="823"/>
    </row>
    <row r="405" spans="1:29">
      <c r="A405" s="801" t="s">
        <v>58</v>
      </c>
      <c r="B405" s="790">
        <v>76255</v>
      </c>
      <c r="C405" s="787">
        <v>15780</v>
      </c>
      <c r="D405" s="787">
        <v>15780</v>
      </c>
      <c r="E405" s="787">
        <v>4498</v>
      </c>
      <c r="F405" s="787">
        <v>1905</v>
      </c>
      <c r="G405" s="787">
        <v>1034</v>
      </c>
      <c r="H405" s="787">
        <v>14539</v>
      </c>
      <c r="I405" s="787">
        <v>2108</v>
      </c>
      <c r="J405" s="803" t="s">
        <v>127</v>
      </c>
      <c r="K405" s="790">
        <v>493</v>
      </c>
      <c r="Q405" s="801" t="s">
        <v>58</v>
      </c>
      <c r="R405" s="794">
        <v>9.9023014884269886E-2</v>
      </c>
      <c r="S405" s="792">
        <v>0.267680608365019</v>
      </c>
      <c r="T405" s="792">
        <v>0.267680608365019</v>
      </c>
      <c r="U405" s="792">
        <v>0.67652289906625163</v>
      </c>
      <c r="V405" s="792">
        <v>0.56955380577427817</v>
      </c>
      <c r="W405" s="792">
        <v>0.72340425531914898</v>
      </c>
      <c r="X405" s="792">
        <v>0.25620744205241075</v>
      </c>
      <c r="Y405" s="792">
        <v>0.8425047438330171</v>
      </c>
      <c r="Z405" s="803" t="s">
        <v>127</v>
      </c>
      <c r="AA405" s="794">
        <v>0.75</v>
      </c>
      <c r="AB405" s="794">
        <v>0.86217948717948723</v>
      </c>
      <c r="AC405" s="794">
        <v>0.97363083164300201</v>
      </c>
    </row>
    <row r="406" spans="1:29">
      <c r="A406" s="824"/>
      <c r="B406" s="781"/>
      <c r="C406" s="825">
        <v>0.20693725001639238</v>
      </c>
      <c r="D406" s="825">
        <v>0.20693725001639238</v>
      </c>
      <c r="E406" s="825">
        <v>5.8986295980591436E-2</v>
      </c>
      <c r="F406" s="825">
        <v>2.4981968395515048E-2</v>
      </c>
      <c r="G406" s="825">
        <v>1.3559766572683759E-2</v>
      </c>
      <c r="H406" s="825">
        <v>0.1906629073503377</v>
      </c>
      <c r="I406" s="825">
        <v>2.7644088912202477E-2</v>
      </c>
      <c r="J406" s="826"/>
      <c r="K406" s="827">
        <v>6.465149826240902E-3</v>
      </c>
      <c r="Q406" s="824"/>
      <c r="R406" s="781"/>
      <c r="S406" s="825"/>
      <c r="T406" s="825"/>
      <c r="U406" s="825"/>
      <c r="V406" s="825"/>
      <c r="W406" s="825"/>
      <c r="X406" s="825"/>
      <c r="Y406" s="825"/>
      <c r="Z406" s="826"/>
      <c r="AA406" s="827"/>
      <c r="AB406" s="827"/>
      <c r="AC406" s="827"/>
    </row>
    <row r="407" spans="1:29">
      <c r="A407" s="813" t="s">
        <v>232</v>
      </c>
      <c r="B407" s="814">
        <v>1126289</v>
      </c>
      <c r="C407" s="828">
        <v>237115</v>
      </c>
      <c r="D407" s="829">
        <v>225597</v>
      </c>
      <c r="E407" s="829">
        <v>98268</v>
      </c>
      <c r="F407" s="829">
        <v>57279</v>
      </c>
      <c r="G407" s="829">
        <v>48324</v>
      </c>
      <c r="H407" s="829">
        <v>141690</v>
      </c>
      <c r="I407" s="829">
        <v>114820</v>
      </c>
      <c r="J407" s="830">
        <v>81922</v>
      </c>
      <c r="K407" s="831">
        <v>32255</v>
      </c>
      <c r="Q407" s="813" t="s">
        <v>232</v>
      </c>
      <c r="R407" s="832">
        <v>0.16545664567442281</v>
      </c>
      <c r="S407" s="833">
        <v>0.56757691415557854</v>
      </c>
      <c r="T407" s="834">
        <v>0.56591178074176518</v>
      </c>
      <c r="U407" s="834">
        <v>0.74110595514307809</v>
      </c>
      <c r="V407" s="834">
        <v>0.79184343302082782</v>
      </c>
      <c r="W407" s="834">
        <v>0.80876996937339629</v>
      </c>
      <c r="X407" s="834">
        <v>0.49227186110522975</v>
      </c>
      <c r="Y407" s="834">
        <v>0.69489635951924755</v>
      </c>
      <c r="Z407" s="835">
        <v>0.77824027733697909</v>
      </c>
      <c r="AA407" s="836">
        <v>0.79303729921781063</v>
      </c>
      <c r="AB407" s="836">
        <v>0.87568550482018126</v>
      </c>
      <c r="AC407" s="836">
        <v>0.88931948535110839</v>
      </c>
    </row>
    <row r="408" spans="1:29" ht="13.8" thickBot="1">
      <c r="A408" s="837"/>
      <c r="B408" s="838"/>
      <c r="C408" s="839">
        <v>0.21052767096189343</v>
      </c>
      <c r="D408" s="839">
        <v>0.20030116604175305</v>
      </c>
      <c r="E408" s="839">
        <v>8.7249364949848571E-2</v>
      </c>
      <c r="F408" s="839">
        <v>5.0856396537655967E-2</v>
      </c>
      <c r="G408" s="839">
        <v>4.2905506490785228E-2</v>
      </c>
      <c r="H408" s="839">
        <v>0.12580252492921443</v>
      </c>
      <c r="I408" s="839">
        <v>0.10194541543067544</v>
      </c>
      <c r="J408" s="840">
        <v>7.2736216015605232E-2</v>
      </c>
      <c r="K408" s="841">
        <v>2.8638297985685734E-2</v>
      </c>
      <c r="Q408" s="837"/>
      <c r="R408" s="838"/>
      <c r="S408" s="839"/>
      <c r="T408" s="839"/>
      <c r="U408" s="839"/>
      <c r="V408" s="839"/>
      <c r="W408" s="839"/>
      <c r="X408" s="839"/>
      <c r="Y408" s="839"/>
      <c r="Z408" s="840"/>
      <c r="AA408" s="841"/>
      <c r="AB408" s="841"/>
      <c r="AC408" s="841"/>
    </row>
    <row r="409" spans="1:29" ht="15">
      <c r="Y409" s="902"/>
      <c r="Z409" s="902"/>
      <c r="AA409" s="902"/>
      <c r="AB409" s="902"/>
      <c r="AC409" s="902"/>
    </row>
    <row r="410" spans="1:29" ht="15">
      <c r="A410" s="767" t="s">
        <v>302</v>
      </c>
      <c r="Q410" s="767" t="s">
        <v>303</v>
      </c>
      <c r="Y410" s="902"/>
      <c r="Z410" s="902"/>
      <c r="AA410" s="902"/>
      <c r="AB410" s="902"/>
      <c r="AC410" s="902"/>
    </row>
  </sheetData>
  <phoneticPr fontId="18" type="noConversion"/>
  <pageMargins left="0.75" right="0.47" top="1" bottom="1" header="0.5" footer="0.5"/>
  <pageSetup paperSize="9" pageOrder="overThenDown" orientation="landscape" verticalDpi="300" r:id="rId1"/>
  <headerFooter alignWithMargins="0">
    <oddFooter>&amp;L&amp;7 2002 TSR Annex&amp;R&amp;7EPO - June - 2003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Budget</vt:lpstr>
      <vt:lpstr>Staff</vt:lpstr>
      <vt:lpstr>Production figures</vt:lpstr>
      <vt:lpstr>Patent applications filing by </vt:lpstr>
      <vt:lpstr>First filing by bloc of origin</vt:lpstr>
      <vt:lpstr>Patent Applications filed</vt:lpstr>
      <vt:lpstr>Demand for patent rights</vt:lpstr>
      <vt:lpstr>Granted Patent Rights</vt:lpstr>
      <vt:lpstr>Patent Families</vt:lpstr>
      <vt:lpstr>Patent Applications</vt:lpstr>
      <vt:lpstr>Field of Technology</vt:lpstr>
      <vt:lpstr>Granted Patents</vt:lpstr>
      <vt:lpstr>Patents Maintenance</vt:lpstr>
      <vt:lpstr>Procedures</vt:lpstr>
      <vt:lpstr>PCT Activities</vt:lpstr>
      <vt:lpstr>Other Work</vt:lpstr>
      <vt:lpstr>'Demand for patent rights'!Print_Area</vt:lpstr>
      <vt:lpstr>'Field of Technology'!Print_Area</vt:lpstr>
      <vt:lpstr>'First filing by bloc of origin'!Print_Area</vt:lpstr>
      <vt:lpstr>'Granted Patent Rights'!Print_Area</vt:lpstr>
      <vt:lpstr>'Granted Patents'!Print_Area</vt:lpstr>
      <vt:lpstr>'Other Work'!Print_Area</vt:lpstr>
      <vt:lpstr>'Patent Applications'!Print_Area</vt:lpstr>
      <vt:lpstr>'Patent Applications filed'!Print_Area</vt:lpstr>
      <vt:lpstr>'Patent applications filing by '!Print_Area</vt:lpstr>
      <vt:lpstr>'Patents Maintenance'!Print_Area</vt:lpstr>
      <vt:lpstr>'PCT Activities'!Print_Area</vt:lpstr>
      <vt:lpstr>Procedures!Print_Area</vt:lpstr>
      <vt:lpstr>'Production figures'!Print_Area</vt:lpstr>
      <vt:lpstr>Staff!Print_Area</vt:lpstr>
      <vt:lpstr>'Demand for patent rights'!Print_Titles</vt:lpstr>
      <vt:lpstr>'Patent Applications filed'!Print_Titles</vt:lpstr>
      <vt:lpstr>'Patent Families'!Print_Titles</vt:lpstr>
    </vt:vector>
  </TitlesOfParts>
  <Company>U.S. Patent and Trademark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USPTO</dc:creator>
  <cp:lastModifiedBy>EPO</cp:lastModifiedBy>
  <cp:lastPrinted>2012-09-24T13:42:34Z</cp:lastPrinted>
  <dcterms:created xsi:type="dcterms:W3CDTF">2012-08-15T11:35:04Z</dcterms:created>
  <dcterms:modified xsi:type="dcterms:W3CDTF">2014-12-12T10:04:19Z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tcsNodeId">
    <vt:lpwstr>18514577</vt:lpwstr>
  </property>
  <property fmtid="{D5CDD505-2E9C-101B-9397-08002B2CF9AE}" pid="3" name="OtcsNodeVersionID">
    <vt:lpwstr>3</vt:lpwstr>
  </property>
</Properties>
</file>