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ml.chartshapes+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1.xml" ContentType="application/vnd.openxmlformats-officedocument.drawingml.chartshapes+xml"/>
  <Override PartName="/xl/charts/chart1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ml.chartshapes+xml"/>
  <Override PartName="/xl/charts/chart2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5.xml" ContentType="application/vnd.openxmlformats-officedocument.drawingml.chartshapes+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2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ml.chartshapes+xml"/>
  <Override PartName="/xl/charts/chart2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ml.chartshapes+xml"/>
  <Override PartName="/xl/charts/chart2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8.xml" ContentType="application/vnd.openxmlformats-officedocument.drawingml.chart+xml"/>
  <Override PartName="/xl/drawings/drawing36.xml" ContentType="application/vnd.openxmlformats-officedocument.drawingml.chartshapes+xml"/>
  <Override PartName="/xl/charts/chart29.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30.xml" ContentType="application/vnd.openxmlformats-officedocument.drawingml.chart+xml"/>
  <Override PartName="/xl/drawings/drawing39.xml" ContentType="application/vnd.openxmlformats-officedocument.drawingml.chartshapes+xml"/>
  <Override PartName="/xl/charts/chart31.xml" ContentType="application/vnd.openxmlformats-officedocument.drawingml.chart+xml"/>
  <Override PartName="/xl/drawings/drawing40.xml" ContentType="application/vnd.openxmlformats-officedocument.drawingml.chartshapes+xml"/>
  <Override PartName="/xl/charts/chart3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3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3.xml" ContentType="application/vnd.openxmlformats-officedocument.drawingml.chartshapes+xml"/>
  <Override PartName="/xl/charts/chart3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4.xml" ContentType="application/vnd.openxmlformats-officedocument.drawingml.chartshapes+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5.xml" ContentType="application/vnd.openxmlformats-officedocument.drawingml.chartshapes+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6.xml" ContentType="application/vnd.openxmlformats-officedocument.drawingml.chartshapes+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9.xml" ContentType="application/vnd.openxmlformats-officedocument.drawingml.chartshapes+xml"/>
  <Override PartName="/xl/charts/chart39.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0.xml" ContentType="application/vnd.openxmlformats-officedocument.drawingml.chartshapes+xml"/>
  <Override PartName="/xl/charts/chart4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1.xml" ContentType="application/vnd.openxmlformats-officedocument.drawingml.chartshapes+xml"/>
  <Override PartName="/xl/charts/chart4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2.xml" ContentType="application/vnd.openxmlformats-officedocument.drawingml.chartshapes+xml"/>
  <Override PartName="/xl/charts/chart42.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43.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5.xml" ContentType="application/vnd.openxmlformats-officedocument.drawingml.chartshapes+xml"/>
  <Override PartName="/xl/charts/chart44.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6.xml" ContentType="application/vnd.openxmlformats-officedocument.drawingml.chartshapes+xml"/>
  <Override PartName="/xl/charts/chart45.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is40084\Documents\524_TRILAT\IP5StatWG\2020IP5SR\"/>
    </mc:Choice>
  </mc:AlternateContent>
  <xr:revisionPtr revIDLastSave="0" documentId="8_{B3A28BD3-4891-4028-BC47-E1AC0A325D4C}" xr6:coauthVersionLast="46" xr6:coauthVersionMax="46" xr10:uidLastSave="{00000000-0000-0000-0000-000000000000}"/>
  <bookViews>
    <workbookView xWindow="-108" yWindow="-108" windowWidth="23256" windowHeight="12576" tabRatio="859" firstSheet="8" xr2:uid="{00000000-000D-0000-FFFF-FFFF00000000}"/>
  </bookViews>
  <sheets>
    <sheet name="Content" sheetId="29" r:id="rId1"/>
    <sheet name="Ch2. Patents-in-Force" sheetId="25" r:id="rId2"/>
    <sheet name="Ch2. Budget" sheetId="16" r:id="rId3"/>
    <sheet name="Ch2. Staff" sheetId="19" r:id="rId4"/>
    <sheet name="Ch2. Production figures" sheetId="18" r:id="rId5"/>
    <sheet name="Ch3. Patent filings" sheetId="2" r:id="rId6"/>
    <sheet name="Ch3. First filings" sheetId="3" r:id="rId7"/>
    <sheet name="Ch3. Patent Applications" sheetId="4" r:id="rId8"/>
    <sheet name="Ch3. Demand for patent rights" sheetId="5" r:id="rId9"/>
    <sheet name="Ch3. Granted patents" sheetId="6" r:id="rId10"/>
    <sheet name="Ch3. Patent Families" sheetId="30" r:id="rId11"/>
    <sheet name="Ch3. IP5 Patent Families" sheetId="11" r:id="rId12"/>
    <sheet name="Ch4. Patent applications filed" sheetId="8" r:id="rId13"/>
    <sheet name="Ch4. Technology sectors&amp;fie " sheetId="31" r:id="rId14"/>
    <sheet name="Ch4. Leading Technologies " sheetId="32" r:id="rId15"/>
    <sheet name="Ch4. Granted Patents" sheetId="9" r:id="rId16"/>
    <sheet name="Ch4. Maintenance" sheetId="14" r:id="rId17"/>
    <sheet name="Ch4. Procedures " sheetId="33" r:id="rId18"/>
    <sheet name="Ch5. PCT as filing route " sheetId="34" r:id="rId19"/>
    <sheet name="Ch.5 PCT authorities " sheetId="35" r:id="rId20"/>
    <sheet name="Ch.6 Other Work" sheetId="24" r:id="rId21"/>
  </sheets>
  <definedNames>
    <definedName name="_xlnm._FilterDatabase" localSheetId="2" hidden="1">'Ch2. Budget'!$A$5:$J$43</definedName>
    <definedName name="_ftn1" localSheetId="17">'Ch4. Procedures '!#REF!</definedName>
    <definedName name="_ftn2" localSheetId="17">'Ch4. Procedures '!#REF!</definedName>
    <definedName name="_ftn3" localSheetId="17">'Ch4. Procedures '!#REF!</definedName>
    <definedName name="_ftn4" localSheetId="17">'Ch4. Procedures '!#REF!</definedName>
    <definedName name="_ftn5" localSheetId="17">'Ch4. Procedures '!#REF!</definedName>
    <definedName name="_ftnref1" localSheetId="17">'Ch4. Procedures '!#REF!</definedName>
    <definedName name="_ftnref2" localSheetId="17">'Ch4. Procedures '!#REF!</definedName>
    <definedName name="_ftnref3" localSheetId="17">'Ch4. Procedures '!#REF!</definedName>
    <definedName name="_ftnref4" localSheetId="17">'Ch4. Procedures '!#REF!</definedName>
    <definedName name="_ftnref5" localSheetId="17">'Ch4. Procedures '!#REF!</definedName>
    <definedName name="_xlnm.Print_Area" localSheetId="19">'Ch.5 PCT authorities '!$A$1:$R$52</definedName>
    <definedName name="_xlnm.Print_Area" localSheetId="20">'Ch.6 Other Work'!$A$1:$R$22</definedName>
    <definedName name="_xlnm.Print_Area" localSheetId="4">'Ch2. Production figures'!$A$1:$Y$66</definedName>
    <definedName name="_xlnm.Print_Area" localSheetId="3">'Ch2. Staff'!$A$1:$X$35</definedName>
    <definedName name="_xlnm.Print_Area" localSheetId="8">'Ch3. Demand for patent rights'!$A$1:$T$255</definedName>
    <definedName name="_xlnm.Print_Area" localSheetId="6">'Ch3. First filings'!$A$1:$Q$50</definedName>
    <definedName name="_xlnm.Print_Area" localSheetId="9">'Ch3. Granted patents'!$A$1:$Y$119</definedName>
    <definedName name="_xlnm.Print_Area" localSheetId="7">'Ch3. Patent Applications'!$A$1:$S$264</definedName>
    <definedName name="_xlnm.Print_Area" localSheetId="10">'Ch3. Patent Families'!$A$414:$AD$468</definedName>
    <definedName name="_xlnm.Print_Area" localSheetId="5">'Ch3. Patent filings'!$A$1:$AM$129</definedName>
    <definedName name="_xlnm.Print_Area" localSheetId="15">'Ch4. Granted Patents'!$A$40:$Z$75</definedName>
    <definedName name="_xlnm.Print_Area" localSheetId="16">'Ch4. Maintenance'!$A$1:$K$5</definedName>
    <definedName name="_xlnm.Print_Area" localSheetId="12">'Ch4. Patent applications filed'!$A$125:$BX$142</definedName>
    <definedName name="_xlnm.Print_Area" localSheetId="13">'Ch4. Technology sectors&amp;fie '!$A$165:$BZ$177</definedName>
    <definedName name="_xlnm.Print_Area" localSheetId="0">Content!$B$4:$B$47</definedName>
    <definedName name="_xlnm.Print_Titles" localSheetId="8">'Ch3. Demand for patent rights'!$36:$36</definedName>
    <definedName name="_xlnm.Print_Titles" localSheetId="7">'Ch3. Patent Applications'!$39:$39</definedName>
    <definedName name="_xlnm.Print_Titles" localSheetId="10">'Ch3. Patent Families'!$1:$6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3" i="8" l="1"/>
  <c r="Y83" i="8"/>
  <c r="Y44" i="8"/>
  <c r="X83" i="8" l="1"/>
  <c r="W88" i="8"/>
  <c r="W89" i="8" s="1"/>
  <c r="R89" i="8"/>
  <c r="V89" i="8"/>
  <c r="X86" i="8"/>
  <c r="X89" i="8" s="1"/>
  <c r="P89" i="8"/>
  <c r="T89" i="8"/>
  <c r="X88" i="8"/>
  <c r="O89" i="8"/>
  <c r="Q89" i="8"/>
  <c r="S89" i="8"/>
  <c r="U89" i="8"/>
  <c r="X44" i="8" l="1"/>
  <c r="O44" i="8"/>
  <c r="P44" i="8"/>
  <c r="Q44" i="8"/>
  <c r="R44" i="8"/>
  <c r="S44" i="8"/>
  <c r="T44" i="8"/>
  <c r="U44" i="8"/>
  <c r="V44" i="8"/>
  <c r="W44" i="8"/>
  <c r="Y132" i="35" l="1"/>
  <c r="U118" i="6" l="1"/>
  <c r="Z75" i="9" l="1"/>
  <c r="Z68" i="9"/>
  <c r="Q255" i="5"/>
  <c r="Q152" i="5"/>
  <c r="O152" i="5"/>
  <c r="P152" i="5"/>
  <c r="N152" i="5"/>
  <c r="R211" i="4"/>
  <c r="Q211" i="4"/>
  <c r="P211" i="4"/>
  <c r="W121" i="2"/>
  <c r="W119" i="2"/>
  <c r="BN48" i="9" l="1"/>
  <c r="BM48" i="9"/>
  <c r="R202" i="5" l="1"/>
  <c r="W124" i="2" l="1"/>
  <c r="W123" i="2"/>
  <c r="W122" i="2"/>
  <c r="W120" i="2"/>
  <c r="V120" i="2"/>
  <c r="V119" i="2"/>
  <c r="X68" i="2"/>
  <c r="X67" i="2"/>
  <c r="X66" i="2"/>
  <c r="X69" i="2" s="1"/>
  <c r="W125" i="2" l="1"/>
  <c r="S73" i="4" l="1"/>
  <c r="S46" i="4" l="1"/>
  <c r="CN164" i="9" l="1"/>
  <c r="CN165" i="9"/>
  <c r="CN166" i="9"/>
  <c r="CN167" i="9"/>
  <c r="CN163" i="9"/>
  <c r="CA164" i="9"/>
  <c r="CA165" i="9"/>
  <c r="CA166" i="9"/>
  <c r="CA167" i="9"/>
  <c r="CA163" i="9"/>
  <c r="BN165" i="9"/>
  <c r="BN166" i="9"/>
  <c r="BN167" i="9"/>
  <c r="BN163" i="9"/>
  <c r="BA164" i="9"/>
  <c r="BA165" i="9"/>
  <c r="BA163" i="9"/>
  <c r="BA168" i="9"/>
  <c r="AN164" i="9"/>
  <c r="AN165" i="9"/>
  <c r="AN166" i="9"/>
  <c r="AN167" i="9"/>
  <c r="AN163" i="9"/>
  <c r="CN105" i="9"/>
  <c r="CN106" i="9"/>
  <c r="CN107" i="9"/>
  <c r="CN108" i="9"/>
  <c r="CN109" i="9"/>
  <c r="CN104" i="9"/>
  <c r="CA105" i="9"/>
  <c r="CA106" i="9"/>
  <c r="CA107" i="9"/>
  <c r="CA108" i="9"/>
  <c r="CA109" i="9"/>
  <c r="CA104" i="9"/>
  <c r="BN105" i="9"/>
  <c r="BN106" i="9"/>
  <c r="BN107" i="9"/>
  <c r="BN108" i="9"/>
  <c r="BN109" i="9"/>
  <c r="BN104" i="9"/>
  <c r="BA105" i="9"/>
  <c r="BA106" i="9"/>
  <c r="BA107" i="9"/>
  <c r="BA108" i="9"/>
  <c r="BA109" i="9"/>
  <c r="AN105" i="9"/>
  <c r="AN106" i="9"/>
  <c r="AN107" i="9"/>
  <c r="AN108" i="9"/>
  <c r="AN109" i="9"/>
  <c r="AN104" i="9"/>
  <c r="AN168" i="9" l="1"/>
  <c r="BN168" i="9"/>
  <c r="CN168" i="9"/>
  <c r="CA168" i="9"/>
  <c r="AL83" i="8" l="1"/>
  <c r="AK83" i="8"/>
  <c r="Z188" i="35" l="1"/>
  <c r="Y188" i="35"/>
  <c r="X188" i="35"/>
  <c r="Y179" i="35"/>
  <c r="X179" i="35"/>
  <c r="Z177" i="35"/>
  <c r="Z179" i="35" s="1"/>
  <c r="Y121" i="35"/>
  <c r="Y123" i="35" s="1"/>
  <c r="Z74" i="35"/>
  <c r="Y65" i="35"/>
  <c r="X65" i="35"/>
  <c r="Z63" i="35"/>
  <c r="Z65" i="35" s="1"/>
  <c r="BW141" i="8" l="1"/>
  <c r="BW140" i="8"/>
  <c r="BW139" i="8"/>
  <c r="BW138" i="8"/>
  <c r="BW137" i="8"/>
  <c r="BW136" i="8"/>
  <c r="BJ141" i="8"/>
  <c r="BJ140" i="8"/>
  <c r="BJ139" i="8"/>
  <c r="BJ138" i="8"/>
  <c r="BJ137" i="8"/>
  <c r="BJ136" i="8"/>
  <c r="AX136" i="8"/>
  <c r="AX142" i="8" s="1"/>
  <c r="AX141" i="8"/>
  <c r="AX140" i="8"/>
  <c r="AX139" i="8"/>
  <c r="AX138" i="8"/>
  <c r="AX137" i="8"/>
  <c r="AL133" i="8"/>
  <c r="AL141" i="8" s="1"/>
  <c r="Y141" i="8"/>
  <c r="Y140" i="8"/>
  <c r="Y139" i="8"/>
  <c r="Y138" i="8"/>
  <c r="Y137" i="8"/>
  <c r="Y136" i="8"/>
  <c r="Y72" i="8"/>
  <c r="Y65" i="8"/>
  <c r="Y58" i="8"/>
  <c r="Y51" i="8"/>
  <c r="AL88" i="8"/>
  <c r="AL86" i="8"/>
  <c r="BW88" i="8"/>
  <c r="BW86" i="8"/>
  <c r="BW89" i="8" s="1"/>
  <c r="BV88" i="8"/>
  <c r="BV89" i="8" s="1"/>
  <c r="BU88" i="8"/>
  <c r="BU89" i="8" s="1"/>
  <c r="BJ88" i="8"/>
  <c r="BJ86" i="8"/>
  <c r="BI88" i="8"/>
  <c r="BI89" i="8" s="1"/>
  <c r="BH88" i="8"/>
  <c r="BH89" i="8" s="1"/>
  <c r="AX86" i="8"/>
  <c r="AW88" i="8"/>
  <c r="AW89" i="8" s="1"/>
  <c r="AV88" i="8"/>
  <c r="AV89" i="8" s="1"/>
  <c r="AK88" i="8"/>
  <c r="AK89" i="8" s="1"/>
  <c r="AJ88" i="8"/>
  <c r="AJ89" i="8" s="1"/>
  <c r="Y86" i="8"/>
  <c r="AL89" i="8" l="1"/>
  <c r="BW142" i="8"/>
  <c r="BJ142" i="8"/>
  <c r="AL136" i="8"/>
  <c r="AL139" i="8"/>
  <c r="AL140" i="8"/>
  <c r="AL138" i="8"/>
  <c r="AL137" i="8"/>
  <c r="AL142" i="8" l="1"/>
  <c r="R255" i="5"/>
  <c r="V175" i="2"/>
  <c r="S145" i="4"/>
  <c r="S91" i="4"/>
  <c r="S109" i="4"/>
  <c r="U69" i="6" l="1"/>
  <c r="S55" i="4" l="1"/>
  <c r="AH8" i="19" l="1"/>
  <c r="AH9" i="19" s="1"/>
  <c r="AO43" i="16" l="1"/>
  <c r="AM43" i="16"/>
  <c r="AG8" i="19" l="1"/>
  <c r="Q46" i="3" l="1"/>
  <c r="Q47" i="3" s="1"/>
  <c r="X62" i="2"/>
  <c r="X124" i="2" s="1"/>
  <c r="X58" i="2"/>
  <c r="X123" i="2" s="1"/>
  <c r="X54" i="2"/>
  <c r="X122" i="2" s="1"/>
  <c r="X50" i="2"/>
  <c r="X121" i="2" s="1"/>
  <c r="X46" i="2"/>
  <c r="X120" i="2" s="1"/>
  <c r="X42" i="2"/>
  <c r="X119" i="2" s="1"/>
  <c r="R152" i="5"/>
  <c r="S143" i="5"/>
  <c r="S136" i="5"/>
  <c r="S133" i="5"/>
  <c r="S125" i="5"/>
  <c r="S118" i="5"/>
  <c r="S115" i="5"/>
  <c r="S107" i="5"/>
  <c r="S100" i="5"/>
  <c r="S97" i="5"/>
  <c r="S89" i="5"/>
  <c r="S82" i="5"/>
  <c r="S79" i="5"/>
  <c r="S71" i="5"/>
  <c r="S64" i="5"/>
  <c r="S61" i="5"/>
  <c r="S53" i="5"/>
  <c r="S46" i="5"/>
  <c r="S43" i="5"/>
  <c r="S139" i="4"/>
  <c r="S136" i="4"/>
  <c r="S147" i="4" s="1"/>
  <c r="S121" i="4"/>
  <c r="S129" i="4"/>
  <c r="S103" i="4"/>
  <c r="S100" i="4"/>
  <c r="S111" i="4" s="1"/>
  <c r="S85" i="4"/>
  <c r="S82" i="4"/>
  <c r="S93" i="4" s="1"/>
  <c r="S67" i="4"/>
  <c r="S75" i="4"/>
  <c r="S49" i="4"/>
  <c r="S57" i="4" s="1"/>
  <c r="X125" i="2" l="1"/>
  <c r="S144" i="5"/>
  <c r="S126" i="5"/>
  <c r="S108" i="5"/>
  <c r="S90" i="5"/>
  <c r="S72" i="5"/>
  <c r="S54" i="5"/>
  <c r="X38" i="6"/>
  <c r="V123" i="2"/>
  <c r="V121" i="2"/>
  <c r="V124" i="2"/>
  <c r="V122" i="2"/>
  <c r="V125" i="2" l="1"/>
  <c r="AH13" i="18" l="1"/>
  <c r="AH22" i="19"/>
  <c r="AH16" i="19"/>
  <c r="AO30" i="16"/>
  <c r="AO24" i="16"/>
  <c r="AH36" i="19" l="1"/>
  <c r="AZ160" i="9" l="1"/>
  <c r="AY160" i="9"/>
  <c r="T69" i="6" l="1"/>
  <c r="R143" i="5"/>
  <c r="R136" i="5"/>
  <c r="R133" i="5"/>
  <c r="R125" i="5"/>
  <c r="R118" i="5"/>
  <c r="R115" i="5"/>
  <c r="R107" i="5"/>
  <c r="R108" i="5" s="1"/>
  <c r="R100" i="5"/>
  <c r="R97" i="5"/>
  <c r="R89" i="5"/>
  <c r="R82" i="5"/>
  <c r="R79" i="5"/>
  <c r="R90" i="5" s="1"/>
  <c r="R71" i="5"/>
  <c r="R64" i="5"/>
  <c r="R61" i="5"/>
  <c r="R53" i="5"/>
  <c r="R46" i="5"/>
  <c r="R43" i="5"/>
  <c r="R72" i="5" l="1"/>
  <c r="R126" i="5"/>
  <c r="R144" i="5"/>
  <c r="R54" i="5"/>
  <c r="T118" i="6"/>
  <c r="Q202" i="5" l="1"/>
  <c r="P47" i="3" l="1"/>
  <c r="CM160" i="9" l="1"/>
  <c r="BZ160" i="9"/>
  <c r="BM160" i="9"/>
  <c r="AZ168" i="9" l="1"/>
  <c r="AM168" i="9"/>
  <c r="CM52" i="9"/>
  <c r="CM53" i="9" s="1"/>
  <c r="BZ52" i="9"/>
  <c r="BZ53" i="9" s="1"/>
  <c r="BM52" i="9"/>
  <c r="BM53" i="9" s="1"/>
  <c r="AZ52" i="9"/>
  <c r="AZ53" i="9" s="1"/>
  <c r="AM52" i="9"/>
  <c r="AM53" i="9" s="1"/>
  <c r="BJ89" i="8" l="1"/>
  <c r="AX88" i="8"/>
  <c r="AX89" i="8" s="1"/>
  <c r="Y88" i="8" l="1"/>
  <c r="Y89" i="8" s="1"/>
  <c r="L160" i="4" l="1"/>
  <c r="L153" i="4"/>
  <c r="AG10" i="19" l="1"/>
  <c r="AG16" i="19"/>
  <c r="AG22" i="19"/>
  <c r="AG36" i="19"/>
  <c r="AM15" i="16"/>
  <c r="AM24" i="16"/>
  <c r="AM30" i="16"/>
  <c r="AM35" i="16"/>
  <c r="CL168" i="9" l="1"/>
  <c r="BY168" i="9"/>
  <c r="BX168" i="9"/>
  <c r="BW168" i="9"/>
  <c r="BL168" i="9"/>
  <c r="BK168" i="9"/>
  <c r="BJ168" i="9"/>
  <c r="AY168" i="9"/>
  <c r="AL168" i="9"/>
  <c r="CL160" i="9"/>
  <c r="BY160" i="9"/>
  <c r="BL160" i="9"/>
  <c r="AL160" i="9"/>
  <c r="CL52" i="9"/>
  <c r="CL53" i="9" s="1"/>
  <c r="BY52" i="9"/>
  <c r="BY53" i="9" s="1"/>
  <c r="BL52" i="9"/>
  <c r="BL53" i="9" s="1"/>
  <c r="AY52" i="9"/>
  <c r="AY53" i="9" s="1"/>
  <c r="AL52" i="9"/>
  <c r="AL53" i="9" s="1"/>
  <c r="CL48" i="9"/>
  <c r="BY48" i="9"/>
  <c r="BL48" i="9"/>
  <c r="AY48" i="9"/>
  <c r="AL48" i="9"/>
  <c r="S118" i="6"/>
  <c r="S69" i="6"/>
  <c r="P255" i="5"/>
  <c r="P202" i="5"/>
  <c r="Q143" i="5"/>
  <c r="Q136" i="5"/>
  <c r="Q125" i="5"/>
  <c r="Q118" i="5"/>
  <c r="Q107" i="5"/>
  <c r="Q100" i="5"/>
  <c r="Q89" i="5"/>
  <c r="Q82" i="5"/>
  <c r="Q71" i="5"/>
  <c r="Q64" i="5"/>
  <c r="Q53" i="5"/>
  <c r="Q46" i="5"/>
  <c r="H260" i="4"/>
  <c r="G260" i="4"/>
  <c r="F260" i="4"/>
  <c r="E260" i="4"/>
  <c r="D260" i="4"/>
  <c r="C260" i="4"/>
  <c r="I255" i="4"/>
  <c r="H255" i="4"/>
  <c r="G255" i="4"/>
  <c r="F255" i="4"/>
  <c r="E255" i="4"/>
  <c r="D255" i="4"/>
  <c r="C255" i="4"/>
  <c r="K160" i="4"/>
  <c r="K153" i="4"/>
  <c r="AF36" i="19"/>
  <c r="AF22" i="19"/>
  <c r="AF16" i="19"/>
  <c r="AF8" i="19"/>
  <c r="AF10" i="19" s="1"/>
  <c r="AK43" i="16"/>
  <c r="AI43" i="16"/>
  <c r="AK35" i="16"/>
  <c r="AI35" i="16"/>
  <c r="AK30" i="16"/>
  <c r="AK24" i="16"/>
  <c r="AK15" i="16"/>
</calcChain>
</file>

<file path=xl/sharedStrings.xml><?xml version="1.0" encoding="utf-8"?>
<sst xmlns="http://schemas.openxmlformats.org/spreadsheetml/2006/main" count="4666" uniqueCount="486">
  <si>
    <t xml:space="preserve">Extended Data and Graphs </t>
  </si>
  <si>
    <t xml:space="preserve">Fig. 2.1   Patents in Force </t>
  </si>
  <si>
    <t xml:space="preserve">Fig. 3.1   Worldwide patent filings - filing procedures </t>
  </si>
  <si>
    <t>Fig. 3.2   Worldwide patent filings - origin</t>
  </si>
  <si>
    <t>Fig. 3.3   Worldwide patent filings - percentage filed at home</t>
  </si>
  <si>
    <t>Fig. 3.4   Worldwide patent first filings - origin</t>
  </si>
  <si>
    <t>Fig. 3.5   Worldwide patent applications - filing procedures</t>
  </si>
  <si>
    <t>Fig. 3.6   Worldwide patent applications - origin</t>
  </si>
  <si>
    <t>Fig. 3.7   Worldwide patent applications - filing bloc</t>
  </si>
  <si>
    <t>Fig. 3.8   Worldwide demand for patent rights - procedures</t>
  </si>
  <si>
    <t>Fig. 3.9   Worldwide demand for patent rights - origin</t>
  </si>
  <si>
    <t xml:space="preserve">Fig. 3.10 Worldwide demand for patent rights - filing bloc  </t>
  </si>
  <si>
    <t>Fig. 3.11 Worldwide patents granted - filing bloc</t>
  </si>
  <si>
    <t>Fig. 3.12 National patent rights granted - filing bloc</t>
  </si>
  <si>
    <t>Additional data: Patent families tables</t>
  </si>
  <si>
    <t>Fig. 3.16 IP5 patent families - origin</t>
  </si>
  <si>
    <t>Fig. 4.1   Applications filed - domestics and foreign origin</t>
  </si>
  <si>
    <t>Fig. 4.2   Applications filed - origin distribution</t>
  </si>
  <si>
    <t>Fig. 4.3   Applications filed - sector of technology</t>
  </si>
  <si>
    <t>Additional data:   Applications filed - technical field</t>
  </si>
  <si>
    <t>Fig. 4.5   Patents granted - domestic and foreign origin</t>
  </si>
  <si>
    <t>Fig. 4.6   Patents granted - origin distribution</t>
  </si>
  <si>
    <t>Fig. 4.7   Patents granted - patentees distribution</t>
  </si>
  <si>
    <t>Fig. 4.8   Patents granted - maintenance from filing date</t>
  </si>
  <si>
    <t>Fig. 5.1   Proportions of applications filed via the PCT - origin</t>
  </si>
  <si>
    <t>Fig. 5.2   Proportions of PCT applications entering the national/regional phase</t>
  </si>
  <si>
    <t>Fig. 5.3   Proportions of PCT applications in the grant procedure</t>
  </si>
  <si>
    <t>Fig. 5.4   Proportions of PCT in the patents granted</t>
  </si>
  <si>
    <t>Fig. 5.6   Proportions of PCT - IP5 patent families per origin</t>
  </si>
  <si>
    <t>Fig. 5.7   PCT activity - receiving offices</t>
  </si>
  <si>
    <t>Fig. 5.8   PCT activity - international searching authorities</t>
  </si>
  <si>
    <t>Fig. 5.9   PCT activity - international preliminary examination authorities</t>
  </si>
  <si>
    <t xml:space="preserve">Extended Data </t>
  </si>
  <si>
    <t>Budget</t>
  </si>
  <si>
    <t>Staff</t>
  </si>
  <si>
    <t>Production figures</t>
  </si>
  <si>
    <t>Additional data: Top 10 leading technologies</t>
  </si>
  <si>
    <t>Statistics on procedures</t>
  </si>
  <si>
    <t>Other work</t>
  </si>
  <si>
    <t>IP5 Statistics</t>
  </si>
  <si>
    <t>The IP5 Offices</t>
  </si>
  <si>
    <t>Region</t>
  </si>
  <si>
    <t>Number</t>
  </si>
  <si>
    <t>Share</t>
  </si>
  <si>
    <t>EPC States</t>
  </si>
  <si>
    <t>Japan</t>
  </si>
  <si>
    <t>R. Korea</t>
  </si>
  <si>
    <t>P.R. China</t>
  </si>
  <si>
    <t>U.S.</t>
  </si>
  <si>
    <t>Others</t>
  </si>
  <si>
    <t>IP5 General Information</t>
  </si>
  <si>
    <t>Office</t>
  </si>
  <si>
    <t>Post</t>
  </si>
  <si>
    <t>Post**</t>
  </si>
  <si>
    <t>Personnel Expenses</t>
  </si>
  <si>
    <t>Salaries and allowances</t>
  </si>
  <si>
    <t>Filing</t>
  </si>
  <si>
    <t>(mil EURO)</t>
  </si>
  <si>
    <t>Building Expenses</t>
  </si>
  <si>
    <t>Property and Equipment Maintenance</t>
  </si>
  <si>
    <t>Social security benefits</t>
  </si>
  <si>
    <t>Search</t>
  </si>
  <si>
    <t>Data Processing</t>
  </si>
  <si>
    <t>EDP Equipment and Maintenance</t>
  </si>
  <si>
    <t>Training and other staff expenses</t>
  </si>
  <si>
    <t>Tax adjustment transfer</t>
  </si>
  <si>
    <t>Examination</t>
  </si>
  <si>
    <t>Patent Information</t>
  </si>
  <si>
    <t>Co-operation and Patent Information</t>
  </si>
  <si>
    <t>Depreciation</t>
  </si>
  <si>
    <t>Opposition</t>
  </si>
  <si>
    <t>Financial Expenses</t>
  </si>
  <si>
    <t>General Operating Expenses</t>
  </si>
  <si>
    <t>IT maintenance</t>
  </si>
  <si>
    <t>Appeal</t>
  </si>
  <si>
    <t>Building maintenance</t>
  </si>
  <si>
    <t>Patent information</t>
  </si>
  <si>
    <t>Patent information and cooperation</t>
  </si>
  <si>
    <t>Technical cooperation</t>
  </si>
  <si>
    <t>Miscellaneous</t>
  </si>
  <si>
    <t>Patent informaiton and cooperation</t>
  </si>
  <si>
    <t>European patent academy</t>
  </si>
  <si>
    <t>Other</t>
  </si>
  <si>
    <t>Tax adjustment transfer (one-time)</t>
  </si>
  <si>
    <t>TOTAL</t>
  </si>
  <si>
    <t>JPO</t>
  </si>
  <si>
    <t>General processing work</t>
  </si>
  <si>
    <t>(mil Yen)</t>
  </si>
  <si>
    <t>Computerization of Patent Processing</t>
  </si>
  <si>
    <t>Examinations and appeals/trials</t>
  </si>
  <si>
    <t>Examinations and  Appeals</t>
  </si>
  <si>
    <t>Information management</t>
  </si>
  <si>
    <t>Patent Protection</t>
  </si>
  <si>
    <t>Publication of patent gazette</t>
  </si>
  <si>
    <t>Developing the Patent Markets</t>
  </si>
  <si>
    <t>Computerisation of patent processing work</t>
  </si>
  <si>
    <t>Computerization of patent processing work</t>
  </si>
  <si>
    <t>International Protection of IPRs</t>
  </si>
  <si>
    <t>Facility improvement</t>
  </si>
  <si>
    <t>NCIPI in Operating Subsidies</t>
  </si>
  <si>
    <t>NCIPI operation</t>
  </si>
  <si>
    <t>Operating subsidies for INPIT</t>
  </si>
  <si>
    <t>KIPO</t>
  </si>
  <si>
    <t>Salaries and benefits</t>
  </si>
  <si>
    <t>Personnel resources</t>
  </si>
  <si>
    <t>(mil Won)</t>
  </si>
  <si>
    <t>General operating expenses</t>
  </si>
  <si>
    <t>Internal business</t>
  </si>
  <si>
    <t>External support</t>
  </si>
  <si>
    <t>Primary business expenses</t>
  </si>
  <si>
    <t>Equipment</t>
  </si>
  <si>
    <t>Other expenses</t>
  </si>
  <si>
    <t>CNIPA</t>
  </si>
  <si>
    <t>Patent Examination</t>
  </si>
  <si>
    <t>IP affairs</t>
  </si>
  <si>
    <t>Administrative Affairs</t>
  </si>
  <si>
    <t>Administrative Operation</t>
  </si>
  <si>
    <t>(mil Yuan)</t>
  </si>
  <si>
    <t>Social Security</t>
  </si>
  <si>
    <t>Social security</t>
  </si>
  <si>
    <t>Housing Security</t>
  </si>
  <si>
    <t>Housing security</t>
  </si>
  <si>
    <t>Social and Housing security, Pension</t>
  </si>
  <si>
    <t>International affairs</t>
  </si>
  <si>
    <t>International Affairs</t>
  </si>
  <si>
    <t>USPTO</t>
  </si>
  <si>
    <t>Salaries and Benefits</t>
  </si>
  <si>
    <t>Salaries and Benefits:</t>
  </si>
  <si>
    <t>(mil US$)</t>
  </si>
  <si>
    <t>Rent and Utilities</t>
  </si>
  <si>
    <t>Rent and Utilities:</t>
  </si>
  <si>
    <t>Equipments</t>
  </si>
  <si>
    <t>Rent and Untilities</t>
  </si>
  <si>
    <t>Contracts and Services</t>
  </si>
  <si>
    <t>Contracts and Services:</t>
  </si>
  <si>
    <t>Rents and Utilities</t>
  </si>
  <si>
    <t>Printing</t>
  </si>
  <si>
    <t>Other expenses:</t>
  </si>
  <si>
    <t>Supplies and Materials</t>
  </si>
  <si>
    <t>Contracts / Services</t>
  </si>
  <si>
    <t>Other Expenses</t>
  </si>
  <si>
    <t>** Post name changes have occurred in 2003 and 2004</t>
  </si>
  <si>
    <t>Type</t>
  </si>
  <si>
    <t>EPO</t>
  </si>
  <si>
    <t>Examiners</t>
  </si>
  <si>
    <t>Appeal Boards</t>
  </si>
  <si>
    <t>Sub-total</t>
  </si>
  <si>
    <t>Patent/Utility model Examiners</t>
  </si>
  <si>
    <t>Design Examiners</t>
  </si>
  <si>
    <t>Trademark Examiners</t>
  </si>
  <si>
    <t>Appeal examiners</t>
  </si>
  <si>
    <t>General staff</t>
  </si>
  <si>
    <t>Patents Examiners</t>
  </si>
  <si>
    <t>Designs Examiners</t>
  </si>
  <si>
    <t>Designs and Trademark Examiners</t>
  </si>
  <si>
    <t>Design and Trademarks Examiners</t>
  </si>
  <si>
    <t>Trademarks Examiners</t>
  </si>
  <si>
    <t>Other staff</t>
  </si>
  <si>
    <t>Functional Department</t>
  </si>
  <si>
    <t>Examiners: Invention</t>
  </si>
  <si>
    <t>12,000</t>
  </si>
  <si>
    <t>Utility Model &amp; Design</t>
  </si>
  <si>
    <t>Examiners:Utility Model &amp; Design</t>
  </si>
  <si>
    <t>other patent office staff</t>
  </si>
  <si>
    <t>Examiners:Preliminary examiniation and flow management</t>
  </si>
  <si>
    <t>Patent Re-Examination Board</t>
  </si>
  <si>
    <t>Supporting department</t>
  </si>
  <si>
    <t>Other Subordinate Unites Under the Office</t>
  </si>
  <si>
    <t>General Administration</t>
  </si>
  <si>
    <t>Re-Examination Board</t>
  </si>
  <si>
    <t>Other Subordinate units Under the Office</t>
  </si>
  <si>
    <t>UPR Patent Examiners</t>
  </si>
  <si>
    <t>Design Patent Examiners</t>
  </si>
  <si>
    <t>Managerial, Administrative, Other Patent Staff</t>
  </si>
  <si>
    <t>Trademark examiners</t>
  </si>
  <si>
    <t>Other USPTO staff</t>
  </si>
  <si>
    <t>Managerial, Administrative and Support staff</t>
  </si>
  <si>
    <t>Production Figures</t>
  </si>
  <si>
    <t>Searches carried out</t>
  </si>
  <si>
    <t>European</t>
  </si>
  <si>
    <t>PCT</t>
  </si>
  <si>
    <t>Examinations (final actions)</t>
  </si>
  <si>
    <t>Appeals</t>
  </si>
  <si>
    <t>Technical</t>
  </si>
  <si>
    <t>Other appeals</t>
  </si>
  <si>
    <t>Applications filed</t>
  </si>
  <si>
    <t>Domestic</t>
  </si>
  <si>
    <t>Foreign</t>
  </si>
  <si>
    <t>Requests</t>
  </si>
  <si>
    <t>First Actions</t>
  </si>
  <si>
    <t>Final Actions</t>
  </si>
  <si>
    <t>Grants</t>
  </si>
  <si>
    <t>Appeals/Trials</t>
  </si>
  <si>
    <t>Appeal on refusals</t>
  </si>
  <si>
    <t>Trials on invalidation</t>
  </si>
  <si>
    <t>Applications in appeal</t>
  </si>
  <si>
    <t>PCT activities</t>
  </si>
  <si>
    <t>International searches</t>
  </si>
  <si>
    <t>Applications in opposition</t>
  </si>
  <si>
    <t>-</t>
  </si>
  <si>
    <t>Preliminary examinations</t>
  </si>
  <si>
    <t>Total</t>
  </si>
  <si>
    <t>First actions</t>
  </si>
  <si>
    <t>Final actions</t>
  </si>
  <si>
    <t>International preliminary examinations</t>
  </si>
  <si>
    <t>Re-Examination and Invalidation</t>
  </si>
  <si>
    <t>Requests for Re-Examination</t>
  </si>
  <si>
    <t>Requests Invalidation</t>
  </si>
  <si>
    <t>International search reports</t>
  </si>
  <si>
    <t>PCT Ch II</t>
  </si>
  <si>
    <t>PCT Chapter II Examination</t>
  </si>
  <si>
    <t>Contested</t>
  </si>
  <si>
    <t>Ex-parte Contested</t>
  </si>
  <si>
    <t>Disposed</t>
  </si>
  <si>
    <t>Ex-parte Disposed</t>
  </si>
  <si>
    <t>Not allowed</t>
  </si>
  <si>
    <t>Inter-partes contested</t>
  </si>
  <si>
    <t>Pending</t>
  </si>
  <si>
    <t>Inter-partes Disposed</t>
  </si>
  <si>
    <t>Interference</t>
  </si>
  <si>
    <t xml:space="preserve"> -</t>
  </si>
  <si>
    <t>Litigation</t>
  </si>
  <si>
    <t>Cases filed</t>
  </si>
  <si>
    <t>Cases disposed</t>
  </si>
  <si>
    <t>Cases pending</t>
  </si>
  <si>
    <t>IP5  Statistics</t>
  </si>
  <si>
    <t>World-wide Patenting activity</t>
  </si>
  <si>
    <t>Origin</t>
  </si>
  <si>
    <t>EPC states</t>
  </si>
  <si>
    <t>National</t>
  </si>
  <si>
    <t>Regional</t>
  </si>
  <si>
    <t>International (PCT)</t>
  </si>
  <si>
    <t>International</t>
  </si>
  <si>
    <t>Fig. 3.1</t>
  </si>
  <si>
    <t>Procedure</t>
  </si>
  <si>
    <t>Direct national</t>
  </si>
  <si>
    <t>Direct regional</t>
  </si>
  <si>
    <t>PCT international</t>
  </si>
  <si>
    <t xml:space="preserve">                                 </t>
  </si>
  <si>
    <t xml:space="preserve">                              </t>
  </si>
  <si>
    <t>Fig. 3.2</t>
  </si>
  <si>
    <t>Bloc of origin</t>
  </si>
  <si>
    <t>Fig. 3.3</t>
  </si>
  <si>
    <t>First filing by bloc of origin</t>
  </si>
  <si>
    <t>Total without P.R. China</t>
  </si>
  <si>
    <t>Patent applications filed with a patent granting office</t>
  </si>
  <si>
    <t>Filing bloc</t>
  </si>
  <si>
    <t>R.Korea</t>
  </si>
  <si>
    <t>China</t>
  </si>
  <si>
    <t>PCT national &amp; regional</t>
  </si>
  <si>
    <t>PCT national or regional</t>
  </si>
  <si>
    <t>Fig. 3.5</t>
  </si>
  <si>
    <t>Fig. 3.6</t>
  </si>
  <si>
    <t>Demand for Patent Rights by Bloc of Origin , Filling Bloc and Type</t>
  </si>
  <si>
    <t>Fig. 3.8</t>
  </si>
  <si>
    <t>Fig. 3.9</t>
  </si>
  <si>
    <t>Fig. 3.10</t>
  </si>
  <si>
    <t>Filing Bloc</t>
  </si>
  <si>
    <t>Granted Patent Rights by Granting Bloc and Procedure</t>
  </si>
  <si>
    <t>Granting Bloc</t>
  </si>
  <si>
    <t>U. S.</t>
  </si>
  <si>
    <t>Missing information for JPO correspond to cases where regional or international based grants are including in the national counts.</t>
  </si>
  <si>
    <t>Data prior to 2002 have not been updated.</t>
  </si>
  <si>
    <t>Starting 2001, for EPC and Others, national and regional counts include patents granted on the basis on PCT applications.</t>
  </si>
  <si>
    <t>Chapter 3: Worldwide Patent Activities</t>
  </si>
  <si>
    <t>Chapter 5: Use of the Patent Cooperation Treaty</t>
  </si>
  <si>
    <t>Patent families by Bloc of Origin</t>
  </si>
  <si>
    <t>Proportions of families using the PCT route</t>
  </si>
  <si>
    <t>Percentages are the counts expressed as proportions of the numbers of First Filings in the countries/blocs of origin. Families with only utility models are excluded.</t>
  </si>
  <si>
    <t>Families with only utility models are excluded.</t>
  </si>
  <si>
    <t>NUMBERS OF PATENT FAMILIES</t>
  </si>
  <si>
    <t>PROPORTIONS OF PATENT FAMILIES USING PCT ROUTE</t>
  </si>
  <si>
    <t xml:space="preserve">Source: </t>
  </si>
  <si>
    <t>EPO DOCDB database</t>
  </si>
  <si>
    <t>Year of priority filings:</t>
  </si>
  <si>
    <t xml:space="preserve">Bloc of origin  </t>
  </si>
  <si>
    <t>First Filings</t>
  </si>
  <si>
    <t xml:space="preserve">                                                Flows to Subsequent Filings</t>
  </si>
  <si>
    <t xml:space="preserve">Trilateral </t>
  </si>
  <si>
    <t>Four Blocs</t>
  </si>
  <si>
    <t>Five Blocs</t>
  </si>
  <si>
    <t xml:space="preserve">                                         Flows to Subsequent Filings</t>
  </si>
  <si>
    <t>from which priority</t>
  </si>
  <si>
    <t>in Bloc of</t>
  </si>
  <si>
    <t xml:space="preserve">                                                   First filings in Bloc of Origin leading to priority claims in filings in:</t>
  </si>
  <si>
    <t xml:space="preserve">Patent Families </t>
  </si>
  <si>
    <t xml:space="preserve">                                                        First filings in Bloc of Origin leading to priority claims in filings in:</t>
  </si>
  <si>
    <t>is claimed</t>
  </si>
  <si>
    <t>Any other</t>
  </si>
  <si>
    <t>Any other Five</t>
  </si>
  <si>
    <t>from bloc of origin</t>
  </si>
  <si>
    <t xml:space="preserve">from bloc of origin </t>
  </si>
  <si>
    <t>Blocs</t>
  </si>
  <si>
    <t>Bloc</t>
  </si>
  <si>
    <t>Korea</t>
  </si>
  <si>
    <t>U.S.A</t>
  </si>
  <si>
    <t>countries</t>
  </si>
  <si>
    <t>(EPC, Japan, U.S.A.)</t>
  </si>
  <si>
    <t>(EPC, Japan, Korea, U.S.A.)</t>
  </si>
  <si>
    <t>(EPC, China, Japan, Korea, U.S.A.)</t>
  </si>
  <si>
    <t>U.S.A.</t>
  </si>
  <si>
    <t>Five blocs</t>
  </si>
  <si>
    <t>subtotal</t>
  </si>
  <si>
    <t>Global total</t>
  </si>
  <si>
    <t>Percentages are the counts expressed as proportions of the numbers of First Filings in the countries/blocs of origin. Families with only utility models are excluded</t>
  </si>
  <si>
    <t>x</t>
  </si>
  <si>
    <t>Any Other</t>
  </si>
  <si>
    <t>Trilateral Bloc</t>
  </si>
  <si>
    <t>IP5 Patent Statistics</t>
  </si>
  <si>
    <t>IP5 Patent Families - Origin</t>
  </si>
  <si>
    <t>Patent Applications at the IP5 Offices by Bloc of Origin</t>
  </si>
  <si>
    <t>Bloc of Origin</t>
  </si>
  <si>
    <t>Fig. 4.1</t>
  </si>
  <si>
    <t>Fig. 4.2</t>
  </si>
  <si>
    <t>Patent Applications at the IP5 Offices by Technical Field</t>
  </si>
  <si>
    <t>Sector</t>
  </si>
  <si>
    <t>Electrical engineering</t>
  </si>
  <si>
    <t>Instruments</t>
  </si>
  <si>
    <t>Chemistry</t>
  </si>
  <si>
    <t>Mechanical engineering</t>
  </si>
  <si>
    <t>Other fileds</t>
  </si>
  <si>
    <t>Technical field</t>
  </si>
  <si>
    <t>Human necessities</t>
  </si>
  <si>
    <t>Performing operations</t>
  </si>
  <si>
    <t>Chemistry; Metallurgy</t>
  </si>
  <si>
    <t>Textiles; paper</t>
  </si>
  <si>
    <t>Fixed constructions</t>
  </si>
  <si>
    <t>Physics</t>
  </si>
  <si>
    <t>Electricity</t>
  </si>
  <si>
    <t>Patent Applications at the IP5 Offices by Top 10 Leading Technology</t>
  </si>
  <si>
    <t>Medical technology</t>
  </si>
  <si>
    <t xml:space="preserve">Medical technology                                               </t>
  </si>
  <si>
    <t>Electrical machinery, apparatus, energy</t>
  </si>
  <si>
    <t>Digital communication</t>
  </si>
  <si>
    <t>Computer technology</t>
  </si>
  <si>
    <t>Transport</t>
  </si>
  <si>
    <t>Measurement</t>
  </si>
  <si>
    <t>Organic fine chemistry</t>
  </si>
  <si>
    <t>Engines, pumps, turbines</t>
  </si>
  <si>
    <t>Pharmaceuticals</t>
  </si>
  <si>
    <t>Biotechnoloty</t>
  </si>
  <si>
    <t>Biotechnology</t>
  </si>
  <si>
    <t>Other special machines</t>
  </si>
  <si>
    <t>Optics</t>
  </si>
  <si>
    <t>Furniture, games</t>
  </si>
  <si>
    <t xml:space="preserve">Furniture, games </t>
  </si>
  <si>
    <t>Semiconductors</t>
  </si>
  <si>
    <t>Audio-visual technology</t>
  </si>
  <si>
    <t>Handling</t>
  </si>
  <si>
    <t>IT methods for management</t>
  </si>
  <si>
    <t>Civil engineering</t>
  </si>
  <si>
    <t>Food chemistry</t>
  </si>
  <si>
    <t>Machine tools</t>
  </si>
  <si>
    <t>Other consumer goods</t>
  </si>
  <si>
    <t>Materials, metallurgy</t>
  </si>
  <si>
    <t xml:space="preserve">Basic materials chemistry </t>
  </si>
  <si>
    <t>Basic materials chemistry</t>
  </si>
  <si>
    <t>Materials, metaallurgy</t>
  </si>
  <si>
    <t>Telecommunications</t>
  </si>
  <si>
    <t>Fig. 4.5</t>
  </si>
  <si>
    <t>Fig. 4.6</t>
  </si>
  <si>
    <t>Fig. 4.7</t>
  </si>
  <si>
    <t>Granted Patents by the IP5 Offices by Bloc of Origin</t>
  </si>
  <si>
    <t>Granted Patents by the IP5 Offices by Bloc of Origin (2008 - 2017)</t>
  </si>
  <si>
    <t>Category</t>
  </si>
  <si>
    <t>2 to 5</t>
  </si>
  <si>
    <t>6 to 10</t>
  </si>
  <si>
    <t>11 to 50</t>
  </si>
  <si>
    <t>51 and more</t>
  </si>
  <si>
    <t>Maintenance of Patents Granted by the IP5 Offices</t>
  </si>
  <si>
    <t>Figures indicate the proportion of patents maintained at the end of each patent year measured from the filing date</t>
  </si>
  <si>
    <r>
      <rPr>
        <b/>
        <sz val="14"/>
        <color theme="1"/>
        <rFont val="Calibri"/>
        <family val="3"/>
        <charset val="134"/>
        <scheme val="minor"/>
      </rPr>
      <t>EPO</t>
    </r>
    <r>
      <rPr>
        <b/>
        <vertAlign val="superscript"/>
        <sz val="14"/>
        <rFont val="Calibri"/>
        <family val="3"/>
        <charset val="134"/>
        <scheme val="minor"/>
      </rPr>
      <t>1</t>
    </r>
  </si>
  <si>
    <t>Patent Year</t>
  </si>
  <si>
    <t>Notes:</t>
  </si>
  <si>
    <t>1. For EPO: Prior to 2013, the maintenance rate was based on European patents published by the EPO. Since 2013, the EPO proportion represents a weighted average ratio of the maintenance of the validated European patents in the 38 EPC states.</t>
  </si>
  <si>
    <t>Statistics on the Procedures</t>
  </si>
  <si>
    <t>Item</t>
  </si>
  <si>
    <r>
      <rPr>
        <sz val="10"/>
        <rFont val="Arial"/>
        <family val="2"/>
      </rPr>
      <t>examination rate</t>
    </r>
    <r>
      <rPr>
        <vertAlign val="superscript"/>
        <sz val="10"/>
        <rFont val="Arial"/>
        <family val="2"/>
      </rPr>
      <t>1</t>
    </r>
  </si>
  <si>
    <t>examination rate</t>
  </si>
  <si>
    <r>
      <rPr>
        <sz val="10"/>
        <rFont val="Arial"/>
        <family val="2"/>
      </rPr>
      <t>grant rate</t>
    </r>
    <r>
      <rPr>
        <vertAlign val="superscript"/>
        <sz val="10"/>
        <rFont val="Arial"/>
        <family val="2"/>
      </rPr>
      <t>2</t>
    </r>
  </si>
  <si>
    <t>grant rate</t>
  </si>
  <si>
    <t>opposition rate</t>
  </si>
  <si>
    <t xml:space="preserve"> -  </t>
  </si>
  <si>
    <t>n.a.</t>
  </si>
  <si>
    <t>appeal rate on</t>
  </si>
  <si>
    <t>examinations</t>
  </si>
  <si>
    <t>pending applications</t>
  </si>
  <si>
    <t>in search</t>
  </si>
  <si>
    <t>pendency search in</t>
  </si>
  <si>
    <t>months</t>
  </si>
  <si>
    <t>applications awaiting</t>
  </si>
  <si>
    <t>request for</t>
  </si>
  <si>
    <t>examination</t>
  </si>
  <si>
    <r>
      <rPr>
        <sz val="10"/>
        <rFont val="Arial"/>
        <family val="2"/>
      </rPr>
      <t>examination</t>
    </r>
    <r>
      <rPr>
        <vertAlign val="superscript"/>
        <sz val="8"/>
        <rFont val="Arial"/>
        <family val="2"/>
      </rPr>
      <t>3</t>
    </r>
  </si>
  <si>
    <r>
      <rPr>
        <sz val="10"/>
        <rFont val="Arial"/>
        <family val="2"/>
      </rPr>
      <t>in examination</t>
    </r>
    <r>
      <rPr>
        <vertAlign val="superscript"/>
        <sz val="10"/>
        <rFont val="Arial"/>
        <family val="2"/>
      </rPr>
      <t>3</t>
    </r>
  </si>
  <si>
    <t>in examination</t>
  </si>
  <si>
    <t>pendency first office</t>
  </si>
  <si>
    <r>
      <rPr>
        <sz val="10"/>
        <rFont val="Arial"/>
        <family val="2"/>
      </rPr>
      <t>action in months</t>
    </r>
    <r>
      <rPr>
        <vertAlign val="superscript"/>
        <sz val="10"/>
        <rFont val="Arial"/>
        <family val="2"/>
      </rPr>
      <t>4</t>
    </r>
  </si>
  <si>
    <r>
      <rPr>
        <sz val="10"/>
        <rFont val="Arial"/>
        <family val="2"/>
      </rPr>
      <t>action in months</t>
    </r>
    <r>
      <rPr>
        <vertAlign val="superscript"/>
        <sz val="10"/>
        <rFont val="Arial"/>
        <family val="2"/>
      </rPr>
      <t>3</t>
    </r>
  </si>
  <si>
    <t>pendency</t>
  </si>
  <si>
    <t>final actions in</t>
  </si>
  <si>
    <r>
      <rPr>
        <sz val="10"/>
        <rFont val="Arial"/>
        <family val="2"/>
      </rPr>
      <t>months</t>
    </r>
    <r>
      <rPr>
        <vertAlign val="superscript"/>
        <sz val="10"/>
        <rFont val="Arial"/>
        <family val="2"/>
      </rPr>
      <t>5</t>
    </r>
  </si>
  <si>
    <t>in opposition</t>
  </si>
  <si>
    <t>pendency opposition</t>
  </si>
  <si>
    <t>20.4</t>
  </si>
  <si>
    <t>in months</t>
  </si>
  <si>
    <t>pendency time in</t>
  </si>
  <si>
    <t>invalidation in months</t>
  </si>
  <si>
    <r>
      <rPr>
        <i/>
        <vertAlign val="superscript"/>
        <sz val="10"/>
        <rFont val="Arial"/>
        <family val="2"/>
      </rPr>
      <t>1</t>
    </r>
    <r>
      <rPr>
        <i/>
        <sz val="10"/>
        <rFont val="Arial"/>
        <family val="2"/>
      </rPr>
      <t xml:space="preserve"> For the SIPO, only the numbers are available of patent applications entering into the substantial examination phase in the respective year.</t>
    </r>
  </si>
  <si>
    <r>
      <rPr>
        <i/>
        <vertAlign val="superscript"/>
        <sz val="10"/>
        <rFont val="Arial"/>
        <family val="2"/>
      </rPr>
      <t>2</t>
    </r>
    <r>
      <rPr>
        <i/>
        <sz val="10"/>
        <rFont val="Arial"/>
        <family val="2"/>
      </rPr>
      <t xml:space="preserve"> For the SIPO, only the numbers are available of grants in the respective year.</t>
    </r>
  </si>
  <si>
    <r>
      <rPr>
        <i/>
        <vertAlign val="superscript"/>
        <sz val="10"/>
        <rFont val="Arial"/>
        <family val="2"/>
      </rPr>
      <t>3</t>
    </r>
    <r>
      <rPr>
        <i/>
        <sz val="10"/>
        <rFont val="Arial"/>
        <family val="2"/>
      </rPr>
      <t xml:space="preserve"> For the KIPO, only the unexamined patent applications with a request for examination filed have been counted. In the previous reports, the figure of this category included the entire unexamined patent applications. </t>
    </r>
  </si>
  <si>
    <t xml:space="preserve">  For the EPO, the slight increase reflects prioritisation of search work and subsequent reduction in search backlog.</t>
  </si>
  <si>
    <t xml:space="preserve">  (EPO, usually 6 months after the first action), the date of the request for examination (JPO, KIPO), the date on which the application enters the substantive examination phase (SIPO), and the filing date (USPTO). See Annex 2. </t>
  </si>
  <si>
    <t xml:space="preserve">  and where the applicant performs procedures they are allowed to use, such as requests for extension of the period of response and for an accelerated examination.</t>
  </si>
  <si>
    <t>PCT Applications Filed of the IP5 Offices</t>
  </si>
  <si>
    <t>Fig. 5.1</t>
  </si>
  <si>
    <t>All</t>
  </si>
  <si>
    <t>Fig. 5.2</t>
  </si>
  <si>
    <t>Fig. 5.3</t>
  </si>
  <si>
    <t>Fig. 5.4</t>
  </si>
  <si>
    <t>Fig. 5.6</t>
  </si>
  <si>
    <t>PCT Activities of the IP5 Offices</t>
  </si>
  <si>
    <t>Figs. 5.7. 5.8, 5.9</t>
  </si>
  <si>
    <t>Activity</t>
  </si>
  <si>
    <t>PCT applications by receiving office</t>
  </si>
  <si>
    <t>PCT international searche requests</t>
  </si>
  <si>
    <t>PCT international preliminary examination</t>
  </si>
  <si>
    <t>Fig. 5.7</t>
  </si>
  <si>
    <t>Five Offices</t>
  </si>
  <si>
    <t>Fig. 5.8</t>
  </si>
  <si>
    <t>Fig. 5.9</t>
  </si>
  <si>
    <t>Other Work of the IP5 Offices</t>
  </si>
  <si>
    <t xml:space="preserve">Search for national offices </t>
  </si>
  <si>
    <t>Design patent</t>
  </si>
  <si>
    <t>Utility model patent</t>
  </si>
  <si>
    <t>Trademark</t>
  </si>
  <si>
    <t>Plant</t>
  </si>
  <si>
    <t>Re-issue</t>
  </si>
  <si>
    <t>Examination</t>
    <phoneticPr fontId="75" type="noConversion"/>
  </si>
  <si>
    <t>Medical technology</t>
    <phoneticPr fontId="75" type="noConversion"/>
  </si>
  <si>
    <t>Fig. 3.12</t>
    <phoneticPr fontId="75" type="noConversion"/>
  </si>
  <si>
    <t>Basic communication processes</t>
  </si>
  <si>
    <t>Analysis of biological materials</t>
  </si>
  <si>
    <t>Control</t>
  </si>
  <si>
    <t>Macromolecular chemistry, polymers</t>
  </si>
  <si>
    <t>Surface technology, coating</t>
  </si>
  <si>
    <t>Micro-structural and nano-technology</t>
  </si>
  <si>
    <t>Chemical engineering</t>
  </si>
  <si>
    <t>Environmental technology</t>
  </si>
  <si>
    <t>Textile and paper machines</t>
  </si>
  <si>
    <t>Thermal processes and apparatus</t>
  </si>
  <si>
    <t>Mechanical elements</t>
  </si>
  <si>
    <t>Technologies</t>
  </si>
  <si>
    <t xml:space="preserve">  For the JPO, the pendency time is the number of months in FY until 2017 and in CY from 2018; and excludes some cases where the JPO requests an applicant to respond to the second notification of reasons for refusal; </t>
    <phoneticPr fontId="75" type="noConversion"/>
  </si>
  <si>
    <r>
      <rPr>
        <i/>
        <vertAlign val="superscript"/>
        <sz val="10"/>
        <rFont val="Arial"/>
        <family val="2"/>
      </rPr>
      <t>4</t>
    </r>
    <r>
      <rPr>
        <i/>
        <sz val="10"/>
        <rFont val="Arial"/>
        <family val="2"/>
      </rPr>
      <t xml:space="preserve"> For the EPO, the first office action is the extended European search report that includes a written opinion on patentability, or in the case of a PCT without supplementary search, the international search report with a written opinion. This new approach was adopted in 2015.  Pendency is measured by the median delay. As from 2018, pendency is measured by the mean average delay. </t>
    </r>
  </si>
  <si>
    <t>Provisional applications</t>
    <phoneticPr fontId="75" type="noConversion"/>
  </si>
  <si>
    <t>Fig. 3.13</t>
    <phoneticPr fontId="75" type="noConversion"/>
  </si>
  <si>
    <r>
      <rPr>
        <i/>
        <vertAlign val="superscript"/>
        <sz val="10"/>
        <rFont val="Arial"/>
        <family val="2"/>
      </rPr>
      <t>5</t>
    </r>
    <r>
      <rPr>
        <i/>
        <sz val="10"/>
        <rFont val="Arial"/>
        <family val="2"/>
      </rPr>
      <t xml:space="preserve"> The pendency in examination is calculated from the date at which the file was allocated for examination.  Pendency is measured by the median delay. As from 2018, pendency is measured by the mean average delay. </t>
    </r>
    <phoneticPr fontId="75" type="noConversion"/>
  </si>
  <si>
    <t>Fig. 2.1 Patents in Force (2008 - 2019)</t>
    <phoneticPr fontId="75" type="noConversion"/>
  </si>
  <si>
    <t>13704</t>
    <phoneticPr fontId="75" type="noConversion"/>
  </si>
  <si>
    <t>Patent applications filing by bloc of origin and type</t>
    <phoneticPr fontId="75" type="noConversion"/>
  </si>
  <si>
    <t>National</t>
    <phoneticPr fontId="75" type="noConversion"/>
  </si>
  <si>
    <t>EPC states</t>
    <phoneticPr fontId="75" type="noConversion"/>
  </si>
  <si>
    <t>Examiners:Patent</t>
    <phoneticPr fontId="75" type="noConversion"/>
  </si>
  <si>
    <t>Budget</t>
    <phoneticPr fontId="75" type="noConversion"/>
  </si>
  <si>
    <t>General processing work</t>
    <phoneticPr fontId="75" type="noConversion"/>
  </si>
  <si>
    <t>Trademark Examiners</t>
    <phoneticPr fontId="75" type="noConversion"/>
  </si>
  <si>
    <t>Petitions for reviews and referrals</t>
    <phoneticPr fontId="75" type="noConversion"/>
  </si>
  <si>
    <t>Information management</t>
    <phoneticPr fontId="75" type="noConversion"/>
  </si>
  <si>
    <t>Regional</t>
    <phoneticPr fontId="75" type="noConversion"/>
  </si>
  <si>
    <t>National</t>
    <phoneticPr fontId="75" type="noConversion"/>
  </si>
  <si>
    <t>Others</t>
    <phoneticPr fontId="75" type="noConversion"/>
  </si>
  <si>
    <t>Electrical machinery, apparatus, energy</t>
    <phoneticPr fontId="75" type="noConversion"/>
  </si>
  <si>
    <t>Audio-visual technology</t>
    <phoneticPr fontId="75" type="noConversion"/>
  </si>
  <si>
    <t>Handling</t>
    <phoneticPr fontId="75" type="noConversion"/>
  </si>
  <si>
    <r>
      <t xml:space="preserve">EPO </t>
    </r>
    <r>
      <rPr>
        <vertAlign val="superscript"/>
        <sz val="12"/>
        <rFont val="Arial"/>
        <family val="2"/>
      </rPr>
      <t>*</t>
    </r>
  </si>
  <si>
    <r>
      <t>*</t>
    </r>
    <r>
      <rPr>
        <sz val="10"/>
        <rFont val="Arial"/>
        <family val="2"/>
      </rPr>
      <t xml:space="preserve">  EPO has created its financial statements in accordance with International Financial Reporting Standards (IFRS) since 2006.</t>
    </r>
  </si>
  <si>
    <t>2020 Statistical Tables - IP5 Offices</t>
    <phoneticPr fontId="75" type="noConversion"/>
  </si>
  <si>
    <t>PCT national &amp; regional</t>
    <phoneticPr fontId="75" type="noConversion"/>
  </si>
  <si>
    <t>PCT national or regional</t>
    <phoneticPr fontId="75" type="noConversion"/>
  </si>
  <si>
    <t>(EXTENDED DATA)</t>
  </si>
  <si>
    <t>Fig. 4.9</t>
    <phoneticPr fontId="75" type="noConversion"/>
  </si>
  <si>
    <t>-</t>
    <phoneticPr fontId="75" type="noConversion"/>
  </si>
  <si>
    <t>China</t>
    <phoneticPr fontId="75" type="noConversion"/>
  </si>
  <si>
    <t>US</t>
    <phoneticPr fontId="75" type="noConversion"/>
  </si>
  <si>
    <t>Digital communication</t>
    <phoneticPr fontId="7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</si>
</sst>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 #,##0_ ;_ * \-#,##0_ ;_ * &quot;-&quot;_ ;_ @_ "/>
    <numFmt numFmtId="165" formatCode="_ * #,##0.00_ ;_ * \-#,##0.00_ ;_ * &quot;-&quot;??_ ;_ @_ "/>
    <numFmt numFmtId="166" formatCode="#,##0_);[Red]\(#,##0\)"/>
    <numFmt numFmtId="167" formatCode="0_ "/>
    <numFmt numFmtId="168" formatCode="\(0.0%\)"/>
    <numFmt numFmtId="169" formatCode="#,##0_ "/>
    <numFmt numFmtId="170" formatCode="#,##0.0;[Red]\-#,##0.0"/>
    <numFmt numFmtId="171" formatCode="0.0"/>
    <numFmt numFmtId="172" formatCode="_(&quot;$&quot;* #,##0.00_);_(&quot;$&quot;* \(#,##0.00\);_(&quot;$&quot;* &quot;-&quot;??_);_(@_)"/>
    <numFmt numFmtId="173" formatCode="_(* #,##0.00_);_(* \(#,##0.00\);_(* &quot;-&quot;??_);_(@_)"/>
    <numFmt numFmtId="174" formatCode="#,##0;[Red]#,##0"/>
    <numFmt numFmtId="175" formatCode="_ * #,##0_ ;_ * \-#,##0_ ;_ * &quot;-&quot;??_ ;_ @_ "/>
    <numFmt numFmtId="176" formatCode="#,##0.0"/>
    <numFmt numFmtId="177" formatCode="#,##0.0_ "/>
    <numFmt numFmtId="178" formatCode="0.0%"/>
    <numFmt numFmtId="179" formatCode="#\ ##0"/>
    <numFmt numFmtId="180" formatCode="0_);[Red]\(0\)"/>
  </numFmts>
  <fonts count="89">
    <font>
      <sz val="11"/>
      <color theme="1"/>
      <name val="Calibri"/>
      <charset val="134"/>
      <scheme val="minor"/>
    </font>
    <font>
      <sz val="11"/>
      <color theme="1"/>
      <name val="Calibri"/>
      <family val="2"/>
      <charset val="128"/>
      <scheme val="minor"/>
    </font>
    <font>
      <sz val="11"/>
      <color theme="1"/>
      <name val="Calibri"/>
      <family val="2"/>
      <scheme val="minor"/>
    </font>
    <font>
      <sz val="11"/>
      <color indexed="10"/>
      <name val="Arial"/>
      <family val="2"/>
    </font>
    <font>
      <sz val="11"/>
      <name val="Arial"/>
      <family val="2"/>
    </font>
    <font>
      <b/>
      <sz val="12"/>
      <name val="Arial"/>
      <family val="2"/>
    </font>
    <font>
      <b/>
      <sz val="11"/>
      <name val="Arial"/>
      <family val="2"/>
    </font>
    <font>
      <b/>
      <sz val="10"/>
      <name val="Arial"/>
      <family val="2"/>
    </font>
    <font>
      <sz val="11"/>
      <name val="ＭＳ Ｐゴシック"/>
      <family val="2"/>
    </font>
    <font>
      <sz val="10"/>
      <name val="Arial"/>
      <family val="2"/>
    </font>
    <font>
      <sz val="11"/>
      <color indexed="48"/>
      <name val="ＭＳ Ｐゴシック"/>
      <family val="2"/>
    </font>
    <font>
      <sz val="11"/>
      <color indexed="48"/>
      <name val="Arial"/>
      <family val="2"/>
    </font>
    <font>
      <sz val="11"/>
      <color theme="1"/>
      <name val="Arial"/>
      <family val="2"/>
    </font>
    <font>
      <sz val="10"/>
      <color indexed="10"/>
      <name val="Arial"/>
      <family val="2"/>
    </font>
    <font>
      <sz val="10"/>
      <color theme="1"/>
      <name val="Arial"/>
      <family val="2"/>
    </font>
    <font>
      <b/>
      <sz val="11"/>
      <color theme="1"/>
      <name val="Calibri"/>
      <family val="3"/>
      <charset val="134"/>
      <scheme val="minor"/>
    </font>
    <font>
      <sz val="11"/>
      <name val="Calibri"/>
      <family val="3"/>
      <charset val="134"/>
      <scheme val="minor"/>
    </font>
    <font>
      <i/>
      <sz val="10"/>
      <name val="Arial"/>
      <family val="2"/>
    </font>
    <font>
      <sz val="13"/>
      <name val="Arial"/>
      <family val="2"/>
    </font>
    <font>
      <i/>
      <vertAlign val="superscript"/>
      <sz val="10"/>
      <name val="Arial"/>
      <family val="2"/>
    </font>
    <font>
      <vertAlign val="superscript"/>
      <sz val="9"/>
      <name val="Arial"/>
      <family val="2"/>
    </font>
    <font>
      <i/>
      <sz val="10"/>
      <color indexed="10"/>
      <name val="Arial"/>
      <family val="2"/>
    </font>
    <font>
      <sz val="12"/>
      <name val="Arial"/>
      <family val="2"/>
    </font>
    <font>
      <sz val="11"/>
      <color indexed="10"/>
      <name val="Calibri"/>
      <family val="3"/>
      <charset val="134"/>
      <scheme val="minor"/>
    </font>
    <font>
      <b/>
      <sz val="14"/>
      <color theme="1"/>
      <name val="Calibri"/>
      <family val="3"/>
      <charset val="134"/>
      <scheme val="minor"/>
    </font>
    <font>
      <sz val="12"/>
      <color theme="1"/>
      <name val="Calibri"/>
      <family val="3"/>
      <charset val="134"/>
      <scheme val="minor"/>
    </font>
    <font>
      <sz val="12"/>
      <name val="Calibri"/>
      <family val="3"/>
      <charset val="134"/>
      <scheme val="minor"/>
    </font>
    <font>
      <b/>
      <sz val="11"/>
      <name val="Calibri"/>
      <family val="3"/>
      <charset val="134"/>
      <scheme val="minor"/>
    </font>
    <font>
      <b/>
      <sz val="14"/>
      <name val="Calibri"/>
      <family val="3"/>
      <charset val="134"/>
      <scheme val="minor"/>
    </font>
    <font>
      <sz val="12"/>
      <color indexed="10"/>
      <name val="Arial"/>
      <family val="2"/>
    </font>
    <font>
      <b/>
      <sz val="11"/>
      <color indexed="10"/>
      <name val="Calibri"/>
      <family val="3"/>
      <charset val="134"/>
      <scheme val="minor"/>
    </font>
    <font>
      <b/>
      <i/>
      <sz val="14"/>
      <name val="Calibri"/>
      <family val="3"/>
      <charset val="134"/>
      <scheme val="minor"/>
    </font>
    <font>
      <i/>
      <sz val="12"/>
      <name val="Calibri"/>
      <family val="3"/>
      <charset val="134"/>
      <scheme val="minor"/>
    </font>
    <font>
      <b/>
      <sz val="9"/>
      <name val="Arial"/>
      <family val="2"/>
    </font>
    <font>
      <sz val="9"/>
      <name val="Arial"/>
      <family val="2"/>
    </font>
    <font>
      <sz val="10"/>
      <color rgb="FFFF0000"/>
      <name val="Arial"/>
      <family val="2"/>
    </font>
    <font>
      <sz val="11"/>
      <color rgb="FFFF0000"/>
      <name val="Arial"/>
      <family val="2"/>
    </font>
    <font>
      <b/>
      <sz val="10"/>
      <color rgb="FF000000"/>
      <name val="Arial"/>
      <family val="2"/>
    </font>
    <font>
      <sz val="11"/>
      <color theme="0" tint="-0.249977111117893"/>
      <name val="Arial"/>
      <family val="2"/>
    </font>
    <font>
      <b/>
      <sz val="11"/>
      <color indexed="10"/>
      <name val="Arial"/>
      <family val="2"/>
    </font>
    <font>
      <sz val="11"/>
      <color rgb="FF0070C0"/>
      <name val="Arial"/>
      <family val="2"/>
    </font>
    <font>
      <sz val="10"/>
      <name val="Helvetica"/>
      <family val="2"/>
    </font>
    <font>
      <b/>
      <sz val="14"/>
      <name val="Arial"/>
      <family val="2"/>
    </font>
    <font>
      <b/>
      <sz val="10"/>
      <name val="Helvetica"/>
      <family val="2"/>
    </font>
    <font>
      <b/>
      <sz val="12"/>
      <name val="Helvetica"/>
      <family val="2"/>
    </font>
    <font>
      <sz val="12"/>
      <color indexed="8"/>
      <name val="Arial"/>
      <family val="2"/>
    </font>
    <font>
      <sz val="12"/>
      <color indexed="18"/>
      <name val="Arial"/>
      <family val="2"/>
    </font>
    <font>
      <b/>
      <sz val="10"/>
      <color theme="1"/>
      <name val="Helvetica"/>
      <family val="2"/>
    </font>
    <font>
      <sz val="10"/>
      <color theme="1"/>
      <name val="Helvetica"/>
      <family val="2"/>
    </font>
    <font>
      <sz val="12"/>
      <color theme="1"/>
      <name val="Arial"/>
      <family val="2"/>
    </font>
    <font>
      <b/>
      <sz val="6"/>
      <name val="Helvetica"/>
      <family val="2"/>
    </font>
    <font>
      <b/>
      <sz val="10"/>
      <name val="Helvetica"/>
      <family val="2"/>
    </font>
    <font>
      <sz val="9"/>
      <name val="ＭＳ Ｐゴシック"/>
      <family val="2"/>
    </font>
    <font>
      <sz val="10"/>
      <name val="ＭＳ Ｐゴシック"/>
      <family val="2"/>
    </font>
    <font>
      <sz val="10"/>
      <name val="Sans-serif"/>
      <family val="1"/>
    </font>
    <font>
      <b/>
      <sz val="10"/>
      <color rgb="FF0070C0"/>
      <name val="Arial"/>
      <family val="2"/>
    </font>
    <font>
      <sz val="12"/>
      <name val="ＭＳ Ｐゴシック"/>
      <family val="2"/>
    </font>
    <font>
      <vertAlign val="superscript"/>
      <sz val="12"/>
      <name val="Arial"/>
      <family val="2"/>
    </font>
    <font>
      <sz val="14"/>
      <color theme="1"/>
      <name val="Arial"/>
      <family val="2"/>
    </font>
    <font>
      <b/>
      <sz val="16"/>
      <color theme="1"/>
      <name val="Arial"/>
      <family val="2"/>
    </font>
    <font>
      <b/>
      <sz val="14"/>
      <color rgb="FF0000CC"/>
      <name val="Arial"/>
      <family val="2"/>
    </font>
    <font>
      <sz val="14"/>
      <name val="Arial"/>
      <family val="2"/>
    </font>
    <font>
      <u/>
      <sz val="11"/>
      <color theme="10"/>
      <name val="Calibri"/>
      <family val="3"/>
      <charset val="134"/>
      <scheme val="minor"/>
    </font>
    <font>
      <u/>
      <sz val="11"/>
      <color rgb="FF800080"/>
      <name val="Calibri"/>
      <family val="3"/>
      <charset val="134"/>
      <scheme val="minor"/>
    </font>
    <font>
      <sz val="11"/>
      <color theme="1"/>
      <name val="Calibri"/>
      <family val="3"/>
      <charset val="134"/>
      <scheme val="minor"/>
    </font>
    <font>
      <u/>
      <sz val="12"/>
      <color indexed="12"/>
      <name val="Arial"/>
      <family val="2"/>
    </font>
    <font>
      <sz val="11"/>
      <color theme="1"/>
      <name val="Calibri"/>
      <family val="3"/>
      <charset val="134"/>
      <scheme val="minor"/>
    </font>
    <font>
      <sz val="9"/>
      <name val="ＭＳ Ｐゴシック"/>
      <family val="2"/>
    </font>
    <font>
      <sz val="11"/>
      <color theme="1"/>
      <name val="Calibri"/>
      <family val="3"/>
      <charset val="134"/>
      <scheme val="minor"/>
    </font>
    <font>
      <sz val="11"/>
      <color indexed="20"/>
      <name val="맑은 고딕"/>
      <family val="2"/>
    </font>
    <font>
      <sz val="11"/>
      <color rgb="FF9C0006"/>
      <name val="맑은 고딕"/>
      <family val="2"/>
    </font>
    <font>
      <sz val="9"/>
      <name val="ＭＳ Ｐゴシック"/>
      <family val="2"/>
    </font>
    <font>
      <vertAlign val="superscript"/>
      <sz val="10"/>
      <name val="Arial"/>
      <family val="2"/>
    </font>
    <font>
      <vertAlign val="superscript"/>
      <sz val="8"/>
      <name val="Arial"/>
      <family val="2"/>
    </font>
    <font>
      <b/>
      <vertAlign val="superscript"/>
      <sz val="14"/>
      <name val="Calibri"/>
      <family val="3"/>
      <charset val="134"/>
      <scheme val="minor"/>
    </font>
    <font>
      <sz val="9"/>
      <name val="Calibri"/>
      <family val="3"/>
      <charset val="134"/>
      <scheme val="minor"/>
    </font>
    <font>
      <sz val="11"/>
      <color theme="1"/>
      <name val="Calibri"/>
      <family val="3"/>
      <charset val="134"/>
      <scheme val="minor"/>
    </font>
    <font>
      <sz val="10"/>
      <name val="ＭＳ Ｐゴシック"/>
      <family val="3"/>
      <charset val="128"/>
    </font>
    <font>
      <sz val="11"/>
      <name val="ＭＳ Ｐゴシック"/>
      <family val="3"/>
      <charset val="128"/>
    </font>
    <font>
      <sz val="11"/>
      <color theme="1"/>
      <name val="Calibri"/>
      <family val="3"/>
      <charset val="128"/>
      <scheme val="minor"/>
    </font>
    <font>
      <sz val="6"/>
      <name val="Calibri"/>
      <family val="3"/>
      <charset val="128"/>
      <scheme val="minor"/>
    </font>
    <font>
      <sz val="11"/>
      <name val="Calibri"/>
      <family val="3"/>
      <charset val="128"/>
      <scheme val="minor"/>
    </font>
    <font>
      <b/>
      <sz val="10"/>
      <name val="微软雅黑"/>
      <family val="2"/>
      <charset val="134"/>
    </font>
    <font>
      <b/>
      <sz val="10"/>
      <color rgb="FFFF0000"/>
      <name val="Arial"/>
      <family val="2"/>
    </font>
    <font>
      <b/>
      <sz val="20"/>
      <color rgb="FF0000CC"/>
      <name val="Calibri"/>
      <family val="3"/>
      <charset val="128"/>
      <scheme val="minor"/>
    </font>
    <font>
      <b/>
      <sz val="11"/>
      <color rgb="FF0000CC"/>
      <name val="Calibri"/>
      <family val="3"/>
      <charset val="128"/>
      <scheme val="minor"/>
    </font>
    <font>
      <sz val="10"/>
      <color rgb="FFFF0000"/>
      <name val="Helvetica"/>
      <family val="2"/>
    </font>
    <font>
      <b/>
      <sz val="10"/>
      <color rgb="FFFF0000"/>
      <name val="Helvetica"/>
      <family val="2"/>
    </font>
    <font>
      <sz val="11"/>
      <color indexed="10"/>
      <name val="ＭＳ Ｐゴシック"/>
      <family val="3"/>
      <charset val="128"/>
    </font>
  </fonts>
  <fills count="1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indexed="65"/>
        <bgColor indexed="64"/>
      </patternFill>
    </fill>
    <fill>
      <patternFill patternType="solid">
        <fgColor indexed="9"/>
        <bgColor indexed="64"/>
      </patternFill>
    </fill>
    <fill>
      <patternFill patternType="solid">
        <fgColor theme="4" tint="0.39994506668294322"/>
        <bgColor indexed="64"/>
      </patternFill>
    </fill>
    <fill>
      <patternFill patternType="solid">
        <fgColor theme="4" tint="0.79995117038483843"/>
        <bgColor indexed="64"/>
      </patternFill>
    </fill>
    <fill>
      <patternFill patternType="solid">
        <fgColor indexed="45"/>
        <bgColor indexed="64"/>
      </patternFill>
    </fill>
    <fill>
      <patternFill patternType="solid">
        <fgColor rgb="FFFFC7CE"/>
        <bgColor indexed="64"/>
      </patternFill>
    </fill>
    <fill>
      <patternFill patternType="solid">
        <fgColor rgb="FFFFFF00"/>
        <bgColor indexed="64"/>
      </patternFill>
    </fill>
    <fill>
      <patternFill patternType="solid">
        <fgColor theme="0" tint="-0.14999847407452621"/>
        <bgColor indexed="64"/>
      </patternFill>
    </fill>
  </fills>
  <borders count="350">
    <border>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diagonal/>
    </border>
    <border>
      <left style="medium">
        <color auto="1"/>
      </left>
      <right style="medium">
        <color auto="1"/>
      </right>
      <top/>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style="hair">
        <color auto="1"/>
      </top>
      <bottom style="hair">
        <color auto="1"/>
      </bottom>
      <diagonal/>
    </border>
    <border>
      <left style="thin">
        <color auto="1"/>
      </left>
      <right/>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medium">
        <color auto="1"/>
      </bottom>
      <diagonal/>
    </border>
    <border>
      <left style="thin">
        <color auto="1"/>
      </left>
      <right style="thin">
        <color auto="1"/>
      </right>
      <top style="medium">
        <color theme="1"/>
      </top>
      <bottom style="thin">
        <color auto="1"/>
      </bottom>
      <diagonal/>
    </border>
    <border>
      <left style="thin">
        <color auto="1"/>
      </left>
      <right style="thin">
        <color auto="1"/>
      </right>
      <top/>
      <bottom style="medium">
        <color theme="1"/>
      </bottom>
      <diagonal/>
    </border>
    <border>
      <left/>
      <right/>
      <top style="medium">
        <color theme="1"/>
      </top>
      <bottom style="thin">
        <color auto="1"/>
      </bottom>
      <diagonal/>
    </border>
    <border>
      <left/>
      <right style="medium">
        <color auto="1"/>
      </right>
      <top style="medium">
        <color theme="1"/>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right/>
      <top/>
      <bottom style="medium">
        <color theme="1"/>
      </bottom>
      <diagonal/>
    </border>
    <border>
      <left/>
      <right style="medium">
        <color auto="1"/>
      </right>
      <top/>
      <bottom style="medium">
        <color theme="1"/>
      </bottom>
      <diagonal/>
    </border>
    <border>
      <left style="medium">
        <color auto="1"/>
      </left>
      <right style="medium">
        <color auto="1"/>
      </right>
      <top/>
      <bottom style="hair">
        <color auto="1"/>
      </bottom>
      <diagonal/>
    </border>
    <border>
      <left style="medium">
        <color auto="1"/>
      </left>
      <right/>
      <top style="thin">
        <color auto="1"/>
      </top>
      <bottom/>
      <diagonal/>
    </border>
    <border>
      <left style="medium">
        <color auto="1"/>
      </left>
      <right/>
      <top style="hair">
        <color auto="1"/>
      </top>
      <bottom style="hair">
        <color auto="1"/>
      </bottom>
      <diagonal/>
    </border>
    <border>
      <left style="medium">
        <color auto="1"/>
      </left>
      <right/>
      <top/>
      <bottom style="thin">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theme="1"/>
      </right>
      <top style="medium">
        <color theme="1"/>
      </top>
      <bottom style="thin">
        <color auto="1"/>
      </bottom>
      <diagonal/>
    </border>
    <border>
      <left style="thin">
        <color theme="1"/>
      </left>
      <right style="thin">
        <color theme="1"/>
      </right>
      <top style="medium">
        <color theme="1"/>
      </top>
      <bottom style="thin">
        <color auto="1"/>
      </bottom>
      <diagonal/>
    </border>
    <border>
      <left style="thin">
        <color auto="1"/>
      </left>
      <right style="thin">
        <color theme="1"/>
      </right>
      <top style="thin">
        <color auto="1"/>
      </top>
      <bottom style="hair">
        <color auto="1"/>
      </bottom>
      <diagonal/>
    </border>
    <border>
      <left style="thin">
        <color auto="1"/>
      </left>
      <right style="thin">
        <color theme="1"/>
      </right>
      <top style="hair">
        <color auto="1"/>
      </top>
      <bottom style="hair">
        <color auto="1"/>
      </bottom>
      <diagonal/>
    </border>
    <border>
      <left style="thin">
        <color auto="1"/>
      </left>
      <right style="thin">
        <color theme="1"/>
      </right>
      <top style="hair">
        <color auto="1"/>
      </top>
      <bottom style="thin">
        <color auto="1"/>
      </bottom>
      <diagonal/>
    </border>
    <border>
      <left style="thin">
        <color auto="1"/>
      </left>
      <right style="thin">
        <color theme="1"/>
      </right>
      <top style="hair">
        <color auto="1"/>
      </top>
      <bottom style="medium">
        <color theme="1"/>
      </bottom>
      <diagonal/>
    </border>
    <border>
      <left style="thin">
        <color theme="1"/>
      </left>
      <right style="thin">
        <color auto="1"/>
      </right>
      <top style="medium">
        <color theme="1"/>
      </top>
      <bottom style="thin">
        <color auto="1"/>
      </bottom>
      <diagonal/>
    </border>
    <border>
      <left/>
      <right style="thin">
        <color auto="1"/>
      </right>
      <top style="medium">
        <color theme="1"/>
      </top>
      <bottom style="thin">
        <color auto="1"/>
      </bottom>
      <diagonal/>
    </border>
    <border>
      <left/>
      <right style="medium">
        <color theme="1"/>
      </right>
      <top style="medium">
        <color theme="1"/>
      </top>
      <bottom style="thin">
        <color auto="1"/>
      </bottom>
      <diagonal/>
    </border>
    <border>
      <left style="thin">
        <color theme="1"/>
      </left>
      <right style="thin">
        <color auto="1"/>
      </right>
      <top style="thin">
        <color auto="1"/>
      </top>
      <bottom style="hair">
        <color auto="1"/>
      </bottom>
      <diagonal/>
    </border>
    <border>
      <left/>
      <right style="thin">
        <color auto="1"/>
      </right>
      <top style="thin">
        <color auto="1"/>
      </top>
      <bottom style="hair">
        <color auto="1"/>
      </bottom>
      <diagonal/>
    </border>
    <border>
      <left/>
      <right style="medium">
        <color theme="1"/>
      </right>
      <top style="thin">
        <color auto="1"/>
      </top>
      <bottom style="hair">
        <color auto="1"/>
      </bottom>
      <diagonal/>
    </border>
    <border>
      <left style="thin">
        <color theme="1"/>
      </left>
      <right style="thin">
        <color auto="1"/>
      </right>
      <top style="hair">
        <color auto="1"/>
      </top>
      <bottom style="hair">
        <color auto="1"/>
      </bottom>
      <diagonal/>
    </border>
    <border>
      <left/>
      <right style="medium">
        <color theme="1"/>
      </right>
      <top style="hair">
        <color auto="1"/>
      </top>
      <bottom style="hair">
        <color auto="1"/>
      </bottom>
      <diagonal/>
    </border>
    <border>
      <left style="thin">
        <color theme="1"/>
      </left>
      <right style="thin">
        <color auto="1"/>
      </right>
      <top style="hair">
        <color auto="1"/>
      </top>
      <bottom style="thin">
        <color auto="1"/>
      </bottom>
      <diagonal/>
    </border>
    <border>
      <left/>
      <right style="thin">
        <color auto="1"/>
      </right>
      <top style="hair">
        <color auto="1"/>
      </top>
      <bottom style="thin">
        <color auto="1"/>
      </bottom>
      <diagonal/>
    </border>
    <border>
      <left/>
      <right style="medium">
        <color theme="1"/>
      </right>
      <top style="hair">
        <color auto="1"/>
      </top>
      <bottom style="thin">
        <color auto="1"/>
      </bottom>
      <diagonal/>
    </border>
    <border>
      <left style="thin">
        <color theme="1"/>
      </left>
      <right style="thin">
        <color auto="1"/>
      </right>
      <top style="hair">
        <color auto="1"/>
      </top>
      <bottom style="medium">
        <color theme="1"/>
      </bottom>
      <diagonal/>
    </border>
    <border>
      <left/>
      <right style="thin">
        <color auto="1"/>
      </right>
      <top style="hair">
        <color auto="1"/>
      </top>
      <bottom style="medium">
        <color theme="1"/>
      </bottom>
      <diagonal/>
    </border>
    <border>
      <left/>
      <right style="medium">
        <color theme="1"/>
      </right>
      <top style="hair">
        <color auto="1"/>
      </top>
      <bottom style="medium">
        <color theme="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hair">
        <color auto="1"/>
      </bottom>
      <diagonal/>
    </border>
    <border>
      <left style="medium">
        <color auto="1"/>
      </left>
      <right style="medium">
        <color auto="1"/>
      </right>
      <top style="hair">
        <color auto="1"/>
      </top>
      <bottom/>
      <diagonal/>
    </border>
    <border>
      <left style="medium">
        <color auto="1"/>
      </left>
      <right/>
      <top style="hair">
        <color auto="1"/>
      </top>
      <bottom/>
      <diagonal/>
    </border>
    <border>
      <left style="thin">
        <color auto="1"/>
      </left>
      <right style="thin">
        <color auto="1"/>
      </right>
      <top style="hair">
        <color auto="1"/>
      </top>
      <bottom/>
      <diagonal/>
    </border>
    <border>
      <left style="medium">
        <color auto="1"/>
      </left>
      <right/>
      <top style="hair">
        <color auto="1"/>
      </top>
      <bottom style="thin">
        <color auto="1"/>
      </bottom>
      <diagonal/>
    </border>
    <border>
      <left/>
      <right/>
      <top style="hair">
        <color auto="1"/>
      </top>
      <bottom/>
      <diagonal/>
    </border>
    <border>
      <left style="thin">
        <color auto="1"/>
      </left>
      <right/>
      <top style="hair">
        <color auto="1"/>
      </top>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theme="1"/>
      </left>
      <right style="thin">
        <color theme="1"/>
      </right>
      <top style="medium">
        <color auto="1"/>
      </top>
      <bottom style="thin">
        <color auto="1"/>
      </bottom>
      <diagonal/>
    </border>
    <border>
      <left style="medium">
        <color theme="1"/>
      </left>
      <right style="medium">
        <color theme="1"/>
      </right>
      <top style="medium">
        <color auto="1"/>
      </top>
      <bottom style="thin">
        <color auto="1"/>
      </bottom>
      <diagonal/>
    </border>
    <border>
      <left style="medium">
        <color theme="1"/>
      </left>
      <right style="thin">
        <color theme="1"/>
      </right>
      <top style="thin">
        <color auto="1"/>
      </top>
      <bottom style="hair">
        <color auto="1"/>
      </bottom>
      <diagonal/>
    </border>
    <border>
      <left style="medium">
        <color theme="1"/>
      </left>
      <right style="medium">
        <color theme="1"/>
      </right>
      <top style="thin">
        <color auto="1"/>
      </top>
      <bottom style="hair">
        <color auto="1"/>
      </bottom>
      <diagonal/>
    </border>
    <border>
      <left style="medium">
        <color theme="1"/>
      </left>
      <right style="thin">
        <color theme="1"/>
      </right>
      <top style="hair">
        <color auto="1"/>
      </top>
      <bottom style="hair">
        <color auto="1"/>
      </bottom>
      <diagonal/>
    </border>
    <border>
      <left style="medium">
        <color theme="1"/>
      </left>
      <right style="medium">
        <color theme="1"/>
      </right>
      <top style="hair">
        <color auto="1"/>
      </top>
      <bottom style="hair">
        <color auto="1"/>
      </bottom>
      <diagonal/>
    </border>
    <border>
      <left style="medium">
        <color theme="1"/>
      </left>
      <right style="thin">
        <color theme="1"/>
      </right>
      <top style="hair">
        <color auto="1"/>
      </top>
      <bottom/>
      <diagonal/>
    </border>
    <border>
      <left style="medium">
        <color theme="1"/>
      </left>
      <right style="medium">
        <color theme="1"/>
      </right>
      <top style="hair">
        <color auto="1"/>
      </top>
      <bottom/>
      <diagonal/>
    </border>
    <border>
      <left style="medium">
        <color theme="1"/>
      </left>
      <right style="thin">
        <color theme="1"/>
      </right>
      <top style="hair">
        <color auto="1"/>
      </top>
      <bottom style="thin">
        <color auto="1"/>
      </bottom>
      <diagonal/>
    </border>
    <border>
      <left style="medium">
        <color theme="1"/>
      </left>
      <right style="medium">
        <color theme="1"/>
      </right>
      <top style="hair">
        <color auto="1"/>
      </top>
      <bottom style="thin">
        <color auto="1"/>
      </bottom>
      <diagonal/>
    </border>
    <border>
      <left style="medium">
        <color theme="1"/>
      </left>
      <right style="thin">
        <color theme="1"/>
      </right>
      <top/>
      <bottom/>
      <diagonal/>
    </border>
    <border>
      <left style="medium">
        <color theme="1"/>
      </left>
      <right style="medium">
        <color theme="1"/>
      </right>
      <top/>
      <bottom/>
      <diagonal/>
    </border>
    <border>
      <left style="medium">
        <color theme="1"/>
      </left>
      <right style="thin">
        <color theme="1"/>
      </right>
      <top/>
      <bottom style="thin">
        <color auto="1"/>
      </bottom>
      <diagonal/>
    </border>
    <border>
      <left style="medium">
        <color theme="1"/>
      </left>
      <right style="medium">
        <color theme="1"/>
      </right>
      <top/>
      <bottom style="thin">
        <color auto="1"/>
      </bottom>
      <diagonal/>
    </border>
    <border>
      <left style="medium">
        <color theme="1"/>
      </left>
      <right style="thin">
        <color theme="1"/>
      </right>
      <top style="thin">
        <color auto="1"/>
      </top>
      <bottom/>
      <diagonal/>
    </border>
    <border>
      <left style="medium">
        <color theme="1"/>
      </left>
      <right style="medium">
        <color theme="1"/>
      </right>
      <top style="thin">
        <color auto="1"/>
      </top>
      <bottom/>
      <diagonal/>
    </border>
    <border>
      <left style="medium">
        <color theme="1"/>
      </left>
      <right style="medium">
        <color auto="1"/>
      </right>
      <top style="medium">
        <color auto="1"/>
      </top>
      <bottom style="thin">
        <color auto="1"/>
      </bottom>
      <diagonal/>
    </border>
    <border>
      <left style="medium">
        <color theme="1"/>
      </left>
      <right style="medium">
        <color auto="1"/>
      </right>
      <top style="thin">
        <color auto="1"/>
      </top>
      <bottom style="hair">
        <color auto="1"/>
      </bottom>
      <diagonal/>
    </border>
    <border>
      <left style="medium">
        <color theme="1"/>
      </left>
      <right style="medium">
        <color auto="1"/>
      </right>
      <top style="hair">
        <color auto="1"/>
      </top>
      <bottom style="hair">
        <color auto="1"/>
      </bottom>
      <diagonal/>
    </border>
    <border>
      <left style="medium">
        <color theme="1"/>
      </left>
      <right style="medium">
        <color auto="1"/>
      </right>
      <top style="hair">
        <color auto="1"/>
      </top>
      <bottom/>
      <diagonal/>
    </border>
    <border>
      <left style="medium">
        <color theme="1"/>
      </left>
      <right style="medium">
        <color auto="1"/>
      </right>
      <top style="hair">
        <color auto="1"/>
      </top>
      <bottom style="thin">
        <color auto="1"/>
      </bottom>
      <diagonal/>
    </border>
    <border>
      <left style="medium">
        <color theme="1"/>
      </left>
      <right style="medium">
        <color auto="1"/>
      </right>
      <top/>
      <bottom/>
      <diagonal/>
    </border>
    <border>
      <left style="medium">
        <color theme="1"/>
      </left>
      <right style="medium">
        <color auto="1"/>
      </right>
      <top/>
      <bottom style="thin">
        <color auto="1"/>
      </bottom>
      <diagonal/>
    </border>
    <border>
      <left style="medium">
        <color theme="1"/>
      </left>
      <right style="medium">
        <color auto="1"/>
      </right>
      <top style="thin">
        <color auto="1"/>
      </top>
      <bottom/>
      <diagonal/>
    </border>
    <border>
      <left style="medium">
        <color theme="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theme="1"/>
      </left>
      <right style="thin">
        <color theme="1"/>
      </right>
      <top/>
      <bottom style="medium">
        <color auto="1"/>
      </bottom>
      <diagonal/>
    </border>
    <border>
      <left style="medium">
        <color theme="1"/>
      </left>
      <right style="medium">
        <color theme="1"/>
      </right>
      <top/>
      <bottom style="medium">
        <color auto="1"/>
      </bottom>
      <diagonal/>
    </border>
    <border>
      <left style="medium">
        <color theme="1"/>
      </left>
      <right style="medium">
        <color auto="1"/>
      </right>
      <top/>
      <bottom style="medium">
        <color auto="1"/>
      </bottom>
      <diagonal/>
    </border>
    <border>
      <left/>
      <right style="medium">
        <color auto="1"/>
      </right>
      <top/>
      <bottom style="medium">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style="thin">
        <color theme="1"/>
      </right>
      <top style="medium">
        <color auto="1"/>
      </top>
      <bottom style="thin">
        <color auto="1"/>
      </bottom>
      <diagonal/>
    </border>
    <border>
      <left style="thin">
        <color auto="1"/>
      </left>
      <right style="thin">
        <color theme="1"/>
      </right>
      <top style="hair">
        <color auto="1"/>
      </top>
      <bottom/>
      <diagonal/>
    </border>
    <border>
      <left style="thin">
        <color auto="1"/>
      </left>
      <right style="thin">
        <color theme="1"/>
      </right>
      <top/>
      <bottom style="thin">
        <color auto="1"/>
      </bottom>
      <diagonal/>
    </border>
    <border>
      <left style="thin">
        <color auto="1"/>
      </left>
      <right style="thin">
        <color theme="1"/>
      </right>
      <top/>
      <bottom style="hair">
        <color auto="1"/>
      </bottom>
      <diagonal/>
    </border>
    <border>
      <left style="thin">
        <color theme="1"/>
      </left>
      <right style="thin">
        <color theme="1"/>
      </right>
      <top style="medium">
        <color auto="1"/>
      </top>
      <bottom style="thin">
        <color auto="1"/>
      </bottom>
      <diagonal/>
    </border>
    <border>
      <left style="thin">
        <color theme="1"/>
      </left>
      <right style="thin">
        <color theme="1"/>
      </right>
      <top style="thin">
        <color auto="1"/>
      </top>
      <bottom style="hair">
        <color auto="1"/>
      </bottom>
      <diagonal/>
    </border>
    <border>
      <left style="thin">
        <color theme="1"/>
      </left>
      <right style="thin">
        <color theme="1"/>
      </right>
      <top style="hair">
        <color auto="1"/>
      </top>
      <bottom style="hair">
        <color auto="1"/>
      </bottom>
      <diagonal/>
    </border>
    <border>
      <left style="thin">
        <color theme="1"/>
      </left>
      <right style="thin">
        <color theme="1"/>
      </right>
      <top style="hair">
        <color auto="1"/>
      </top>
      <bottom/>
      <diagonal/>
    </border>
    <border>
      <left style="thin">
        <color theme="1"/>
      </left>
      <right style="thin">
        <color theme="1"/>
      </right>
      <top style="hair">
        <color auto="1"/>
      </top>
      <bottom style="thin">
        <color auto="1"/>
      </bottom>
      <diagonal/>
    </border>
    <border>
      <left style="thin">
        <color theme="1"/>
      </left>
      <right style="thin">
        <color theme="1"/>
      </right>
      <top/>
      <bottom style="thin">
        <color auto="1"/>
      </bottom>
      <diagonal/>
    </border>
    <border>
      <left style="thin">
        <color theme="1"/>
      </left>
      <right style="thin">
        <color theme="1"/>
      </right>
      <top/>
      <bottom style="hair">
        <color auto="1"/>
      </bottom>
      <diagonal/>
    </border>
    <border>
      <left style="thin">
        <color theme="1"/>
      </left>
      <right style="thin">
        <color auto="1"/>
      </right>
      <top style="medium">
        <color auto="1"/>
      </top>
      <bottom style="thin">
        <color auto="1"/>
      </bottom>
      <diagonal/>
    </border>
    <border>
      <left style="thin">
        <color theme="1"/>
      </left>
      <right style="thin">
        <color auto="1"/>
      </right>
      <top style="hair">
        <color auto="1"/>
      </top>
      <bottom/>
      <diagonal/>
    </border>
    <border>
      <left/>
      <right style="thin">
        <color auto="1"/>
      </right>
      <top style="hair">
        <color auto="1"/>
      </top>
      <bottom/>
      <diagonal/>
    </border>
    <border>
      <left/>
      <right style="medium">
        <color auto="1"/>
      </right>
      <top style="hair">
        <color auto="1"/>
      </top>
      <bottom/>
      <diagonal/>
    </border>
    <border>
      <left style="thin">
        <color theme="1"/>
      </left>
      <right style="thin">
        <color auto="1"/>
      </right>
      <top/>
      <bottom style="thin">
        <color auto="1"/>
      </bottom>
      <diagonal/>
    </border>
    <border>
      <left style="thin">
        <color theme="1"/>
      </left>
      <right style="thin">
        <color auto="1"/>
      </right>
      <top/>
      <bottom style="hair">
        <color auto="1"/>
      </bottom>
      <diagonal/>
    </border>
    <border>
      <left/>
      <right style="thin">
        <color auto="1"/>
      </right>
      <top/>
      <bottom style="hair">
        <color auto="1"/>
      </bottom>
      <diagonal/>
    </border>
    <border>
      <left/>
      <right style="medium">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hair">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theme="1"/>
      </right>
      <top/>
      <bottom style="medium">
        <color auto="1"/>
      </bottom>
      <diagonal/>
    </border>
    <border>
      <left style="thin">
        <color theme="1"/>
      </left>
      <right style="thin">
        <color theme="1"/>
      </right>
      <top/>
      <bottom style="medium">
        <color auto="1"/>
      </bottom>
      <diagonal/>
    </border>
    <border>
      <left style="thin">
        <color theme="1"/>
      </left>
      <right style="thin">
        <color auto="1"/>
      </right>
      <top/>
      <bottom style="medium">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thin">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right style="hair">
        <color auto="1"/>
      </right>
      <top style="hair">
        <color auto="1"/>
      </top>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hair">
        <color auto="1"/>
      </bottom>
      <diagonal/>
    </border>
    <border>
      <left style="medium">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hair">
        <color auto="1"/>
      </left>
      <right style="hair">
        <color auto="1"/>
      </right>
      <top style="hair">
        <color auto="1"/>
      </top>
      <bottom/>
      <diagonal/>
    </border>
    <border>
      <left style="medium">
        <color auto="1"/>
      </left>
      <right style="thin">
        <color auto="1"/>
      </right>
      <top/>
      <bottom style="hair">
        <color auto="1"/>
      </bottom>
      <diagonal/>
    </border>
    <border>
      <left style="hair">
        <color auto="1"/>
      </left>
      <right style="hair">
        <color auto="1"/>
      </right>
      <top/>
      <bottom style="hair">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medium">
        <color auto="1"/>
      </left>
      <right/>
      <top/>
      <bottom style="hair">
        <color auto="1"/>
      </bottom>
      <diagonal/>
    </border>
    <border>
      <left/>
      <right style="medium">
        <color theme="1"/>
      </right>
      <top style="hair">
        <color auto="1"/>
      </top>
      <bottom/>
      <diagonal/>
    </border>
    <border>
      <left/>
      <right style="medium">
        <color theme="1"/>
      </right>
      <top/>
      <bottom style="thin">
        <color auto="1"/>
      </bottom>
      <diagonal/>
    </border>
    <border>
      <left/>
      <right style="medium">
        <color theme="1"/>
      </right>
      <top/>
      <bottom style="hair">
        <color auto="1"/>
      </bottom>
      <diagonal/>
    </border>
    <border>
      <left style="thin">
        <color theme="1"/>
      </left>
      <right style="thin">
        <color theme="1"/>
      </right>
      <top style="thin">
        <color auto="1"/>
      </top>
      <bottom style="medium">
        <color theme="1"/>
      </bottom>
      <diagonal/>
    </border>
    <border>
      <left style="thin">
        <color theme="1"/>
      </left>
      <right style="thin">
        <color theme="1"/>
      </right>
      <top/>
      <bottom style="medium">
        <color theme="1"/>
      </bottom>
      <diagonal/>
    </border>
    <border>
      <left style="thin">
        <color theme="1"/>
      </left>
      <right style="thin">
        <color auto="1"/>
      </right>
      <top/>
      <bottom style="medium">
        <color theme="1"/>
      </bottom>
      <diagonal/>
    </border>
    <border>
      <left/>
      <right style="medium">
        <color theme="1"/>
      </right>
      <top/>
      <bottom style="medium">
        <color theme="1"/>
      </bottom>
      <diagonal/>
    </border>
    <border>
      <left style="thin">
        <color theme="1"/>
      </left>
      <right style="thin">
        <color theme="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right style="thin">
        <color auto="1"/>
      </right>
      <top/>
      <bottom style="dotted">
        <color auto="1"/>
      </bottom>
      <diagonal/>
    </border>
    <border>
      <left style="medium">
        <color auto="1"/>
      </left>
      <right style="medium">
        <color auto="1"/>
      </right>
      <top style="dotted">
        <color auto="1"/>
      </top>
      <bottom/>
      <diagonal/>
    </border>
    <border>
      <left style="medium">
        <color auto="1"/>
      </left>
      <right style="medium">
        <color auto="1"/>
      </right>
      <top/>
      <bottom style="dashed">
        <color auto="1"/>
      </bottom>
      <diagonal/>
    </border>
    <border>
      <left/>
      <right style="thin">
        <color auto="1"/>
      </right>
      <top/>
      <bottom style="dashed">
        <color auto="1"/>
      </bottom>
      <diagonal/>
    </border>
    <border>
      <left style="thin">
        <color auto="1"/>
      </left>
      <right style="medium">
        <color auto="1"/>
      </right>
      <top/>
      <bottom style="hair">
        <color auto="1"/>
      </bottom>
      <diagonal/>
    </border>
    <border>
      <left/>
      <right/>
      <top/>
      <bottom style="dotted">
        <color auto="1"/>
      </bottom>
      <diagonal/>
    </border>
    <border>
      <left/>
      <right/>
      <top/>
      <bottom style="dashed">
        <color auto="1"/>
      </bottom>
      <diagonal/>
    </border>
    <border>
      <left style="medium">
        <color auto="1"/>
      </left>
      <right style="medium">
        <color auto="1"/>
      </right>
      <top style="dashed">
        <color auto="1"/>
      </top>
      <bottom/>
      <diagonal/>
    </border>
    <border>
      <left/>
      <right style="thin">
        <color auto="1"/>
      </right>
      <top style="thin">
        <color auto="1"/>
      </top>
      <bottom style="medium">
        <color auto="1"/>
      </bottom>
      <diagonal/>
    </border>
    <border>
      <left style="thin">
        <color auto="1"/>
      </left>
      <right style="thin">
        <color theme="1"/>
      </right>
      <top/>
      <bottom/>
      <diagonal/>
    </border>
    <border>
      <left style="thin">
        <color auto="1"/>
      </left>
      <right style="thin">
        <color theme="1"/>
      </right>
      <top style="thin">
        <color auto="1"/>
      </top>
      <bottom/>
      <diagonal/>
    </border>
    <border>
      <left style="thin">
        <color auto="1"/>
      </left>
      <right/>
      <top style="medium">
        <color theme="1"/>
      </top>
      <bottom style="thin">
        <color auto="1"/>
      </bottom>
      <diagonal/>
    </border>
    <border>
      <left style="thin">
        <color theme="1"/>
      </left>
      <right style="thin">
        <color auto="1"/>
      </right>
      <top/>
      <bottom/>
      <diagonal/>
    </border>
    <border>
      <left style="thin">
        <color theme="1"/>
      </left>
      <right style="thin">
        <color theme="1"/>
      </right>
      <top style="thin">
        <color auto="1"/>
      </top>
      <bottom/>
      <diagonal/>
    </border>
    <border>
      <left style="thin">
        <color theme="1"/>
      </left>
      <right style="thin">
        <color auto="1"/>
      </right>
      <top style="thin">
        <color auto="1"/>
      </top>
      <bottom/>
      <diagonal/>
    </border>
    <border>
      <left/>
      <right style="medium">
        <color theme="1"/>
      </right>
      <top/>
      <bottom/>
      <diagonal/>
    </border>
    <border>
      <left/>
      <right style="medium">
        <color theme="1"/>
      </right>
      <top style="thin">
        <color auto="1"/>
      </top>
      <bottom/>
      <diagonal/>
    </border>
    <border>
      <left style="thin">
        <color auto="1"/>
      </left>
      <right style="thin">
        <color theme="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theme="1"/>
      </right>
      <top style="hair">
        <color auto="1"/>
      </top>
      <bottom style="hair">
        <color auto="1"/>
      </bottom>
      <diagonal/>
    </border>
    <border>
      <left style="thin">
        <color auto="1"/>
      </left>
      <right style="thin">
        <color theme="1"/>
      </right>
      <top style="thin">
        <color auto="1"/>
      </top>
      <bottom style="medium">
        <color auto="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style="thin">
        <color theme="1"/>
      </left>
      <right style="thin">
        <color auto="1"/>
      </right>
      <top style="thin">
        <color auto="1"/>
      </top>
      <bottom style="medium">
        <color theme="1"/>
      </bottom>
      <diagonal/>
    </border>
    <border>
      <left/>
      <right style="medium">
        <color theme="1"/>
      </right>
      <top style="thin">
        <color auto="1"/>
      </top>
      <bottom style="medium">
        <color theme="1"/>
      </bottom>
      <diagonal/>
    </border>
    <border>
      <left style="thin">
        <color auto="1"/>
      </left>
      <right style="thin">
        <color auto="1"/>
      </right>
      <top style="hair">
        <color auto="1"/>
      </top>
      <bottom style="dashed">
        <color auto="1"/>
      </bottom>
      <diagonal/>
    </border>
    <border>
      <left style="thin">
        <color auto="1"/>
      </left>
      <right/>
      <top style="hair">
        <color auto="1"/>
      </top>
      <bottom style="dashed">
        <color auto="1"/>
      </bottom>
      <diagonal/>
    </border>
    <border>
      <left/>
      <right style="medium">
        <color theme="1"/>
      </right>
      <top style="hair">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hair">
        <color auto="1"/>
      </top>
      <bottom style="medium">
        <color auto="1"/>
      </bottom>
      <diagonal/>
    </border>
    <border>
      <left/>
      <right style="thin">
        <color auto="1"/>
      </right>
      <top style="hair">
        <color auto="1"/>
      </top>
      <bottom style="medium">
        <color auto="1"/>
      </bottom>
      <diagonal/>
    </border>
    <border>
      <left style="thin">
        <color auto="1"/>
      </left>
      <right/>
      <top/>
      <bottom style="medium">
        <color theme="1"/>
      </bottom>
      <diagonal/>
    </border>
    <border>
      <left/>
      <right style="medium">
        <color theme="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theme="1"/>
      </left>
      <right style="medium">
        <color theme="1"/>
      </right>
      <top style="medium">
        <color theme="1"/>
      </top>
      <bottom style="thin">
        <color auto="1"/>
      </bottom>
      <diagonal/>
    </border>
    <border>
      <left style="medium">
        <color theme="1"/>
      </left>
      <right style="medium">
        <color theme="1"/>
      </right>
      <top/>
      <bottom style="hair">
        <color auto="1"/>
      </bottom>
      <diagonal/>
    </border>
    <border>
      <left style="medium">
        <color theme="1"/>
      </left>
      <right style="medium">
        <color theme="1"/>
      </right>
      <top style="thin">
        <color auto="1"/>
      </top>
      <bottom style="thin">
        <color auto="1"/>
      </bottom>
      <diagonal/>
    </border>
    <border>
      <left style="medium">
        <color theme="1"/>
      </left>
      <right style="medium">
        <color theme="1"/>
      </right>
      <top style="thin">
        <color auto="1"/>
      </top>
      <bottom style="medium">
        <color auto="1"/>
      </bottom>
      <diagonal/>
    </border>
    <border>
      <left style="medium">
        <color theme="1"/>
      </left>
      <right style="medium">
        <color theme="1"/>
      </right>
      <top style="medium">
        <color auto="1"/>
      </top>
      <bottom/>
      <diagonal/>
    </border>
    <border>
      <left style="medium">
        <color theme="1"/>
      </left>
      <right style="medium">
        <color theme="1"/>
      </right>
      <top style="medium">
        <color auto="1"/>
      </top>
      <bottom style="hair">
        <color auto="1"/>
      </bottom>
      <diagonal/>
    </border>
    <border>
      <left style="medium">
        <color theme="1"/>
      </left>
      <right style="medium">
        <color theme="1"/>
      </right>
      <top/>
      <bottom style="medium">
        <color theme="1"/>
      </bottom>
      <diagonal/>
    </border>
    <border>
      <left style="medium">
        <color auto="1"/>
      </left>
      <right style="thin">
        <color theme="1"/>
      </right>
      <top style="medium">
        <color auto="1"/>
      </top>
      <bottom style="thin">
        <color auto="1"/>
      </bottom>
      <diagonal/>
    </border>
    <border>
      <left/>
      <right style="thin">
        <color theme="1"/>
      </right>
      <top style="medium">
        <color auto="1"/>
      </top>
      <bottom style="thin">
        <color auto="1"/>
      </bottom>
      <diagonal/>
    </border>
    <border>
      <left style="medium">
        <color auto="1"/>
      </left>
      <right style="thin">
        <color theme="1"/>
      </right>
      <top style="thin">
        <color auto="1"/>
      </top>
      <bottom/>
      <diagonal/>
    </border>
    <border>
      <left/>
      <right style="thin">
        <color theme="1"/>
      </right>
      <top style="thin">
        <color auto="1"/>
      </top>
      <bottom/>
      <diagonal/>
    </border>
    <border>
      <left style="medium">
        <color auto="1"/>
      </left>
      <right style="thin">
        <color theme="1"/>
      </right>
      <top style="hair">
        <color auto="1"/>
      </top>
      <bottom style="hair">
        <color auto="1"/>
      </bottom>
      <diagonal/>
    </border>
    <border>
      <left/>
      <right style="thin">
        <color theme="1"/>
      </right>
      <top style="hair">
        <color auto="1"/>
      </top>
      <bottom style="hair">
        <color auto="1"/>
      </bottom>
      <diagonal/>
    </border>
    <border>
      <left style="medium">
        <color auto="1"/>
      </left>
      <right style="thin">
        <color theme="1"/>
      </right>
      <top style="hair">
        <color auto="1"/>
      </top>
      <bottom/>
      <diagonal/>
    </border>
    <border>
      <left/>
      <right style="thin">
        <color theme="1"/>
      </right>
      <top style="hair">
        <color auto="1"/>
      </top>
      <bottom/>
      <diagonal/>
    </border>
    <border>
      <left style="medium">
        <color auto="1"/>
      </left>
      <right style="thin">
        <color theme="1"/>
      </right>
      <top/>
      <bottom/>
      <diagonal/>
    </border>
    <border>
      <left/>
      <right style="thin">
        <color theme="1"/>
      </right>
      <top/>
      <bottom/>
      <diagonal/>
    </border>
    <border>
      <left style="medium">
        <color auto="1"/>
      </left>
      <right style="thin">
        <color theme="1"/>
      </right>
      <top style="thin">
        <color auto="1"/>
      </top>
      <bottom style="thin">
        <color auto="1"/>
      </bottom>
      <diagonal/>
    </border>
    <border>
      <left/>
      <right style="thin">
        <color theme="1"/>
      </right>
      <top style="thin">
        <color auto="1"/>
      </top>
      <bottom style="thin">
        <color auto="1"/>
      </bottom>
      <diagonal/>
    </border>
    <border>
      <left style="thin">
        <color theme="1"/>
      </left>
      <right style="medium">
        <color theme="1"/>
      </right>
      <top style="medium">
        <color auto="1"/>
      </top>
      <bottom style="thin">
        <color auto="1"/>
      </bottom>
      <diagonal/>
    </border>
    <border>
      <left style="thin">
        <color theme="1"/>
      </left>
      <right style="medium">
        <color theme="1"/>
      </right>
      <top style="thin">
        <color auto="1"/>
      </top>
      <bottom/>
      <diagonal/>
    </border>
    <border>
      <left style="thin">
        <color theme="1"/>
      </left>
      <right style="medium">
        <color theme="1"/>
      </right>
      <top style="hair">
        <color auto="1"/>
      </top>
      <bottom style="hair">
        <color auto="1"/>
      </bottom>
      <diagonal/>
    </border>
    <border>
      <left style="thin">
        <color theme="1"/>
      </left>
      <right style="medium">
        <color theme="1"/>
      </right>
      <top style="hair">
        <color auto="1"/>
      </top>
      <bottom/>
      <diagonal/>
    </border>
    <border>
      <left style="thin">
        <color theme="1"/>
      </left>
      <right style="medium">
        <color theme="1"/>
      </right>
      <top/>
      <bottom/>
      <diagonal/>
    </border>
    <border>
      <left style="thin">
        <color theme="1"/>
      </left>
      <right style="medium">
        <color theme="1"/>
      </right>
      <top style="thin">
        <color auto="1"/>
      </top>
      <bottom style="thin">
        <color auto="1"/>
      </bottom>
      <diagonal/>
    </border>
    <border>
      <left style="thin">
        <color theme="1"/>
      </left>
      <right style="medium">
        <color theme="1"/>
      </right>
      <top style="thin">
        <color auto="1"/>
      </top>
      <bottom style="hair">
        <color auto="1"/>
      </bottom>
      <diagonal/>
    </border>
    <border>
      <left style="thin">
        <color theme="1"/>
      </left>
      <right style="medium">
        <color theme="1"/>
      </right>
      <top/>
      <bottom style="thin">
        <color auto="1"/>
      </bottom>
      <diagonal/>
    </border>
    <border>
      <left style="thin">
        <color theme="1"/>
      </left>
      <right style="medium">
        <color theme="1"/>
      </right>
      <top/>
      <bottom style="hair">
        <color auto="1"/>
      </bottom>
      <diagonal/>
    </border>
    <border>
      <left style="thin">
        <color theme="1"/>
      </left>
      <right style="medium">
        <color theme="1"/>
      </right>
      <top style="hair">
        <color auto="1"/>
      </top>
      <bottom style="thin">
        <color auto="1"/>
      </bottom>
      <diagonal/>
    </border>
    <border>
      <left style="thin">
        <color theme="1"/>
      </left>
      <right style="medium">
        <color theme="1"/>
      </right>
      <top/>
      <bottom style="medium">
        <color auto="1"/>
      </bottom>
      <diagonal/>
    </border>
    <border>
      <left style="medium">
        <color theme="1"/>
      </left>
      <right style="thin">
        <color theme="1"/>
      </right>
      <top style="thin">
        <color auto="1"/>
      </top>
      <bottom style="medium">
        <color auto="1"/>
      </bottom>
      <diagonal/>
    </border>
    <border>
      <left style="thin">
        <color auto="1"/>
      </left>
      <right style="medium">
        <color auto="1"/>
      </right>
      <top style="medium">
        <color theme="1"/>
      </top>
      <bottom style="thin">
        <color auto="1"/>
      </bottom>
      <diagonal/>
    </border>
    <border>
      <left style="thin">
        <color auto="1"/>
      </left>
      <right style="medium">
        <color auto="1"/>
      </right>
      <top/>
      <bottom style="medium">
        <color theme="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style="thin">
        <color auto="1"/>
      </top>
      <bottom style="medium">
        <color theme="1"/>
      </bottom>
      <diagonal/>
    </border>
    <border>
      <left style="thin">
        <color theme="1"/>
      </left>
      <right style="thin">
        <color theme="1"/>
      </right>
      <top style="hair">
        <color auto="1"/>
      </top>
      <bottom style="dashed">
        <color auto="1"/>
      </bottom>
      <diagonal/>
    </border>
    <border>
      <left style="thin">
        <color theme="1"/>
      </left>
      <right style="medium">
        <color theme="1"/>
      </right>
      <top style="medium">
        <color theme="1"/>
      </top>
      <bottom style="thin">
        <color auto="1"/>
      </bottom>
      <diagonal/>
    </border>
    <border>
      <left style="thin">
        <color theme="1"/>
      </left>
      <right style="medium">
        <color theme="1"/>
      </right>
      <top style="hair">
        <color auto="1"/>
      </top>
      <bottom style="dashed">
        <color auto="1"/>
      </bottom>
      <diagonal/>
    </border>
    <border>
      <left style="thin">
        <color theme="1"/>
      </left>
      <right style="medium">
        <color theme="1"/>
      </right>
      <top style="thin">
        <color auto="1"/>
      </top>
      <bottom style="medium">
        <color theme="1"/>
      </bottom>
      <diagonal/>
    </border>
    <border>
      <left style="medium">
        <color theme="1"/>
      </left>
      <right style="medium">
        <color theme="1"/>
      </right>
      <top style="thin">
        <color auto="1"/>
      </top>
      <bottom style="medium">
        <color theme="1"/>
      </bottom>
      <diagonal/>
    </border>
    <border>
      <left/>
      <right/>
      <top style="hair">
        <color auto="1"/>
      </top>
      <bottom style="medium">
        <color auto="1"/>
      </bottom>
      <diagonal/>
    </border>
    <border>
      <left style="medium">
        <color theme="1"/>
      </left>
      <right/>
      <top style="medium">
        <color theme="1"/>
      </top>
      <bottom style="thin">
        <color auto="1"/>
      </bottom>
      <diagonal/>
    </border>
    <border>
      <left style="medium">
        <color theme="1"/>
      </left>
      <right/>
      <top/>
      <bottom style="hair">
        <color auto="1"/>
      </bottom>
      <diagonal/>
    </border>
    <border>
      <left style="medium">
        <color theme="1"/>
      </left>
      <right/>
      <top style="hair">
        <color auto="1"/>
      </top>
      <bottom style="hair">
        <color auto="1"/>
      </bottom>
      <diagonal/>
    </border>
    <border>
      <left style="medium">
        <color theme="1"/>
      </left>
      <right/>
      <top style="thin">
        <color auto="1"/>
      </top>
      <bottom style="thin">
        <color auto="1"/>
      </bottom>
      <diagonal/>
    </border>
    <border>
      <left style="medium">
        <color theme="1"/>
      </left>
      <right/>
      <top/>
      <bottom/>
      <diagonal/>
    </border>
    <border>
      <left style="medium">
        <color theme="1"/>
      </left>
      <right/>
      <top style="thin">
        <color auto="1"/>
      </top>
      <bottom style="medium">
        <color auto="1"/>
      </bottom>
      <diagonal/>
    </border>
    <border>
      <left style="medium">
        <color theme="1"/>
      </left>
      <right/>
      <top style="medium">
        <color auto="1"/>
      </top>
      <bottom style="hair">
        <color auto="1"/>
      </bottom>
      <diagonal/>
    </border>
    <border>
      <left style="medium">
        <color theme="1"/>
      </left>
      <right/>
      <top style="thin">
        <color auto="1"/>
      </top>
      <bottom style="hair">
        <color auto="1"/>
      </bottom>
      <diagonal/>
    </border>
    <border>
      <left style="medium">
        <color theme="1"/>
      </left>
      <right/>
      <top style="hair">
        <color auto="1"/>
      </top>
      <bottom style="thin">
        <color auto="1"/>
      </bottom>
      <diagonal/>
    </border>
    <border>
      <left style="medium">
        <color theme="1"/>
      </left>
      <right/>
      <top style="hair">
        <color auto="1"/>
      </top>
      <bottom/>
      <diagonal/>
    </border>
    <border>
      <left style="medium">
        <color theme="1"/>
      </left>
      <right/>
      <top/>
      <bottom style="thin">
        <color auto="1"/>
      </bottom>
      <diagonal/>
    </border>
    <border>
      <left style="medium">
        <color theme="1"/>
      </left>
      <right/>
      <top/>
      <bottom style="medium">
        <color auto="1"/>
      </bottom>
      <diagonal/>
    </border>
    <border>
      <left style="medium">
        <color theme="1"/>
      </left>
      <right/>
      <top style="medium">
        <color auto="1"/>
      </top>
      <bottom/>
      <diagonal/>
    </border>
    <border>
      <left style="medium">
        <color theme="1"/>
      </left>
      <right/>
      <top style="thin">
        <color auto="1"/>
      </top>
      <bottom/>
      <diagonal/>
    </border>
    <border>
      <left style="medium">
        <color theme="1"/>
      </left>
      <right/>
      <top/>
      <bottom style="medium">
        <color theme="1"/>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style="medium">
        <color auto="1"/>
      </bottom>
      <diagonal/>
    </border>
    <border>
      <left style="thin">
        <color theme="1"/>
      </left>
      <right style="thin">
        <color theme="1"/>
      </right>
      <top style="medium">
        <color auto="1"/>
      </top>
      <bottom style="hair">
        <color auto="1"/>
      </bottom>
      <diagonal/>
    </border>
    <border>
      <left style="thin">
        <color theme="1"/>
      </left>
      <right style="thin">
        <color theme="1"/>
      </right>
      <top style="medium">
        <color auto="1"/>
      </top>
      <bottom/>
      <diagonal/>
    </border>
    <border>
      <left style="thin">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s>
  <cellStyleXfs count="116">
    <xf numFmtId="0" fontId="0" fillId="0" borderId="0"/>
    <xf numFmtId="0" fontId="8"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2" fillId="0" borderId="0"/>
    <xf numFmtId="0" fontId="9" fillId="0" borderId="0"/>
    <xf numFmtId="43" fontId="22" fillId="0" borderId="0" applyFont="0" applyFill="0" applyBorder="0" applyAlignment="0" applyProtection="0"/>
    <xf numFmtId="172" fontId="9" fillId="0" borderId="0" applyFont="0" applyFill="0" applyBorder="0" applyAlignment="0" applyProtection="0"/>
    <xf numFmtId="43" fontId="22" fillId="0" borderId="0" applyFont="0" applyFill="0" applyBorder="0" applyAlignment="0" applyProtection="0"/>
    <xf numFmtId="0" fontId="9" fillId="0" borderId="0"/>
    <xf numFmtId="4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43" fontId="22" fillId="0" borderId="0" applyFont="0" applyFill="0" applyBorder="0" applyAlignment="0" applyProtection="0"/>
    <xf numFmtId="0" fontId="9" fillId="0" borderId="0"/>
    <xf numFmtId="173" fontId="9" fillId="0" borderId="0" applyFont="0" applyFill="0" applyBorder="0" applyAlignment="0" applyProtection="0"/>
    <xf numFmtId="9" fontId="22" fillId="0" borderId="0" applyFont="0" applyFill="0" applyBorder="0" applyAlignment="0" applyProtection="0"/>
    <xf numFmtId="0" fontId="69" fillId="10" borderId="0" applyNumberFormat="0" applyBorder="0" applyAlignment="0" applyProtection="0">
      <alignment vertical="center"/>
    </xf>
    <xf numFmtId="9" fontId="68" fillId="0" borderId="0" applyFont="0" applyFill="0" applyBorder="0" applyAlignment="0" applyProtection="0">
      <alignment vertical="center"/>
    </xf>
    <xf numFmtId="0" fontId="8" fillId="0" borderId="0"/>
    <xf numFmtId="9" fontId="22" fillId="0" borderId="0" applyFont="0" applyFill="0" applyBorder="0" applyAlignment="0" applyProtection="0"/>
    <xf numFmtId="9" fontId="22" fillId="0" borderId="0" applyFont="0" applyFill="0" applyBorder="0" applyAlignment="0" applyProtection="0"/>
    <xf numFmtId="0" fontId="9" fillId="0" borderId="0"/>
    <xf numFmtId="0" fontId="52" fillId="0" borderId="0">
      <alignment vertical="center"/>
    </xf>
    <xf numFmtId="43" fontId="9" fillId="0" borderId="0" applyFont="0" applyFill="0" applyBorder="0" applyAlignment="0" applyProtection="0"/>
    <xf numFmtId="9" fontId="9" fillId="0" borderId="0" applyFont="0" applyFill="0" applyBorder="0" applyAlignment="0" applyProtection="0"/>
    <xf numFmtId="43" fontId="22" fillId="0" borderId="0" applyFont="0" applyFill="0" applyBorder="0" applyAlignment="0" applyProtection="0"/>
    <xf numFmtId="0" fontId="22" fillId="0" borderId="0"/>
    <xf numFmtId="43" fontId="9" fillId="0" borderId="0" applyFont="0" applyFill="0" applyBorder="0" applyAlignment="0" applyProtection="0"/>
    <xf numFmtId="0" fontId="22" fillId="0" borderId="0"/>
    <xf numFmtId="0" fontId="9"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71" fillId="0" borderId="0">
      <alignment vertical="center"/>
    </xf>
    <xf numFmtId="0" fontId="52" fillId="0" borderId="0">
      <alignment vertical="center"/>
    </xf>
    <xf numFmtId="164" fontId="9" fillId="0" borderId="0" applyFont="0" applyFill="0" applyBorder="0" applyAlignment="0" applyProtection="0"/>
    <xf numFmtId="165" fontId="9" fillId="0" borderId="0" applyFont="0" applyFill="0" applyBorder="0" applyAlignment="0" applyProtection="0"/>
    <xf numFmtId="38" fontId="8" fillId="0" borderId="0" applyFont="0" applyFill="0" applyBorder="0" applyAlignment="0" applyProtection="0"/>
    <xf numFmtId="9" fontId="22" fillId="0" borderId="0" applyFont="0" applyFill="0" applyBorder="0" applyAlignment="0" applyProtection="0"/>
    <xf numFmtId="0" fontId="8" fillId="0" borderId="0"/>
    <xf numFmtId="165" fontId="8" fillId="0" borderId="0" applyFont="0" applyFill="0" applyBorder="0" applyAlignment="0" applyProtection="0">
      <alignment vertical="center"/>
    </xf>
    <xf numFmtId="0" fontId="70" fillId="11" borderId="0" applyNumberFormat="0" applyBorder="0" applyAlignment="0" applyProtection="0">
      <alignment vertical="center"/>
    </xf>
    <xf numFmtId="0" fontId="62" fillId="0" borderId="0" applyNumberFormat="0" applyFill="0" applyBorder="0" applyAlignment="0" applyProtection="0"/>
    <xf numFmtId="41" fontId="22" fillId="0" borderId="0" applyFont="0" applyFill="0" applyBorder="0" applyAlignment="0" applyProtection="0"/>
    <xf numFmtId="9" fontId="22" fillId="0" borderId="0" applyFont="0" applyFill="0" applyBorder="0" applyAlignment="0" applyProtection="0"/>
    <xf numFmtId="0" fontId="41" fillId="0" borderId="0"/>
    <xf numFmtId="0" fontId="64" fillId="0" borderId="0">
      <alignment vertical="center"/>
    </xf>
    <xf numFmtId="9" fontId="22" fillId="0" borderId="0" applyFont="0" applyFill="0" applyBorder="0" applyAlignment="0" applyProtection="0"/>
    <xf numFmtId="9" fontId="22" fillId="0" borderId="0" applyFont="0" applyFill="0" applyBorder="0" applyAlignment="0" applyProtection="0"/>
    <xf numFmtId="0" fontId="8" fillId="0" borderId="0"/>
    <xf numFmtId="9" fontId="22" fillId="0" borderId="0" applyFont="0" applyFill="0" applyBorder="0" applyAlignment="0" applyProtection="0"/>
    <xf numFmtId="38" fontId="8"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165" fontId="9" fillId="0" borderId="0" applyFont="0" applyFill="0" applyBorder="0" applyAlignment="0" applyProtection="0"/>
    <xf numFmtId="9" fontId="22" fillId="0" borderId="0" applyFont="0" applyFill="0" applyBorder="0" applyAlignment="0" applyProtection="0"/>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0" fontId="65" fillId="0" borderId="0" applyNumberFormat="0" applyFill="0" applyBorder="0" applyAlignment="0" applyProtection="0">
      <alignment vertical="top"/>
      <protection locked="0"/>
    </xf>
    <xf numFmtId="0" fontId="22" fillId="0" borderId="0"/>
    <xf numFmtId="0" fontId="9" fillId="0" borderId="0"/>
    <xf numFmtId="173" fontId="9" fillId="0" borderId="0" applyFont="0" applyFill="0" applyBorder="0" applyAlignment="0" applyProtection="0"/>
    <xf numFmtId="0" fontId="9" fillId="0" borderId="0"/>
    <xf numFmtId="43" fontId="9" fillId="0" borderId="0" applyFont="0" applyFill="0" applyBorder="0" applyAlignment="0" applyProtection="0"/>
    <xf numFmtId="165" fontId="8" fillId="0" borderId="0" applyFont="0" applyFill="0" applyBorder="0" applyAlignment="0" applyProtection="0">
      <alignment vertical="center"/>
    </xf>
    <xf numFmtId="9" fontId="22" fillId="0" borderId="0" applyFont="0" applyFill="0" applyBorder="0" applyAlignment="0" applyProtection="0"/>
    <xf numFmtId="0" fontId="9" fillId="0" borderId="0"/>
    <xf numFmtId="43"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64" fillId="0" borderId="0">
      <alignment vertical="center"/>
    </xf>
    <xf numFmtId="9" fontId="22" fillId="0" borderId="0" applyFont="0" applyFill="0" applyBorder="0" applyAlignment="0" applyProtection="0"/>
    <xf numFmtId="0" fontId="52" fillId="0" borderId="0">
      <alignment vertical="center"/>
    </xf>
    <xf numFmtId="9" fontId="22" fillId="0" borderId="0" applyFont="0" applyFill="0" applyBorder="0" applyAlignment="0" applyProtection="0"/>
    <xf numFmtId="9" fontId="22" fillId="0" borderId="0" applyFont="0" applyFill="0" applyBorder="0" applyAlignment="0" applyProtection="0"/>
    <xf numFmtId="0" fontId="52" fillId="0" borderId="0">
      <alignment vertical="center"/>
    </xf>
    <xf numFmtId="0" fontId="67" fillId="0" borderId="0">
      <alignment vertical="center"/>
    </xf>
    <xf numFmtId="0" fontId="66" fillId="0" borderId="0">
      <alignment vertical="center"/>
    </xf>
    <xf numFmtId="41" fontId="22" fillId="0" borderId="0" applyFont="0" applyFill="0" applyBorder="0" applyAlignment="0" applyProtection="0"/>
    <xf numFmtId="0" fontId="64" fillId="0" borderId="0"/>
    <xf numFmtId="9" fontId="64"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52" fillId="0" borderId="0">
      <alignment vertical="center"/>
    </xf>
    <xf numFmtId="164" fontId="9" fillId="0" borderId="0" applyFont="0" applyFill="0" applyBorder="0" applyAlignment="0" applyProtection="0"/>
    <xf numFmtId="165" fontId="9" fillId="0" borderId="0" applyFont="0" applyFill="0" applyBorder="0" applyAlignment="0" applyProtection="0"/>
    <xf numFmtId="165" fontId="8" fillId="0" borderId="0" applyFont="0" applyFill="0" applyBorder="0" applyAlignment="0" applyProtection="0">
      <alignment vertical="center"/>
    </xf>
    <xf numFmtId="165" fontId="9" fillId="0" borderId="0" applyFont="0" applyFill="0" applyBorder="0" applyAlignment="0" applyProtection="0"/>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8" fillId="0" borderId="0" applyFont="0" applyFill="0" applyBorder="0" applyAlignment="0" applyProtection="0">
      <alignment vertical="center"/>
    </xf>
    <xf numFmtId="165" fontId="9" fillId="0" borderId="0" applyFont="0" applyFill="0" applyBorder="0" applyAlignment="0" applyProtection="0"/>
    <xf numFmtId="165" fontId="8" fillId="0" borderId="0" applyFont="0" applyFill="0" applyBorder="0" applyAlignment="0" applyProtection="0">
      <alignment vertical="center"/>
    </xf>
    <xf numFmtId="0" fontId="52" fillId="0" borderId="0">
      <alignment vertical="center"/>
    </xf>
    <xf numFmtId="0" fontId="64" fillId="0" borderId="0">
      <alignment vertical="center"/>
    </xf>
    <xf numFmtId="165" fontId="76" fillId="0" borderId="0" applyFont="0" applyFill="0" applyBorder="0" applyAlignment="0" applyProtection="0">
      <alignment vertical="center"/>
    </xf>
    <xf numFmtId="0" fontId="2" fillId="0" borderId="0"/>
    <xf numFmtId="165" fontId="2" fillId="0" borderId="0" applyFont="0" applyFill="0" applyBorder="0" applyAlignment="0" applyProtection="0"/>
    <xf numFmtId="0" fontId="1" fillId="0" borderId="0">
      <alignment vertical="center"/>
    </xf>
    <xf numFmtId="0" fontId="79" fillId="0" borderId="0"/>
    <xf numFmtId="9" fontId="64" fillId="0" borderId="0" applyFont="0" applyFill="0" applyBorder="0" applyAlignment="0" applyProtection="0">
      <alignment vertical="center"/>
    </xf>
  </cellStyleXfs>
  <cellXfs count="1873">
    <xf numFmtId="0" fontId="0" fillId="0" borderId="0" xfId="0"/>
    <xf numFmtId="0" fontId="3" fillId="0" borderId="0" xfId="43" applyFont="1"/>
    <xf numFmtId="0" fontId="4" fillId="0" borderId="0" xfId="43" applyFont="1"/>
    <xf numFmtId="0" fontId="5" fillId="0" borderId="0" xfId="43" applyFont="1" applyFill="1"/>
    <xf numFmtId="0" fontId="4" fillId="0" borderId="0" xfId="43" applyFont="1" applyFill="1"/>
    <xf numFmtId="0" fontId="6" fillId="0" borderId="0" xfId="43" applyFont="1"/>
    <xf numFmtId="0" fontId="7" fillId="0" borderId="0" xfId="43" applyFont="1"/>
    <xf numFmtId="0" fontId="4" fillId="0" borderId="1" xfId="43" applyFont="1" applyBorder="1"/>
    <xf numFmtId="0" fontId="4" fillId="0" borderId="2" xfId="43" applyFont="1" applyBorder="1"/>
    <xf numFmtId="0" fontId="4" fillId="0" borderId="3" xfId="43" applyFont="1" applyBorder="1" applyAlignment="1">
      <alignment horizontal="center"/>
    </xf>
    <xf numFmtId="0" fontId="4" fillId="0" borderId="4" xfId="43" applyFont="1" applyBorder="1" applyAlignment="1">
      <alignment horizontal="center"/>
    </xf>
    <xf numFmtId="0" fontId="4" fillId="0" borderId="5" xfId="43" applyFont="1" applyBorder="1" applyAlignment="1">
      <alignment vertical="center"/>
    </xf>
    <xf numFmtId="0" fontId="4" fillId="0" borderId="6" xfId="43" applyFont="1" applyBorder="1" applyAlignment="1">
      <alignment vertical="center" wrapText="1"/>
    </xf>
    <xf numFmtId="3" fontId="4" fillId="0" borderId="0" xfId="43" applyNumberFormat="1" applyFont="1" applyBorder="1" applyAlignment="1">
      <alignment vertical="center"/>
    </xf>
    <xf numFmtId="3" fontId="4" fillId="0" borderId="7" xfId="43" applyNumberFormat="1" applyFont="1" applyBorder="1" applyAlignment="1">
      <alignment vertical="center"/>
    </xf>
    <xf numFmtId="0" fontId="4" fillId="0" borderId="9" xfId="43" applyFont="1" applyBorder="1"/>
    <xf numFmtId="3" fontId="4" fillId="0" borderId="10" xfId="43" applyNumberFormat="1" applyFont="1" applyBorder="1"/>
    <xf numFmtId="3" fontId="4" fillId="0" borderId="11" xfId="43" applyNumberFormat="1" applyFont="1" applyBorder="1"/>
    <xf numFmtId="0" fontId="4" fillId="0" borderId="12" xfId="43" applyFont="1" applyBorder="1"/>
    <xf numFmtId="3" fontId="4" fillId="0" borderId="13" xfId="43" applyNumberFormat="1" applyFont="1" applyBorder="1"/>
    <xf numFmtId="3" fontId="4" fillId="0" borderId="14" xfId="43" applyNumberFormat="1" applyFont="1" applyBorder="1"/>
    <xf numFmtId="0" fontId="4" fillId="0" borderId="15" xfId="43" applyFont="1" applyBorder="1"/>
    <xf numFmtId="3" fontId="4" fillId="0" borderId="16" xfId="43" applyNumberFormat="1" applyFont="1" applyBorder="1"/>
    <xf numFmtId="3" fontId="4" fillId="0" borderId="17" xfId="43" applyNumberFormat="1" applyFont="1" applyBorder="1"/>
    <xf numFmtId="3" fontId="4" fillId="0" borderId="18" xfId="43" applyNumberFormat="1" applyFont="1" applyBorder="1"/>
    <xf numFmtId="3" fontId="4" fillId="0" borderId="19" xfId="43" applyNumberFormat="1" applyFont="1" applyBorder="1"/>
    <xf numFmtId="0" fontId="4" fillId="0" borderId="20" xfId="43" applyFont="1" applyBorder="1"/>
    <xf numFmtId="3" fontId="4" fillId="0" borderId="21" xfId="43" applyNumberFormat="1" applyFont="1" applyBorder="1"/>
    <xf numFmtId="3" fontId="4" fillId="0" borderId="22" xfId="43" applyNumberFormat="1" applyFont="1" applyBorder="1"/>
    <xf numFmtId="0" fontId="4" fillId="0" borderId="6" xfId="43" applyFont="1" applyBorder="1"/>
    <xf numFmtId="3" fontId="4" fillId="0" borderId="0" xfId="43" applyNumberFormat="1" applyFont="1" applyBorder="1"/>
    <xf numFmtId="3" fontId="4" fillId="0" borderId="7" xfId="43" applyNumberFormat="1" applyFont="1" applyBorder="1"/>
    <xf numFmtId="0" fontId="4" fillId="0" borderId="23" xfId="43" applyFont="1" applyBorder="1"/>
    <xf numFmtId="3" fontId="4" fillId="0" borderId="24" xfId="43" applyNumberFormat="1" applyFont="1" applyBorder="1"/>
    <xf numFmtId="3" fontId="4" fillId="0" borderId="25" xfId="43" applyNumberFormat="1" applyFont="1" applyBorder="1"/>
    <xf numFmtId="0" fontId="4" fillId="0" borderId="0" xfId="43" applyFont="1" applyFill="1" applyBorder="1"/>
    <xf numFmtId="38" fontId="4" fillId="0" borderId="0" xfId="55" applyFont="1" applyFill="1" applyBorder="1"/>
    <xf numFmtId="38" fontId="4" fillId="0" borderId="0" xfId="55" applyFont="1" applyFill="1" applyBorder="1" applyAlignment="1">
      <alignment horizontal="center"/>
    </xf>
    <xf numFmtId="0" fontId="9" fillId="0" borderId="0" xfId="43" applyFont="1"/>
    <xf numFmtId="0" fontId="4" fillId="0" borderId="26" xfId="43" applyFont="1" applyBorder="1" applyAlignment="1">
      <alignment horizontal="center"/>
    </xf>
    <xf numFmtId="3" fontId="4" fillId="0" borderId="27" xfId="43" applyNumberFormat="1" applyFont="1" applyBorder="1" applyAlignment="1">
      <alignment vertical="center"/>
    </xf>
    <xf numFmtId="3" fontId="4" fillId="0" borderId="28" xfId="43" applyNumberFormat="1" applyFont="1" applyBorder="1"/>
    <xf numFmtId="3" fontId="4" fillId="0" borderId="29" xfId="43" applyNumberFormat="1" applyFont="1" applyBorder="1"/>
    <xf numFmtId="3" fontId="4" fillId="0" borderId="30" xfId="43" applyNumberFormat="1" applyFont="1" applyBorder="1"/>
    <xf numFmtId="3" fontId="4" fillId="0" borderId="31" xfId="43" applyNumberFormat="1" applyFont="1" applyBorder="1"/>
    <xf numFmtId="3" fontId="4" fillId="0" borderId="32" xfId="43" applyNumberFormat="1" applyFont="1" applyBorder="1"/>
    <xf numFmtId="3" fontId="4" fillId="0" borderId="27" xfId="43" applyNumberFormat="1" applyFont="1" applyBorder="1"/>
    <xf numFmtId="3" fontId="4" fillId="0" borderId="33" xfId="43" applyNumberFormat="1" applyFont="1" applyBorder="1"/>
    <xf numFmtId="3" fontId="4" fillId="0" borderId="7" xfId="43" applyNumberFormat="1" applyFont="1" applyFill="1" applyBorder="1" applyAlignment="1">
      <alignment vertical="center"/>
    </xf>
    <xf numFmtId="3" fontId="4" fillId="0" borderId="27" xfId="43" applyNumberFormat="1" applyFont="1" applyFill="1" applyBorder="1" applyAlignment="1">
      <alignment vertical="center"/>
    </xf>
    <xf numFmtId="3" fontId="4" fillId="0" borderId="11" xfId="43" applyNumberFormat="1" applyFont="1" applyFill="1" applyBorder="1"/>
    <xf numFmtId="3" fontId="4" fillId="0" borderId="28" xfId="43" applyNumberFormat="1" applyFont="1" applyFill="1" applyBorder="1"/>
    <xf numFmtId="3" fontId="4" fillId="0" borderId="14" xfId="43" applyNumberFormat="1" applyFont="1" applyFill="1" applyBorder="1"/>
    <xf numFmtId="3" fontId="4" fillId="0" borderId="29" xfId="43" applyNumberFormat="1" applyFont="1" applyFill="1" applyBorder="1"/>
    <xf numFmtId="3" fontId="4" fillId="0" borderId="17" xfId="43" applyNumberFormat="1" applyFont="1" applyFill="1" applyBorder="1"/>
    <xf numFmtId="3" fontId="4" fillId="0" borderId="30" xfId="43" applyNumberFormat="1" applyFont="1" applyFill="1" applyBorder="1"/>
    <xf numFmtId="3" fontId="4" fillId="0" borderId="19" xfId="43" applyNumberFormat="1" applyFont="1" applyFill="1" applyBorder="1"/>
    <xf numFmtId="3" fontId="4" fillId="0" borderId="31" xfId="43" applyNumberFormat="1" applyFont="1" applyFill="1" applyBorder="1"/>
    <xf numFmtId="3" fontId="4" fillId="0" borderId="22" xfId="43" applyNumberFormat="1" applyFont="1" applyFill="1" applyBorder="1"/>
    <xf numFmtId="3" fontId="4" fillId="0" borderId="32" xfId="43" applyNumberFormat="1" applyFont="1" applyFill="1" applyBorder="1"/>
    <xf numFmtId="3" fontId="4" fillId="2" borderId="11" xfId="43" applyNumberFormat="1" applyFont="1" applyFill="1" applyBorder="1"/>
    <xf numFmtId="3" fontId="4" fillId="2" borderId="22" xfId="43" applyNumberFormat="1" applyFont="1" applyFill="1" applyBorder="1"/>
    <xf numFmtId="3" fontId="4" fillId="0" borderId="7" xfId="43" applyNumberFormat="1" applyFont="1" applyFill="1" applyBorder="1"/>
    <xf numFmtId="3" fontId="4" fillId="0" borderId="27" xfId="43" applyNumberFormat="1" applyFont="1" applyFill="1" applyBorder="1"/>
    <xf numFmtId="3" fontId="4" fillId="0" borderId="25" xfId="43" applyNumberFormat="1" applyFont="1" applyFill="1" applyBorder="1"/>
    <xf numFmtId="0" fontId="4" fillId="0" borderId="34" xfId="43" applyFont="1" applyFill="1" applyBorder="1" applyAlignment="1">
      <alignment horizontal="center"/>
    </xf>
    <xf numFmtId="0" fontId="4" fillId="0" borderId="36" xfId="43" applyFont="1" applyFill="1" applyBorder="1" applyAlignment="1">
      <alignment horizontal="center"/>
    </xf>
    <xf numFmtId="0" fontId="4" fillId="0" borderId="37" xfId="43" applyFont="1" applyFill="1" applyBorder="1" applyAlignment="1">
      <alignment horizontal="center"/>
    </xf>
    <xf numFmtId="3" fontId="4" fillId="0" borderId="0" xfId="43" applyNumberFormat="1" applyFont="1" applyFill="1" applyBorder="1" applyAlignment="1">
      <alignment vertical="center"/>
    </xf>
    <xf numFmtId="3" fontId="4" fillId="0" borderId="38" xfId="43" applyNumberFormat="1" applyFont="1" applyFill="1" applyBorder="1" applyAlignment="1">
      <alignment vertical="center"/>
    </xf>
    <xf numFmtId="3" fontId="4" fillId="0" borderId="10" xfId="43" applyNumberFormat="1" applyFont="1" applyFill="1" applyBorder="1"/>
    <xf numFmtId="3" fontId="4" fillId="0" borderId="39" xfId="43" applyNumberFormat="1" applyFont="1" applyFill="1" applyBorder="1"/>
    <xf numFmtId="3" fontId="4" fillId="0" borderId="13" xfId="43" applyNumberFormat="1" applyFont="1" applyFill="1" applyBorder="1"/>
    <xf numFmtId="3" fontId="4" fillId="0" borderId="40" xfId="43" applyNumberFormat="1" applyFont="1" applyFill="1" applyBorder="1"/>
    <xf numFmtId="3" fontId="4" fillId="0" borderId="16" xfId="43" applyNumberFormat="1" applyFont="1" applyFill="1" applyBorder="1"/>
    <xf numFmtId="3" fontId="4" fillId="0" borderId="41" xfId="43" applyNumberFormat="1" applyFont="1" applyFill="1" applyBorder="1"/>
    <xf numFmtId="3" fontId="4" fillId="0" borderId="18" xfId="43" applyNumberFormat="1" applyFont="1" applyFill="1" applyBorder="1"/>
    <xf numFmtId="3" fontId="4" fillId="0" borderId="42" xfId="43" applyNumberFormat="1" applyFont="1" applyFill="1" applyBorder="1"/>
    <xf numFmtId="3" fontId="4" fillId="0" borderId="21" xfId="43" applyNumberFormat="1" applyFont="1" applyFill="1" applyBorder="1"/>
    <xf numFmtId="3" fontId="4" fillId="0" borderId="43" xfId="43" applyNumberFormat="1" applyFont="1" applyFill="1" applyBorder="1"/>
    <xf numFmtId="3" fontId="4" fillId="0" borderId="0" xfId="43" applyNumberFormat="1" applyFont="1" applyFill="1" applyBorder="1"/>
    <xf numFmtId="3" fontId="4" fillId="0" borderId="38" xfId="43" applyNumberFormat="1" applyFont="1" applyFill="1" applyBorder="1"/>
    <xf numFmtId="3" fontId="4" fillId="0" borderId="45" xfId="43" applyNumberFormat="1" applyFont="1" applyFill="1" applyBorder="1"/>
    <xf numFmtId="38" fontId="4" fillId="0" borderId="2" xfId="55" applyFont="1" applyBorder="1"/>
    <xf numFmtId="0" fontId="4" fillId="0" borderId="1" xfId="55" applyNumberFormat="1" applyFont="1" applyBorder="1" applyAlignment="1">
      <alignment horizontal="center"/>
    </xf>
    <xf numFmtId="0" fontId="4" fillId="0" borderId="4" xfId="55" applyNumberFormat="1" applyFont="1" applyBorder="1" applyAlignment="1">
      <alignment horizontal="center"/>
    </xf>
    <xf numFmtId="38" fontId="4" fillId="0" borderId="46" xfId="55" applyFont="1" applyBorder="1"/>
    <xf numFmtId="38" fontId="4" fillId="0" borderId="47" xfId="55" applyFont="1" applyBorder="1"/>
    <xf numFmtId="38" fontId="4" fillId="0" borderId="11" xfId="55" applyFont="1" applyBorder="1"/>
    <xf numFmtId="38" fontId="4" fillId="0" borderId="12" xfId="55" applyFont="1" applyBorder="1"/>
    <xf numFmtId="38" fontId="4" fillId="0" borderId="48" xfId="55" applyFont="1" applyBorder="1"/>
    <xf numFmtId="38" fontId="4" fillId="0" borderId="14" xfId="55" applyFont="1" applyBorder="1"/>
    <xf numFmtId="38" fontId="4" fillId="0" borderId="15" xfId="55" applyFont="1" applyBorder="1"/>
    <xf numFmtId="38" fontId="4" fillId="0" borderId="20" xfId="55" applyFont="1" applyBorder="1"/>
    <xf numFmtId="38" fontId="4" fillId="0" borderId="49" xfId="55" applyFont="1" applyBorder="1"/>
    <xf numFmtId="38" fontId="4" fillId="0" borderId="17" xfId="55" applyFont="1" applyBorder="1"/>
    <xf numFmtId="38" fontId="4" fillId="0" borderId="5" xfId="55" applyFont="1" applyBorder="1"/>
    <xf numFmtId="38" fontId="4" fillId="0" borderId="7" xfId="55" applyFont="1" applyBorder="1"/>
    <xf numFmtId="38" fontId="4" fillId="0" borderId="23" xfId="55" applyFont="1" applyBorder="1"/>
    <xf numFmtId="38" fontId="4" fillId="0" borderId="50" xfId="55" applyFont="1" applyBorder="1"/>
    <xf numFmtId="38" fontId="4" fillId="0" borderId="25" xfId="55" applyFont="1" applyBorder="1"/>
    <xf numFmtId="0" fontId="4" fillId="0" borderId="0" xfId="43" applyFont="1" applyFill="1" applyAlignment="1"/>
    <xf numFmtId="38" fontId="10" fillId="0" borderId="0" xfId="55" applyFont="1" applyFill="1" applyBorder="1"/>
    <xf numFmtId="0" fontId="10" fillId="0" borderId="0" xfId="43" applyFont="1"/>
    <xf numFmtId="38" fontId="11" fillId="0" borderId="0" xfId="55" applyFont="1" applyBorder="1"/>
    <xf numFmtId="38" fontId="4" fillId="0" borderId="0" xfId="43" applyNumberFormat="1" applyFont="1"/>
    <xf numFmtId="0" fontId="4" fillId="0" borderId="3" xfId="55" applyNumberFormat="1" applyFont="1" applyBorder="1" applyAlignment="1">
      <alignment horizontal="center"/>
    </xf>
    <xf numFmtId="0" fontId="4" fillId="0" borderId="26" xfId="55" applyNumberFormat="1" applyFont="1" applyBorder="1" applyAlignment="1">
      <alignment horizontal="center"/>
    </xf>
    <xf numFmtId="38" fontId="4" fillId="0" borderId="11" xfId="55" applyFont="1" applyFill="1" applyBorder="1"/>
    <xf numFmtId="38" fontId="4" fillId="0" borderId="10" xfId="55" applyFont="1" applyFill="1" applyBorder="1"/>
    <xf numFmtId="38" fontId="4" fillId="0" borderId="28" xfId="55" applyFont="1" applyFill="1" applyBorder="1"/>
    <xf numFmtId="38" fontId="4" fillId="0" borderId="14" xfId="55" applyFont="1" applyFill="1" applyBorder="1"/>
    <xf numFmtId="38" fontId="4" fillId="0" borderId="13" xfId="55" applyFont="1" applyFill="1" applyBorder="1"/>
    <xf numFmtId="38" fontId="4" fillId="0" borderId="29" xfId="55" applyFont="1" applyFill="1" applyBorder="1"/>
    <xf numFmtId="38" fontId="4" fillId="0" borderId="17" xfId="55" applyFont="1" applyFill="1" applyBorder="1"/>
    <xf numFmtId="38" fontId="4" fillId="0" borderId="16" xfId="55" applyFont="1" applyFill="1" applyBorder="1"/>
    <xf numFmtId="38" fontId="4" fillId="0" borderId="30" xfId="55" applyFont="1" applyFill="1" applyBorder="1"/>
    <xf numFmtId="38" fontId="4" fillId="0" borderId="7" xfId="55" applyFont="1" applyFill="1" applyBorder="1"/>
    <xf numFmtId="38" fontId="4" fillId="0" borderId="27" xfId="55" applyFont="1" applyFill="1" applyBorder="1"/>
    <xf numFmtId="38" fontId="4" fillId="0" borderId="25" xfId="55" applyFont="1" applyFill="1" applyBorder="1"/>
    <xf numFmtId="38" fontId="4" fillId="0" borderId="24" xfId="55" applyFont="1" applyFill="1" applyBorder="1"/>
    <xf numFmtId="38" fontId="4" fillId="0" borderId="33" xfId="55" applyFont="1" applyFill="1" applyBorder="1"/>
    <xf numFmtId="0" fontId="4" fillId="0" borderId="51" xfId="55" applyNumberFormat="1" applyFont="1" applyBorder="1" applyAlignment="1">
      <alignment horizontal="center"/>
    </xf>
    <xf numFmtId="38" fontId="4" fillId="0" borderId="52" xfId="55" applyFont="1" applyFill="1" applyBorder="1"/>
    <xf numFmtId="38" fontId="4" fillId="0" borderId="19" xfId="55" applyFont="1" applyFill="1" applyBorder="1"/>
    <xf numFmtId="38" fontId="4" fillId="0" borderId="31" xfId="55" applyFont="1" applyFill="1" applyBorder="1"/>
    <xf numFmtId="38" fontId="4" fillId="0" borderId="53" xfId="55" applyFont="1" applyFill="1" applyBorder="1"/>
    <xf numFmtId="175" fontId="12" fillId="0" borderId="14" xfId="63" applyNumberFormat="1" applyFont="1" applyBorder="1">
      <alignment vertical="center"/>
    </xf>
    <xf numFmtId="38" fontId="4" fillId="0" borderId="54" xfId="55" applyFont="1" applyFill="1" applyBorder="1"/>
    <xf numFmtId="38" fontId="4" fillId="0" borderId="22" xfId="55" applyFont="1" applyFill="1" applyBorder="1"/>
    <xf numFmtId="175" fontId="12" fillId="0" borderId="22" xfId="63" applyNumberFormat="1" applyFont="1" applyBorder="1">
      <alignment vertical="center"/>
    </xf>
    <xf numFmtId="38" fontId="4" fillId="0" borderId="32" xfId="55" applyFont="1" applyFill="1" applyBorder="1"/>
    <xf numFmtId="38" fontId="4" fillId="0" borderId="55" xfId="55" applyFont="1" applyFill="1" applyBorder="1"/>
    <xf numFmtId="175" fontId="12" fillId="0" borderId="19" xfId="63" applyNumberFormat="1" applyFont="1" applyBorder="1">
      <alignment vertical="center"/>
    </xf>
    <xf numFmtId="38" fontId="4" fillId="0" borderId="56" xfId="55" applyFont="1" applyFill="1" applyBorder="1"/>
    <xf numFmtId="175" fontId="12" fillId="0" borderId="57" xfId="63" applyNumberFormat="1" applyFont="1" applyBorder="1">
      <alignment vertical="center"/>
    </xf>
    <xf numFmtId="0" fontId="9" fillId="0" borderId="58" xfId="43" applyFont="1" applyBorder="1"/>
    <xf numFmtId="0" fontId="9" fillId="0" borderId="59" xfId="43" applyFont="1" applyBorder="1"/>
    <xf numFmtId="0" fontId="4" fillId="0" borderId="60" xfId="43" applyFont="1" applyBorder="1"/>
    <xf numFmtId="0" fontId="9" fillId="0" borderId="61" xfId="43" applyFont="1" applyBorder="1"/>
    <xf numFmtId="0" fontId="4" fillId="0" borderId="62" xfId="43" applyFont="1" applyBorder="1"/>
    <xf numFmtId="0" fontId="4" fillId="0" borderId="4" xfId="43" applyFont="1" applyBorder="1"/>
    <xf numFmtId="0" fontId="4" fillId="0" borderId="59" xfId="43" applyFont="1" applyBorder="1"/>
    <xf numFmtId="0" fontId="4" fillId="0" borderId="63" xfId="55" applyNumberFormat="1" applyFont="1" applyFill="1" applyBorder="1" applyAlignment="1">
      <alignment horizontal="center"/>
    </xf>
    <xf numFmtId="0" fontId="4" fillId="0" borderId="64" xfId="55" applyNumberFormat="1" applyFont="1" applyFill="1" applyBorder="1" applyAlignment="1">
      <alignment horizontal="center"/>
    </xf>
    <xf numFmtId="38" fontId="4" fillId="0" borderId="65" xfId="55" applyFont="1" applyFill="1" applyBorder="1"/>
    <xf numFmtId="38" fontId="4" fillId="0" borderId="66" xfId="55" applyFont="1" applyFill="1" applyBorder="1"/>
    <xf numFmtId="38" fontId="4" fillId="0" borderId="67" xfId="55" applyFont="1" applyFill="1" applyBorder="1"/>
    <xf numFmtId="38" fontId="4" fillId="0" borderId="68" xfId="55" applyFont="1" applyFill="1" applyBorder="1"/>
    <xf numFmtId="0" fontId="4" fillId="0" borderId="4" xfId="55" applyNumberFormat="1" applyFont="1" applyFill="1" applyBorder="1" applyAlignment="1">
      <alignment horizontal="center"/>
    </xf>
    <xf numFmtId="0" fontId="4" fillId="0" borderId="69" xfId="55" applyNumberFormat="1" applyFont="1" applyFill="1" applyBorder="1" applyAlignment="1">
      <alignment horizontal="center"/>
    </xf>
    <xf numFmtId="0" fontId="4" fillId="0" borderId="70" xfId="55" applyNumberFormat="1" applyFont="1" applyFill="1" applyBorder="1" applyAlignment="1">
      <alignment horizontal="center"/>
    </xf>
    <xf numFmtId="0" fontId="4" fillId="0" borderId="71" xfId="55" applyNumberFormat="1" applyFont="1" applyFill="1" applyBorder="1" applyAlignment="1">
      <alignment horizontal="center"/>
    </xf>
    <xf numFmtId="38" fontId="4" fillId="0" borderId="72" xfId="55" applyFont="1" applyFill="1" applyBorder="1"/>
    <xf numFmtId="38" fontId="4" fillId="0" borderId="73" xfId="55" applyFont="1" applyFill="1" applyBorder="1"/>
    <xf numFmtId="38" fontId="4" fillId="0" borderId="74" xfId="55" applyFont="1" applyFill="1" applyBorder="1"/>
    <xf numFmtId="38" fontId="4" fillId="0" borderId="75" xfId="55" applyFont="1" applyFill="1" applyBorder="1"/>
    <xf numFmtId="38" fontId="4" fillId="0" borderId="76" xfId="55" applyFont="1" applyFill="1" applyBorder="1"/>
    <xf numFmtId="38" fontId="4" fillId="0" borderId="77" xfId="55" applyFont="1" applyFill="1" applyBorder="1"/>
    <xf numFmtId="38" fontId="4" fillId="0" borderId="78" xfId="55" applyFont="1" applyFill="1" applyBorder="1"/>
    <xf numFmtId="38" fontId="4" fillId="0" borderId="79" xfId="55" applyFont="1" applyFill="1" applyBorder="1"/>
    <xf numFmtId="38" fontId="4" fillId="0" borderId="80" xfId="55" applyFont="1" applyFill="1" applyBorder="1"/>
    <xf numFmtId="38" fontId="4" fillId="0" borderId="81" xfId="55" applyFont="1" applyFill="1" applyBorder="1"/>
    <xf numFmtId="38" fontId="4" fillId="0" borderId="82" xfId="55" applyFont="1" applyFill="1" applyBorder="1"/>
    <xf numFmtId="0" fontId="4" fillId="0" borderId="83" xfId="55" applyNumberFormat="1" applyFont="1" applyFill="1" applyBorder="1" applyAlignment="1">
      <alignment horizontal="center"/>
    </xf>
    <xf numFmtId="0" fontId="4" fillId="0" borderId="84" xfId="43" applyFont="1" applyBorder="1"/>
    <xf numFmtId="3" fontId="12" fillId="0" borderId="60" xfId="0" applyNumberFormat="1" applyFont="1" applyFill="1" applyBorder="1"/>
    <xf numFmtId="0" fontId="4" fillId="0" borderId="85" xfId="43" applyFont="1" applyBorder="1"/>
    <xf numFmtId="0" fontId="4" fillId="0" borderId="83" xfId="43" applyFont="1" applyBorder="1"/>
    <xf numFmtId="0" fontId="4" fillId="0" borderId="61" xfId="43" applyFont="1" applyBorder="1"/>
    <xf numFmtId="3" fontId="4" fillId="0" borderId="60" xfId="43" applyNumberFormat="1" applyFont="1" applyBorder="1"/>
    <xf numFmtId="0" fontId="4" fillId="0" borderId="0" xfId="43" applyFont="1" applyBorder="1"/>
    <xf numFmtId="0" fontId="9" fillId="0" borderId="60" xfId="43" applyFont="1" applyBorder="1"/>
    <xf numFmtId="38" fontId="9" fillId="0" borderId="60" xfId="43" applyNumberFormat="1" applyFont="1" applyBorder="1"/>
    <xf numFmtId="0" fontId="13" fillId="0" borderId="0" xfId="43" applyFont="1"/>
    <xf numFmtId="38" fontId="4" fillId="0" borderId="60" xfId="43" applyNumberFormat="1" applyFont="1" applyBorder="1"/>
    <xf numFmtId="3" fontId="9" fillId="0" borderId="60" xfId="43" applyNumberFormat="1" applyFont="1" applyBorder="1"/>
    <xf numFmtId="0" fontId="14" fillId="0" borderId="0" xfId="0" applyFont="1"/>
    <xf numFmtId="0" fontId="4" fillId="0" borderId="0" xfId="43" applyFont="1" applyAlignment="1">
      <alignment horizontal="center"/>
    </xf>
    <xf numFmtId="0" fontId="3" fillId="0" borderId="0" xfId="43" applyFont="1" applyFill="1"/>
    <xf numFmtId="0" fontId="17" fillId="0" borderId="0" xfId="43" applyFont="1"/>
    <xf numFmtId="0" fontId="4" fillId="0" borderId="2" xfId="43" applyFont="1" applyBorder="1" applyAlignment="1">
      <alignment horizontal="center"/>
    </xf>
    <xf numFmtId="0" fontId="4" fillId="0" borderId="1" xfId="43" applyFont="1" applyBorder="1" applyAlignment="1">
      <alignment horizontal="center"/>
    </xf>
    <xf numFmtId="0" fontId="9" fillId="0" borderId="6" xfId="43" applyFont="1" applyFill="1" applyBorder="1"/>
    <xf numFmtId="0" fontId="9" fillId="0" borderId="9" xfId="43" applyFont="1" applyFill="1" applyBorder="1"/>
    <xf numFmtId="38" fontId="4" fillId="0" borderId="86" xfId="55" applyFont="1" applyFill="1" applyBorder="1" applyAlignment="1">
      <alignment horizontal="right"/>
    </xf>
    <xf numFmtId="38" fontId="4" fillId="0" borderId="19" xfId="55" applyFont="1" applyFill="1" applyBorder="1" applyAlignment="1">
      <alignment horizontal="right"/>
    </xf>
    <xf numFmtId="0" fontId="9" fillId="0" borderId="12" xfId="43" applyFont="1" applyFill="1" applyBorder="1"/>
    <xf numFmtId="38" fontId="4" fillId="0" borderId="48" xfId="55" applyFont="1" applyFill="1" applyBorder="1" applyAlignment="1">
      <alignment horizontal="right"/>
    </xf>
    <xf numFmtId="38" fontId="4" fillId="0" borderId="14" xfId="55" applyFont="1" applyFill="1" applyBorder="1" applyAlignment="1">
      <alignment horizontal="right"/>
    </xf>
    <xf numFmtId="0" fontId="9" fillId="0" borderId="87" xfId="43" applyFont="1" applyFill="1" applyBorder="1"/>
    <xf numFmtId="38" fontId="4" fillId="0" borderId="88" xfId="55" applyFont="1" applyFill="1" applyBorder="1" applyAlignment="1">
      <alignment horizontal="right"/>
    </xf>
    <xf numFmtId="38" fontId="4" fillId="0" borderId="89" xfId="55" applyFont="1" applyFill="1" applyBorder="1" applyAlignment="1">
      <alignment horizontal="right"/>
    </xf>
    <xf numFmtId="0" fontId="9" fillId="0" borderId="15" xfId="43" applyFont="1" applyFill="1" applyBorder="1"/>
    <xf numFmtId="0" fontId="9" fillId="0" borderId="20" xfId="43" applyFont="1" applyFill="1" applyBorder="1"/>
    <xf numFmtId="38" fontId="4" fillId="0" borderId="90" xfId="55" applyFont="1" applyFill="1" applyBorder="1" applyAlignment="1">
      <alignment horizontal="right"/>
    </xf>
    <xf numFmtId="38" fontId="4" fillId="0" borderId="22" xfId="55" applyFont="1" applyFill="1" applyBorder="1" applyAlignment="1">
      <alignment horizontal="right"/>
    </xf>
    <xf numFmtId="38" fontId="4" fillId="0" borderId="5" xfId="55" applyFont="1" applyBorder="1" applyAlignment="1">
      <alignment horizontal="right"/>
    </xf>
    <xf numFmtId="38" fontId="4" fillId="0" borderId="7" xfId="55" applyFont="1" applyFill="1" applyBorder="1" applyAlignment="1">
      <alignment horizontal="right"/>
    </xf>
    <xf numFmtId="0" fontId="9" fillId="0" borderId="12" xfId="43" applyFont="1" applyBorder="1"/>
    <xf numFmtId="38" fontId="4" fillId="0" borderId="48" xfId="55" applyFont="1" applyBorder="1" applyAlignment="1">
      <alignment horizontal="right"/>
    </xf>
    <xf numFmtId="38" fontId="4" fillId="0" borderId="14" xfId="55" applyFont="1" applyBorder="1" applyAlignment="1">
      <alignment horizontal="right"/>
    </xf>
    <xf numFmtId="38" fontId="4" fillId="0" borderId="5" xfId="55" applyFont="1" applyFill="1" applyBorder="1" applyAlignment="1">
      <alignment horizontal="right"/>
    </xf>
    <xf numFmtId="0" fontId="9" fillId="0" borderId="15" xfId="43" applyFont="1" applyBorder="1"/>
    <xf numFmtId="38" fontId="4" fillId="0" borderId="49" xfId="55" applyFont="1" applyBorder="1" applyAlignment="1">
      <alignment horizontal="right"/>
    </xf>
    <xf numFmtId="38" fontId="4" fillId="0" borderId="17" xfId="55" applyFont="1" applyBorder="1" applyAlignment="1">
      <alignment horizontal="right"/>
    </xf>
    <xf numFmtId="38" fontId="4" fillId="0" borderId="7" xfId="55" applyFont="1" applyBorder="1" applyAlignment="1">
      <alignment horizontal="right"/>
    </xf>
    <xf numFmtId="0" fontId="11" fillId="0" borderId="0" xfId="43" applyFont="1"/>
    <xf numFmtId="170" fontId="4" fillId="0" borderId="7" xfId="55" applyNumberFormat="1" applyFont="1" applyBorder="1" applyAlignment="1">
      <alignment horizontal="right"/>
    </xf>
    <xf numFmtId="170" fontId="4" fillId="0" borderId="14" xfId="55" applyNumberFormat="1" applyFont="1" applyBorder="1" applyAlignment="1">
      <alignment horizontal="right"/>
    </xf>
    <xf numFmtId="170" fontId="4" fillId="0" borderId="17" xfId="55" applyNumberFormat="1" applyFont="1" applyBorder="1" applyAlignment="1">
      <alignment horizontal="right"/>
    </xf>
    <xf numFmtId="38" fontId="4" fillId="0" borderId="18" xfId="55" applyFont="1" applyFill="1" applyBorder="1" applyAlignment="1">
      <alignment horizontal="right"/>
    </xf>
    <xf numFmtId="171" fontId="4" fillId="0" borderId="31" xfId="55" applyNumberFormat="1" applyFont="1" applyFill="1" applyBorder="1" applyAlignment="1">
      <alignment horizontal="right"/>
    </xf>
    <xf numFmtId="38" fontId="4" fillId="0" borderId="13" xfId="55" applyFont="1" applyFill="1" applyBorder="1" applyAlignment="1">
      <alignment horizontal="right"/>
    </xf>
    <xf numFmtId="171" fontId="4" fillId="0" borderId="29" xfId="55" applyNumberFormat="1" applyFont="1" applyFill="1" applyBorder="1" applyAlignment="1">
      <alignment horizontal="right"/>
    </xf>
    <xf numFmtId="38" fontId="4" fillId="0" borderId="91" xfId="55" applyFont="1" applyFill="1" applyBorder="1" applyAlignment="1">
      <alignment horizontal="right"/>
    </xf>
    <xf numFmtId="171" fontId="4" fillId="0" borderId="92" xfId="55" applyNumberFormat="1" applyFont="1" applyFill="1" applyBorder="1" applyAlignment="1">
      <alignment horizontal="right"/>
    </xf>
    <xf numFmtId="38" fontId="4" fillId="0" borderId="21" xfId="55" applyFont="1" applyFill="1" applyBorder="1" applyAlignment="1">
      <alignment horizontal="right"/>
    </xf>
    <xf numFmtId="171" fontId="4" fillId="0" borderId="32" xfId="55" applyNumberFormat="1" applyFont="1" applyFill="1" applyBorder="1" applyAlignment="1">
      <alignment horizontal="right"/>
    </xf>
    <xf numFmtId="38" fontId="4" fillId="0" borderId="0" xfId="55" applyFont="1" applyFill="1" applyBorder="1" applyAlignment="1">
      <alignment horizontal="right"/>
    </xf>
    <xf numFmtId="171" fontId="4" fillId="0" borderId="27" xfId="55" applyNumberFormat="1" applyFont="1" applyFill="1" applyBorder="1" applyAlignment="1">
      <alignment horizontal="right"/>
    </xf>
    <xf numFmtId="38" fontId="4" fillId="0" borderId="17" xfId="55" applyFont="1" applyFill="1" applyBorder="1" applyAlignment="1">
      <alignment horizontal="right"/>
    </xf>
    <xf numFmtId="38" fontId="4" fillId="0" borderId="16" xfId="55" applyFont="1" applyFill="1" applyBorder="1" applyAlignment="1">
      <alignment horizontal="right"/>
    </xf>
    <xf numFmtId="171" fontId="4" fillId="0" borderId="30" xfId="55" applyNumberFormat="1" applyFont="1" applyFill="1" applyBorder="1" applyAlignment="1">
      <alignment horizontal="right"/>
    </xf>
    <xf numFmtId="170" fontId="4" fillId="0" borderId="7" xfId="55" applyNumberFormat="1" applyFont="1" applyFill="1" applyBorder="1" applyAlignment="1">
      <alignment horizontal="right"/>
    </xf>
    <xf numFmtId="170" fontId="4" fillId="0" borderId="0" xfId="55" applyNumberFormat="1" applyFont="1" applyFill="1" applyBorder="1" applyAlignment="1">
      <alignment horizontal="right"/>
    </xf>
    <xf numFmtId="170" fontId="4" fillId="0" borderId="14" xfId="55" applyNumberFormat="1" applyFont="1" applyFill="1" applyBorder="1" applyAlignment="1">
      <alignment horizontal="right"/>
    </xf>
    <xf numFmtId="170" fontId="4" fillId="0" borderId="13" xfId="55" applyNumberFormat="1" applyFont="1" applyFill="1" applyBorder="1" applyAlignment="1">
      <alignment horizontal="right"/>
    </xf>
    <xf numFmtId="170" fontId="4" fillId="0" borderId="17" xfId="55" applyNumberFormat="1" applyFont="1" applyFill="1" applyBorder="1" applyAlignment="1">
      <alignment horizontal="right"/>
    </xf>
    <xf numFmtId="170" fontId="4" fillId="0" borderId="16" xfId="55" applyNumberFormat="1" applyFont="1" applyFill="1" applyBorder="1" applyAlignment="1">
      <alignment horizontal="right"/>
    </xf>
    <xf numFmtId="38" fontId="4" fillId="0" borderId="29" xfId="55" applyFont="1" applyFill="1" applyBorder="1" applyAlignment="1">
      <alignment horizontal="right"/>
    </xf>
    <xf numFmtId="171" fontId="4" fillId="0" borderId="22" xfId="55" applyNumberFormat="1" applyFont="1" applyFill="1" applyBorder="1" applyAlignment="1">
      <alignment horizontal="right"/>
    </xf>
    <xf numFmtId="38" fontId="4" fillId="0" borderId="27" xfId="55" applyFont="1" applyFill="1" applyBorder="1" applyAlignment="1">
      <alignment horizontal="right"/>
    </xf>
    <xf numFmtId="38" fontId="4" fillId="0" borderId="30" xfId="55" applyFont="1" applyFill="1" applyBorder="1" applyAlignment="1">
      <alignment horizontal="right"/>
    </xf>
    <xf numFmtId="170" fontId="4" fillId="0" borderId="27" xfId="55" applyNumberFormat="1" applyFont="1" applyFill="1" applyBorder="1" applyAlignment="1">
      <alignment horizontal="right"/>
    </xf>
    <xf numFmtId="170" fontId="4" fillId="0" borderId="29" xfId="55" applyNumberFormat="1" applyFont="1" applyFill="1" applyBorder="1" applyAlignment="1">
      <alignment horizontal="right"/>
    </xf>
    <xf numFmtId="170" fontId="4" fillId="0" borderId="30" xfId="55" applyNumberFormat="1" applyFont="1" applyFill="1" applyBorder="1" applyAlignment="1">
      <alignment horizontal="right"/>
    </xf>
    <xf numFmtId="0" fontId="4" fillId="0" borderId="4" xfId="43" applyFont="1" applyFill="1" applyBorder="1" applyAlignment="1">
      <alignment horizontal="center"/>
    </xf>
    <xf numFmtId="171" fontId="4" fillId="0" borderId="93" xfId="55" applyNumberFormat="1" applyFont="1" applyFill="1" applyBorder="1" applyAlignment="1">
      <alignment horizontal="right"/>
    </xf>
    <xf numFmtId="171" fontId="4" fillId="0" borderId="19" xfId="55" applyNumberFormat="1" applyFont="1" applyFill="1" applyBorder="1" applyAlignment="1">
      <alignment horizontal="right"/>
    </xf>
    <xf numFmtId="171" fontId="4" fillId="0" borderId="94" xfId="55" applyNumberFormat="1" applyFont="1" applyFill="1" applyBorder="1" applyAlignment="1">
      <alignment horizontal="right"/>
    </xf>
    <xf numFmtId="171" fontId="4" fillId="0" borderId="14" xfId="55" applyNumberFormat="1" applyFont="1" applyFill="1" applyBorder="1" applyAlignment="1">
      <alignment horizontal="right"/>
    </xf>
    <xf numFmtId="171" fontId="4" fillId="0" borderId="95" xfId="55" applyNumberFormat="1" applyFont="1" applyFill="1" applyBorder="1" applyAlignment="1">
      <alignment horizontal="right"/>
    </xf>
    <xf numFmtId="171" fontId="4" fillId="0" borderId="89" xfId="55" applyNumberFormat="1" applyFont="1" applyFill="1" applyBorder="1" applyAlignment="1">
      <alignment horizontal="right"/>
    </xf>
    <xf numFmtId="171" fontId="4" fillId="0" borderId="96" xfId="55" applyNumberFormat="1" applyFont="1" applyFill="1" applyBorder="1" applyAlignment="1">
      <alignment horizontal="right"/>
    </xf>
    <xf numFmtId="171" fontId="4" fillId="0" borderId="97" xfId="55" applyNumberFormat="1" applyFont="1" applyFill="1" applyBorder="1" applyAlignment="1">
      <alignment horizontal="right"/>
    </xf>
    <xf numFmtId="171" fontId="4" fillId="0" borderId="7" xfId="55" applyNumberFormat="1" applyFont="1" applyFill="1" applyBorder="1" applyAlignment="1">
      <alignment horizontal="right"/>
    </xf>
    <xf numFmtId="171" fontId="4" fillId="0" borderId="98" xfId="55" applyNumberFormat="1" applyFont="1" applyFill="1" applyBorder="1" applyAlignment="1">
      <alignment horizontal="right"/>
    </xf>
    <xf numFmtId="171" fontId="4" fillId="0" borderId="17" xfId="55" applyNumberFormat="1" applyFont="1" applyFill="1" applyBorder="1" applyAlignment="1">
      <alignment horizontal="right"/>
    </xf>
    <xf numFmtId="2" fontId="4" fillId="0" borderId="94" xfId="55" applyNumberFormat="1" applyFont="1" applyFill="1" applyBorder="1" applyAlignment="1">
      <alignment horizontal="right"/>
    </xf>
    <xf numFmtId="2" fontId="4" fillId="0" borderId="14" xfId="55" applyNumberFormat="1" applyFont="1" applyFill="1" applyBorder="1" applyAlignment="1">
      <alignment horizontal="right"/>
    </xf>
    <xf numFmtId="38" fontId="4" fillId="0" borderId="94" xfId="55" applyFont="1" applyFill="1" applyBorder="1" applyAlignment="1">
      <alignment horizontal="right"/>
    </xf>
    <xf numFmtId="38" fontId="4" fillId="0" borderId="97" xfId="55" applyFont="1" applyFill="1" applyBorder="1" applyAlignment="1">
      <alignment horizontal="right"/>
    </xf>
    <xf numFmtId="170" fontId="4" fillId="0" borderId="28" xfId="55" applyNumberFormat="1" applyFont="1" applyFill="1" applyBorder="1" applyAlignment="1">
      <alignment horizontal="right"/>
    </xf>
    <xf numFmtId="170" fontId="4" fillId="0" borderId="99" xfId="55" applyNumberFormat="1" applyFont="1" applyFill="1" applyBorder="1" applyAlignment="1">
      <alignment horizontal="right"/>
    </xf>
    <xf numFmtId="170" fontId="4" fillId="0" borderId="11" xfId="55" applyNumberFormat="1" applyFont="1" applyFill="1" applyBorder="1" applyAlignment="1">
      <alignment horizontal="right"/>
    </xf>
    <xf numFmtId="38" fontId="4" fillId="0" borderId="32" xfId="55" applyFont="1" applyFill="1" applyBorder="1" applyAlignment="1">
      <alignment horizontal="right"/>
    </xf>
    <xf numFmtId="38" fontId="4" fillId="0" borderId="98" xfId="55" applyFont="1" applyFill="1" applyBorder="1" applyAlignment="1">
      <alignment horizontal="right"/>
    </xf>
    <xf numFmtId="170" fontId="4" fillId="0" borderId="97" xfId="55" applyNumberFormat="1" applyFont="1" applyFill="1" applyBorder="1" applyAlignment="1">
      <alignment horizontal="right"/>
    </xf>
    <xf numFmtId="170" fontId="4" fillId="0" borderId="94" xfId="55" applyNumberFormat="1" applyFont="1" applyFill="1" applyBorder="1" applyAlignment="1">
      <alignment horizontal="right"/>
    </xf>
    <xf numFmtId="170" fontId="4" fillId="0" borderId="98" xfId="55" applyNumberFormat="1" applyFont="1" applyFill="1" applyBorder="1" applyAlignment="1">
      <alignment horizontal="right"/>
    </xf>
    <xf numFmtId="171" fontId="4" fillId="0" borderId="101" xfId="55" applyNumberFormat="1" applyFont="1" applyFill="1" applyBorder="1" applyAlignment="1">
      <alignment horizontal="right"/>
    </xf>
    <xf numFmtId="0" fontId="9" fillId="0" borderId="86" xfId="43" applyFont="1" applyFill="1" applyBorder="1"/>
    <xf numFmtId="171" fontId="4" fillId="0" borderId="102" xfId="55" applyNumberFormat="1" applyFont="1" applyFill="1" applyBorder="1" applyAlignment="1">
      <alignment horizontal="right"/>
    </xf>
    <xf numFmtId="0" fontId="9" fillId="0" borderId="48" xfId="43" applyFont="1" applyFill="1" applyBorder="1"/>
    <xf numFmtId="3" fontId="4" fillId="0" borderId="92" xfId="55" applyNumberFormat="1" applyFont="1" applyFill="1" applyBorder="1" applyAlignment="1">
      <alignment horizontal="right"/>
    </xf>
    <xf numFmtId="3" fontId="4" fillId="0" borderId="103" xfId="55" applyNumberFormat="1" applyFont="1" applyFill="1" applyBorder="1" applyAlignment="1">
      <alignment horizontal="right"/>
    </xf>
    <xf numFmtId="171" fontId="4" fillId="0" borderId="104" xfId="55" applyNumberFormat="1" applyFont="1" applyFill="1" applyBorder="1" applyAlignment="1">
      <alignment horizontal="right"/>
    </xf>
    <xf numFmtId="0" fontId="9" fillId="0" borderId="90" xfId="43" applyFont="1" applyFill="1" applyBorder="1"/>
    <xf numFmtId="171" fontId="4" fillId="0" borderId="105" xfId="55" applyNumberFormat="1" applyFont="1" applyFill="1" applyBorder="1" applyAlignment="1">
      <alignment horizontal="right"/>
    </xf>
    <xf numFmtId="0" fontId="9" fillId="0" borderId="5" xfId="43" applyFont="1" applyBorder="1"/>
    <xf numFmtId="0" fontId="9" fillId="0" borderId="48" xfId="43" applyFont="1" applyBorder="1"/>
    <xf numFmtId="3" fontId="4" fillId="0" borderId="29" xfId="55" applyNumberFormat="1" applyFont="1" applyFill="1" applyBorder="1" applyAlignment="1">
      <alignment horizontal="right"/>
    </xf>
    <xf numFmtId="3" fontId="4" fillId="0" borderId="102" xfId="55" applyNumberFormat="1" applyFont="1" applyFill="1" applyBorder="1" applyAlignment="1">
      <alignment horizontal="right"/>
    </xf>
    <xf numFmtId="0" fontId="9" fillId="0" borderId="5" xfId="43" applyFont="1" applyFill="1" applyBorder="1"/>
    <xf numFmtId="171" fontId="4" fillId="0" borderId="106" xfId="55" applyNumberFormat="1" applyFont="1" applyFill="1" applyBorder="1" applyAlignment="1">
      <alignment horizontal="right"/>
    </xf>
    <xf numFmtId="0" fontId="9" fillId="0" borderId="49" xfId="43" applyFont="1" applyBorder="1"/>
    <xf numFmtId="2" fontId="4" fillId="0" borderId="29" xfId="55" applyNumberFormat="1" applyFont="1" applyFill="1" applyBorder="1" applyAlignment="1">
      <alignment horizontal="right"/>
    </xf>
    <xf numFmtId="2" fontId="4" fillId="0" borderId="102" xfId="55" applyNumberFormat="1" applyFont="1" applyFill="1" applyBorder="1" applyAlignment="1">
      <alignment horizontal="right"/>
    </xf>
    <xf numFmtId="38" fontId="4" fillId="0" borderId="105" xfId="55" applyFont="1" applyFill="1" applyBorder="1" applyAlignment="1">
      <alignment horizontal="right"/>
    </xf>
    <xf numFmtId="38" fontId="4" fillId="0" borderId="102" xfId="55" applyFont="1" applyFill="1" applyBorder="1" applyAlignment="1">
      <alignment horizontal="right"/>
    </xf>
    <xf numFmtId="38" fontId="4" fillId="0" borderId="12" xfId="55" applyFont="1" applyFill="1" applyBorder="1" applyAlignment="1">
      <alignment horizontal="right"/>
    </xf>
    <xf numFmtId="171" fontId="4" fillId="0" borderId="12" xfId="55" applyNumberFormat="1" applyFont="1" applyFill="1" applyBorder="1" applyAlignment="1">
      <alignment horizontal="right"/>
    </xf>
    <xf numFmtId="171" fontId="4" fillId="0" borderId="48" xfId="55" applyNumberFormat="1" applyFont="1" applyFill="1" applyBorder="1" applyAlignment="1">
      <alignment horizontal="right"/>
    </xf>
    <xf numFmtId="170" fontId="4" fillId="0" borderId="107" xfId="55" applyNumberFormat="1" applyFont="1" applyFill="1" applyBorder="1" applyAlignment="1">
      <alignment horizontal="right"/>
    </xf>
    <xf numFmtId="170" fontId="4" fillId="0" borderId="8" xfId="55" applyNumberFormat="1" applyFont="1" applyFill="1" applyBorder="1" applyAlignment="1">
      <alignment horizontal="right"/>
    </xf>
    <xf numFmtId="170" fontId="4" fillId="0" borderId="47" xfId="55" applyNumberFormat="1" applyFont="1" applyFill="1" applyBorder="1" applyAlignment="1">
      <alignment horizontal="right"/>
    </xf>
    <xf numFmtId="38" fontId="4" fillId="0" borderId="104" xfId="55" applyFont="1" applyFill="1" applyBorder="1" applyAlignment="1">
      <alignment horizontal="right"/>
    </xf>
    <xf numFmtId="38" fontId="4" fillId="0" borderId="20" xfId="55" applyFont="1" applyFill="1" applyBorder="1" applyAlignment="1">
      <alignment horizontal="right"/>
    </xf>
    <xf numFmtId="38" fontId="4" fillId="0" borderId="106" xfId="55" applyFont="1" applyFill="1" applyBorder="1" applyAlignment="1">
      <alignment horizontal="right"/>
    </xf>
    <xf numFmtId="170" fontId="4" fillId="0" borderId="105" xfId="55" applyNumberFormat="1" applyFont="1" applyFill="1" applyBorder="1" applyAlignment="1">
      <alignment horizontal="right"/>
    </xf>
    <xf numFmtId="170" fontId="4" fillId="0" borderId="102" xfId="55" applyNumberFormat="1" applyFont="1" applyFill="1" applyBorder="1" applyAlignment="1">
      <alignment horizontal="right"/>
    </xf>
    <xf numFmtId="171" fontId="9" fillId="0" borderId="29" xfId="55" applyNumberFormat="1" applyFont="1" applyFill="1" applyBorder="1" applyAlignment="1">
      <alignment horizontal="left"/>
    </xf>
    <xf numFmtId="170" fontId="4" fillId="0" borderId="106" xfId="55" applyNumberFormat="1" applyFont="1" applyFill="1" applyBorder="1" applyAlignment="1">
      <alignment horizontal="right"/>
    </xf>
    <xf numFmtId="38" fontId="4" fillId="0" borderId="15" xfId="55" applyFont="1" applyFill="1" applyBorder="1" applyAlignment="1">
      <alignment horizontal="right"/>
    </xf>
    <xf numFmtId="38" fontId="4" fillId="0" borderId="49" xfId="55" applyFont="1" applyFill="1" applyBorder="1" applyAlignment="1">
      <alignment horizontal="right"/>
    </xf>
    <xf numFmtId="170" fontId="4" fillId="0" borderId="5" xfId="55" applyNumberFormat="1" applyFont="1" applyFill="1" applyBorder="1" applyAlignment="1">
      <alignment horizontal="right"/>
    </xf>
    <xf numFmtId="171" fontId="4" fillId="0" borderId="110" xfId="55" applyNumberFormat="1" applyFont="1" applyFill="1" applyBorder="1" applyAlignment="1">
      <alignment horizontal="right"/>
    </xf>
    <xf numFmtId="171" fontId="4" fillId="0" borderId="18" xfId="55" applyNumberFormat="1" applyFont="1" applyFill="1" applyBorder="1" applyAlignment="1">
      <alignment horizontal="right"/>
    </xf>
    <xf numFmtId="171" fontId="4" fillId="0" borderId="111" xfId="55" applyNumberFormat="1" applyFont="1" applyFill="1" applyBorder="1" applyAlignment="1">
      <alignment horizontal="right"/>
    </xf>
    <xf numFmtId="171" fontId="4" fillId="0" borderId="112" xfId="55" applyNumberFormat="1" applyFont="1" applyFill="1" applyBorder="1" applyAlignment="1">
      <alignment horizontal="right"/>
    </xf>
    <xf numFmtId="171" fontId="4" fillId="0" borderId="13" xfId="55" applyNumberFormat="1" applyFont="1" applyFill="1" applyBorder="1" applyAlignment="1">
      <alignment horizontal="right"/>
    </xf>
    <xf numFmtId="171" fontId="4" fillId="0" borderId="113" xfId="55" applyNumberFormat="1" applyFont="1" applyFill="1" applyBorder="1" applyAlignment="1">
      <alignment horizontal="right"/>
    </xf>
    <xf numFmtId="3" fontId="4" fillId="0" borderId="114" xfId="55" applyNumberFormat="1" applyFont="1" applyFill="1" applyBorder="1" applyAlignment="1">
      <alignment horizontal="right"/>
    </xf>
    <xf numFmtId="3" fontId="4" fillId="0" borderId="91" xfId="55" applyNumberFormat="1" applyFont="1" applyFill="1" applyBorder="1" applyAlignment="1">
      <alignment horizontal="right"/>
    </xf>
    <xf numFmtId="3" fontId="4" fillId="0" borderId="115" xfId="55" applyNumberFormat="1" applyFont="1" applyFill="1" applyBorder="1" applyAlignment="1">
      <alignment horizontal="right"/>
    </xf>
    <xf numFmtId="171" fontId="4" fillId="0" borderId="116" xfId="55" applyNumberFormat="1" applyFont="1" applyFill="1" applyBorder="1" applyAlignment="1">
      <alignment horizontal="right"/>
    </xf>
    <xf numFmtId="171" fontId="4" fillId="0" borderId="21" xfId="55" applyNumberFormat="1" applyFont="1" applyFill="1" applyBorder="1" applyAlignment="1">
      <alignment horizontal="right"/>
    </xf>
    <xf numFmtId="171" fontId="4" fillId="0" borderId="117" xfId="55" applyNumberFormat="1" applyFont="1" applyFill="1" applyBorder="1" applyAlignment="1">
      <alignment horizontal="right"/>
    </xf>
    <xf numFmtId="171" fontId="4" fillId="0" borderId="118" xfId="55" applyNumberFormat="1" applyFont="1" applyFill="1" applyBorder="1" applyAlignment="1">
      <alignment horizontal="right"/>
    </xf>
    <xf numFmtId="171" fontId="4" fillId="0" borderId="0" xfId="55" applyNumberFormat="1" applyFont="1" applyFill="1" applyBorder="1" applyAlignment="1">
      <alignment horizontal="right"/>
    </xf>
    <xf numFmtId="171" fontId="4" fillId="0" borderId="119" xfId="55" applyNumberFormat="1" applyFont="1" applyFill="1" applyBorder="1" applyAlignment="1">
      <alignment horizontal="right"/>
    </xf>
    <xf numFmtId="169" fontId="4" fillId="0" borderId="13" xfId="55" applyNumberFormat="1" applyFont="1" applyFill="1" applyBorder="1" applyAlignment="1">
      <alignment horizontal="right"/>
    </xf>
    <xf numFmtId="169" fontId="4" fillId="0" borderId="113" xfId="55" applyNumberFormat="1" applyFont="1" applyFill="1" applyBorder="1" applyAlignment="1">
      <alignment horizontal="right"/>
    </xf>
    <xf numFmtId="171" fontId="4" fillId="0" borderId="120" xfId="55" applyNumberFormat="1" applyFont="1" applyFill="1" applyBorder="1" applyAlignment="1">
      <alignment horizontal="right"/>
    </xf>
    <xf numFmtId="171" fontId="4" fillId="0" borderId="16" xfId="55" applyNumberFormat="1" applyFont="1" applyFill="1" applyBorder="1" applyAlignment="1">
      <alignment horizontal="right"/>
    </xf>
    <xf numFmtId="171" fontId="4" fillId="0" borderId="121" xfId="55" applyNumberFormat="1" applyFont="1" applyFill="1" applyBorder="1" applyAlignment="1">
      <alignment horizontal="right"/>
    </xf>
    <xf numFmtId="2" fontId="4" fillId="0" borderId="13" xfId="55" applyNumberFormat="1" applyFont="1" applyFill="1" applyBorder="1" applyAlignment="1">
      <alignment horizontal="right"/>
    </xf>
    <xf numFmtId="2" fontId="4" fillId="0" borderId="113" xfId="55" applyNumberFormat="1" applyFont="1" applyFill="1" applyBorder="1" applyAlignment="1">
      <alignment horizontal="right"/>
    </xf>
    <xf numFmtId="3" fontId="4" fillId="0" borderId="112" xfId="55" applyNumberFormat="1" applyFont="1" applyFill="1" applyBorder="1" applyAlignment="1">
      <alignment horizontal="right"/>
    </xf>
    <xf numFmtId="3" fontId="4" fillId="0" borderId="13" xfId="55" applyNumberFormat="1" applyFont="1" applyFill="1" applyBorder="1" applyAlignment="1">
      <alignment horizontal="right"/>
    </xf>
    <xf numFmtId="3" fontId="4" fillId="0" borderId="113" xfId="55" applyNumberFormat="1" applyFont="1" applyFill="1" applyBorder="1" applyAlignment="1">
      <alignment horizontal="right"/>
    </xf>
    <xf numFmtId="38" fontId="4" fillId="0" borderId="118" xfId="55" applyFont="1" applyFill="1" applyBorder="1" applyAlignment="1">
      <alignment horizontal="right"/>
    </xf>
    <xf numFmtId="38" fontId="4" fillId="0" borderId="119" xfId="55" applyFont="1" applyFill="1" applyBorder="1" applyAlignment="1">
      <alignment horizontal="right"/>
    </xf>
    <xf numFmtId="38" fontId="4" fillId="0" borderId="112" xfId="55" applyFont="1" applyFill="1" applyBorder="1" applyAlignment="1">
      <alignment horizontal="right"/>
    </xf>
    <xf numFmtId="38" fontId="4" fillId="0" borderId="113" xfId="55" applyFont="1" applyFill="1" applyBorder="1" applyAlignment="1">
      <alignment horizontal="right"/>
    </xf>
    <xf numFmtId="170" fontId="4" fillId="0" borderId="122" xfId="55" applyNumberFormat="1" applyFont="1" applyFill="1" applyBorder="1" applyAlignment="1">
      <alignment horizontal="right"/>
    </xf>
    <xf numFmtId="170" fontId="4" fillId="0" borderId="10" xfId="55" applyNumberFormat="1" applyFont="1" applyFill="1" applyBorder="1" applyAlignment="1">
      <alignment horizontal="right"/>
    </xf>
    <xf numFmtId="170" fontId="4" fillId="0" borderId="123" xfId="55" applyNumberFormat="1" applyFont="1" applyFill="1" applyBorder="1" applyAlignment="1">
      <alignment horizontal="right"/>
    </xf>
    <xf numFmtId="38" fontId="4" fillId="0" borderId="116" xfId="55" applyFont="1" applyFill="1" applyBorder="1" applyAlignment="1">
      <alignment horizontal="right"/>
    </xf>
    <xf numFmtId="38" fontId="4" fillId="0" borderId="117" xfId="55" applyFont="1" applyFill="1" applyBorder="1" applyAlignment="1">
      <alignment horizontal="right"/>
    </xf>
    <xf numFmtId="38" fontId="4" fillId="0" borderId="120" xfId="55" applyFont="1" applyFill="1" applyBorder="1" applyAlignment="1">
      <alignment horizontal="right"/>
    </xf>
    <xf numFmtId="38" fontId="4" fillId="0" borderId="121" xfId="55" applyFont="1" applyFill="1" applyBorder="1" applyAlignment="1">
      <alignment horizontal="right"/>
    </xf>
    <xf numFmtId="170" fontId="4" fillId="0" borderId="118" xfId="55" applyNumberFormat="1" applyFont="1" applyFill="1" applyBorder="1" applyAlignment="1">
      <alignment horizontal="right"/>
    </xf>
    <xf numFmtId="170" fontId="4" fillId="0" borderId="119" xfId="55" applyNumberFormat="1" applyFont="1" applyFill="1" applyBorder="1" applyAlignment="1">
      <alignment horizontal="right"/>
    </xf>
    <xf numFmtId="170" fontId="4" fillId="0" borderId="112" xfId="55" applyNumberFormat="1" applyFont="1" applyFill="1" applyBorder="1" applyAlignment="1">
      <alignment horizontal="right"/>
    </xf>
    <xf numFmtId="170" fontId="4" fillId="0" borderId="113" xfId="55" applyNumberFormat="1" applyFont="1" applyFill="1" applyBorder="1" applyAlignment="1">
      <alignment horizontal="right"/>
    </xf>
    <xf numFmtId="170" fontId="4" fillId="0" borderId="120" xfId="55" applyNumberFormat="1" applyFont="1" applyFill="1" applyBorder="1" applyAlignment="1">
      <alignment horizontal="right"/>
    </xf>
    <xf numFmtId="170" fontId="4" fillId="0" borderId="121" xfId="55" applyNumberFormat="1" applyFont="1" applyFill="1" applyBorder="1" applyAlignment="1">
      <alignment horizontal="right"/>
    </xf>
    <xf numFmtId="171" fontId="4" fillId="0" borderId="125" xfId="55" applyNumberFormat="1" applyFont="1" applyFill="1" applyBorder="1" applyAlignment="1">
      <alignment horizontal="right"/>
    </xf>
    <xf numFmtId="171" fontId="4" fillId="0" borderId="126" xfId="55" applyNumberFormat="1" applyFont="1" applyFill="1" applyBorder="1" applyAlignment="1">
      <alignment horizontal="right"/>
    </xf>
    <xf numFmtId="176" fontId="4" fillId="3" borderId="127" xfId="55" applyNumberFormat="1" applyFont="1" applyFill="1" applyBorder="1" applyAlignment="1">
      <alignment horizontal="right"/>
    </xf>
    <xf numFmtId="171" fontId="4" fillId="0" borderId="128" xfId="55" applyNumberFormat="1" applyFont="1" applyFill="1" applyBorder="1" applyAlignment="1">
      <alignment horizontal="right"/>
    </xf>
    <xf numFmtId="171" fontId="4" fillId="0" borderId="129" xfId="55" applyNumberFormat="1" applyFont="1" applyFill="1" applyBorder="1" applyAlignment="1">
      <alignment horizontal="right"/>
    </xf>
    <xf numFmtId="177" fontId="4" fillId="3" borderId="126" xfId="55" applyNumberFormat="1" applyFont="1" applyFill="1" applyBorder="1" applyAlignment="1">
      <alignment horizontal="right"/>
    </xf>
    <xf numFmtId="171" fontId="4" fillId="0" borderId="130" xfId="55" applyNumberFormat="1" applyFont="1" applyFill="1" applyBorder="1" applyAlignment="1">
      <alignment horizontal="right"/>
    </xf>
    <xf numFmtId="2" fontId="4" fillId="0" borderId="126" xfId="55" applyNumberFormat="1" applyFont="1" applyFill="1" applyBorder="1" applyAlignment="1">
      <alignment horizontal="right"/>
    </xf>
    <xf numFmtId="176" fontId="4" fillId="0" borderId="113" xfId="55" applyNumberFormat="1" applyFont="1" applyFill="1" applyBorder="1" applyAlignment="1">
      <alignment horizontal="right"/>
    </xf>
    <xf numFmtId="176" fontId="4" fillId="0" borderId="126" xfId="55" applyNumberFormat="1" applyFont="1" applyFill="1" applyBorder="1" applyAlignment="1">
      <alignment horizontal="right"/>
    </xf>
    <xf numFmtId="38" fontId="4" fillId="0" borderId="129" xfId="55" applyFont="1" applyFill="1" applyBorder="1" applyAlignment="1">
      <alignment horizontal="right"/>
    </xf>
    <xf numFmtId="38" fontId="4" fillId="0" borderId="126" xfId="55" applyFont="1" applyFill="1" applyBorder="1" applyAlignment="1">
      <alignment horizontal="right"/>
    </xf>
    <xf numFmtId="170" fontId="4" fillId="0" borderId="131" xfId="55" applyNumberFormat="1" applyFont="1" applyFill="1" applyBorder="1" applyAlignment="1">
      <alignment horizontal="right"/>
    </xf>
    <xf numFmtId="38" fontId="4" fillId="0" borderId="128" xfId="55" applyFont="1" applyFill="1" applyBorder="1" applyAlignment="1">
      <alignment horizontal="right"/>
    </xf>
    <xf numFmtId="38" fontId="4" fillId="0" borderId="130" xfId="55" applyFont="1" applyFill="1" applyBorder="1" applyAlignment="1">
      <alignment horizontal="right"/>
    </xf>
    <xf numFmtId="170" fontId="4" fillId="0" borderId="129" xfId="55" applyNumberFormat="1" applyFont="1" applyFill="1" applyBorder="1" applyAlignment="1">
      <alignment horizontal="right"/>
    </xf>
    <xf numFmtId="0" fontId="4" fillId="0" borderId="46" xfId="43" applyFont="1" applyBorder="1"/>
    <xf numFmtId="170" fontId="4" fillId="0" borderId="126" xfId="55" applyNumberFormat="1" applyFont="1" applyFill="1" applyBorder="1" applyAlignment="1">
      <alignment horizontal="right"/>
    </xf>
    <xf numFmtId="170" fontId="4" fillId="0" borderId="130" xfId="55" applyNumberFormat="1" applyFont="1" applyFill="1" applyBorder="1" applyAlignment="1">
      <alignment horizontal="right"/>
    </xf>
    <xf numFmtId="171" fontId="4" fillId="0" borderId="132" xfId="55" applyNumberFormat="1" applyFont="1" applyFill="1" applyBorder="1" applyAlignment="1">
      <alignment horizontal="right"/>
    </xf>
    <xf numFmtId="38" fontId="4" fillId="0" borderId="5" xfId="55" applyFont="1" applyBorder="1" applyAlignment="1">
      <alignment horizontal="center"/>
    </xf>
    <xf numFmtId="38" fontId="4" fillId="0" borderId="14" xfId="55" applyFont="1" applyBorder="1" applyAlignment="1">
      <alignment horizontal="center"/>
    </xf>
    <xf numFmtId="38" fontId="4" fillId="0" borderId="48" xfId="55" applyFont="1" applyBorder="1" applyAlignment="1">
      <alignment horizontal="center"/>
    </xf>
    <xf numFmtId="0" fontId="9" fillId="0" borderId="23" xfId="43" applyFont="1" applyBorder="1"/>
    <xf numFmtId="38" fontId="4" fillId="0" borderId="50" xfId="55" applyFont="1" applyBorder="1" applyAlignment="1">
      <alignment horizontal="center"/>
    </xf>
    <xf numFmtId="38" fontId="4" fillId="0" borderId="25" xfId="55" applyFont="1" applyBorder="1" applyAlignment="1">
      <alignment horizontal="center"/>
    </xf>
    <xf numFmtId="38" fontId="4" fillId="0" borderId="0" xfId="55" applyFont="1"/>
    <xf numFmtId="38" fontId="17" fillId="0" borderId="0" xfId="55" applyFont="1"/>
    <xf numFmtId="0" fontId="19" fillId="0" borderId="0" xfId="43" applyFont="1"/>
    <xf numFmtId="0" fontId="17" fillId="0" borderId="0" xfId="43" applyFont="1" applyAlignment="1">
      <alignment horizontal="left"/>
    </xf>
    <xf numFmtId="0" fontId="20" fillId="0" borderId="0" xfId="43" applyFont="1"/>
    <xf numFmtId="38" fontId="4" fillId="0" borderId="25" xfId="55" applyFont="1" applyFill="1" applyBorder="1" applyAlignment="1">
      <alignment horizontal="center"/>
    </xf>
    <xf numFmtId="38" fontId="4" fillId="0" borderId="24" xfId="55" applyFont="1" applyFill="1" applyBorder="1" applyAlignment="1">
      <alignment horizontal="center"/>
    </xf>
    <xf numFmtId="38" fontId="4" fillId="0" borderId="33" xfId="55" applyFont="1" applyFill="1" applyBorder="1" applyAlignment="1">
      <alignment horizontal="center"/>
    </xf>
    <xf numFmtId="38" fontId="4" fillId="0" borderId="30" xfId="55" applyFont="1" applyBorder="1" applyAlignment="1">
      <alignment horizontal="right"/>
    </xf>
    <xf numFmtId="38" fontId="4" fillId="0" borderId="98" xfId="55" applyFont="1" applyBorder="1" applyAlignment="1">
      <alignment horizontal="right"/>
    </xf>
    <xf numFmtId="38" fontId="4" fillId="0" borderId="29" xfId="55" applyFont="1" applyBorder="1" applyAlignment="1">
      <alignment horizontal="center"/>
    </xf>
    <xf numFmtId="38" fontId="4" fillId="0" borderId="94" xfId="55" applyFont="1" applyBorder="1" applyAlignment="1">
      <alignment horizontal="center"/>
    </xf>
    <xf numFmtId="171" fontId="4" fillId="0" borderId="94" xfId="55" applyNumberFormat="1" applyFont="1" applyFill="1" applyBorder="1" applyAlignment="1">
      <alignment horizontal="center"/>
    </xf>
    <xf numFmtId="171" fontId="4" fillId="0" borderId="14" xfId="55" applyNumberFormat="1" applyFont="1" applyFill="1" applyBorder="1" applyAlignment="1">
      <alignment horizontal="center"/>
    </xf>
    <xf numFmtId="38" fontId="4" fillId="0" borderId="133" xfId="55" applyFont="1" applyFill="1" applyBorder="1" applyAlignment="1">
      <alignment horizontal="center"/>
    </xf>
    <xf numFmtId="38" fontId="4" fillId="0" borderId="33" xfId="55" applyFont="1" applyFill="1" applyBorder="1" applyAlignment="1">
      <alignment horizontal="right"/>
    </xf>
    <xf numFmtId="38" fontId="4" fillId="0" borderId="134" xfId="55" applyFont="1" applyFill="1" applyBorder="1" applyAlignment="1">
      <alignment horizontal="right"/>
    </xf>
    <xf numFmtId="0" fontId="9" fillId="0" borderId="50" xfId="43" applyFont="1" applyBorder="1"/>
    <xf numFmtId="0" fontId="21" fillId="0" borderId="0" xfId="43" applyFont="1"/>
    <xf numFmtId="38" fontId="4" fillId="0" borderId="112" xfId="55" applyFont="1" applyBorder="1" applyAlignment="1">
      <alignment horizontal="right"/>
    </xf>
    <xf numFmtId="38" fontId="4" fillId="0" borderId="13" xfId="55" applyFont="1" applyBorder="1" applyAlignment="1">
      <alignment horizontal="right"/>
    </xf>
    <xf numFmtId="38" fontId="4" fillId="0" borderId="135" xfId="55" applyFont="1" applyFill="1" applyBorder="1" applyAlignment="1">
      <alignment horizontal="right"/>
    </xf>
    <xf numFmtId="38" fontId="4" fillId="0" borderId="24" xfId="55" applyFont="1" applyFill="1" applyBorder="1" applyAlignment="1">
      <alignment horizontal="right"/>
    </xf>
    <xf numFmtId="38" fontId="4" fillId="0" borderId="136" xfId="55" applyFont="1" applyFill="1" applyBorder="1" applyAlignment="1">
      <alignment horizontal="right"/>
    </xf>
    <xf numFmtId="0" fontId="4" fillId="0" borderId="9" xfId="43" applyFont="1" applyBorder="1" applyAlignment="1">
      <alignment horizontal="right"/>
    </xf>
    <xf numFmtId="0" fontId="4" fillId="0" borderId="12" xfId="43" applyFont="1" applyBorder="1" applyAlignment="1">
      <alignment horizontal="right"/>
    </xf>
    <xf numFmtId="0" fontId="4" fillId="0" borderId="46" xfId="43" applyFont="1" applyBorder="1" applyAlignment="1">
      <alignment horizontal="right"/>
    </xf>
    <xf numFmtId="38" fontId="4" fillId="0" borderId="137" xfId="55" applyFont="1" applyFill="1" applyBorder="1" applyAlignment="1">
      <alignment horizontal="right"/>
    </xf>
    <xf numFmtId="0" fontId="4" fillId="0" borderId="138" xfId="43" applyFont="1" applyBorder="1" applyAlignment="1">
      <alignment horizontal="right"/>
    </xf>
    <xf numFmtId="0" fontId="22" fillId="0" borderId="0" xfId="43" applyFont="1" applyFill="1" applyAlignment="1">
      <alignment horizontal="left"/>
    </xf>
    <xf numFmtId="0" fontId="16" fillId="0" borderId="0" xfId="43" applyFont="1" applyFill="1" applyAlignment="1">
      <alignment horizontal="center"/>
    </xf>
    <xf numFmtId="0" fontId="16" fillId="0" borderId="0" xfId="43" applyFont="1" applyFill="1"/>
    <xf numFmtId="0" fontId="23" fillId="0" borderId="0" xfId="43" applyFont="1" applyFill="1"/>
    <xf numFmtId="0" fontId="5" fillId="0" borderId="0" xfId="43" applyFont="1" applyFill="1" applyAlignment="1">
      <alignment horizontal="left"/>
    </xf>
    <xf numFmtId="0" fontId="24" fillId="0" borderId="139" xfId="0" applyFont="1" applyBorder="1" applyAlignment="1">
      <alignment horizontal="center" vertical="center"/>
    </xf>
    <xf numFmtId="0" fontId="25" fillId="0" borderId="140" xfId="0" applyFont="1" applyBorder="1" applyAlignment="1"/>
    <xf numFmtId="0" fontId="26" fillId="0" borderId="140" xfId="0" applyFont="1" applyBorder="1" applyAlignment="1"/>
    <xf numFmtId="0" fontId="27" fillId="0" borderId="60" xfId="43" applyFont="1" applyFill="1" applyBorder="1" applyAlignment="1">
      <alignment horizontal="center"/>
    </xf>
    <xf numFmtId="0" fontId="27" fillId="0" borderId="60" xfId="43" applyFont="1" applyFill="1" applyBorder="1" applyAlignment="1">
      <alignment horizontal="right"/>
    </xf>
    <xf numFmtId="0" fontId="27" fillId="0" borderId="60" xfId="43" applyFont="1" applyFill="1" applyBorder="1"/>
    <xf numFmtId="0" fontId="16" fillId="0" borderId="60" xfId="43" applyFont="1" applyFill="1" applyBorder="1" applyAlignment="1">
      <alignment horizontal="center"/>
    </xf>
    <xf numFmtId="9" fontId="16" fillId="0" borderId="60" xfId="43" applyNumberFormat="1" applyFont="1" applyFill="1" applyBorder="1" applyAlignment="1">
      <alignment horizontal="right"/>
    </xf>
    <xf numFmtId="9" fontId="16" fillId="0" borderId="60" xfId="0" applyNumberFormat="1" applyFont="1" applyFill="1" applyBorder="1"/>
    <xf numFmtId="9" fontId="16" fillId="0" borderId="60" xfId="19" applyFont="1" applyFill="1" applyBorder="1"/>
    <xf numFmtId="0" fontId="28" fillId="0" borderId="0" xfId="43" applyFont="1" applyFill="1" applyAlignment="1">
      <alignment horizontal="center"/>
    </xf>
    <xf numFmtId="9" fontId="16" fillId="0" borderId="60" xfId="0" applyNumberFormat="1" applyFont="1" applyFill="1" applyBorder="1" applyAlignment="1">
      <alignment horizontal="right"/>
    </xf>
    <xf numFmtId="9" fontId="16" fillId="0" borderId="60" xfId="32" applyNumberFormat="1" applyFont="1" applyFill="1" applyBorder="1"/>
    <xf numFmtId="0" fontId="29" fillId="0" borderId="0" xfId="43" applyFont="1" applyFill="1" applyAlignment="1">
      <alignment horizontal="left"/>
    </xf>
    <xf numFmtId="9" fontId="16" fillId="0" borderId="60" xfId="43" applyNumberFormat="1" applyFont="1" applyFill="1" applyBorder="1"/>
    <xf numFmtId="0" fontId="27" fillId="0" borderId="0" xfId="43" applyFont="1" applyFill="1"/>
    <xf numFmtId="0" fontId="30" fillId="0" borderId="0" xfId="43" applyFont="1" applyFill="1"/>
    <xf numFmtId="9" fontId="16" fillId="0" borderId="0" xfId="43" applyNumberFormat="1" applyFont="1" applyFill="1" applyBorder="1"/>
    <xf numFmtId="0" fontId="16" fillId="0" borderId="0" xfId="43" applyFont="1" applyFill="1" applyBorder="1"/>
    <xf numFmtId="9" fontId="16" fillId="0" borderId="0" xfId="43" applyNumberFormat="1" applyFont="1" applyFill="1"/>
    <xf numFmtId="0" fontId="16" fillId="2" borderId="60" xfId="43" applyFont="1" applyFill="1" applyBorder="1"/>
    <xf numFmtId="9" fontId="16" fillId="0" borderId="60" xfId="19" applyNumberFormat="1" applyFont="1" applyFill="1" applyBorder="1"/>
    <xf numFmtId="9" fontId="16" fillId="0" borderId="60" xfId="28" applyFont="1" applyFill="1" applyBorder="1"/>
    <xf numFmtId="178" fontId="16" fillId="0" borderId="60" xfId="0" applyNumberFormat="1" applyFont="1" applyFill="1" applyBorder="1"/>
    <xf numFmtId="178" fontId="16" fillId="0" borderId="60" xfId="19" applyNumberFormat="1" applyFont="1" applyFill="1" applyBorder="1"/>
    <xf numFmtId="0" fontId="16" fillId="0" borderId="0" xfId="43" applyFont="1" applyFill="1" applyBorder="1" applyAlignment="1">
      <alignment horizontal="center"/>
    </xf>
    <xf numFmtId="0" fontId="31" fillId="0" borderId="0" xfId="43" applyFont="1" applyFill="1" applyAlignment="1">
      <alignment horizontal="left"/>
    </xf>
    <xf numFmtId="0" fontId="32" fillId="0" borderId="0" xfId="43" applyFont="1" applyFill="1" applyAlignment="1">
      <alignment horizontal="left"/>
    </xf>
    <xf numFmtId="0" fontId="23" fillId="0" borderId="0" xfId="43" applyFont="1" applyFill="1" applyBorder="1"/>
    <xf numFmtId="38" fontId="4" fillId="0" borderId="19" xfId="55" applyFont="1" applyBorder="1"/>
    <xf numFmtId="0" fontId="4" fillId="0" borderId="87" xfId="43" applyFont="1" applyBorder="1"/>
    <xf numFmtId="38" fontId="4" fillId="0" borderId="89" xfId="55" applyFont="1" applyBorder="1"/>
    <xf numFmtId="38" fontId="4" fillId="0" borderId="22" xfId="55" applyFont="1" applyBorder="1"/>
    <xf numFmtId="38" fontId="4" fillId="0" borderId="141" xfId="55" applyFont="1" applyBorder="1"/>
    <xf numFmtId="38" fontId="4" fillId="0" borderId="89" xfId="55" applyFont="1" applyFill="1" applyBorder="1"/>
    <xf numFmtId="38" fontId="4" fillId="0" borderId="141" xfId="55" applyFont="1" applyFill="1" applyBorder="1"/>
    <xf numFmtId="0" fontId="4" fillId="0" borderId="142" xfId="43" applyFont="1" applyBorder="1" applyAlignment="1">
      <alignment horizontal="center"/>
    </xf>
    <xf numFmtId="38" fontId="4" fillId="0" borderId="18" xfId="55" applyFont="1" applyFill="1" applyBorder="1"/>
    <xf numFmtId="38" fontId="4" fillId="0" borderId="91" xfId="55" applyFont="1" applyFill="1" applyBorder="1"/>
    <xf numFmtId="3" fontId="4" fillId="0" borderId="92" xfId="43" applyNumberFormat="1" applyFont="1" applyBorder="1"/>
    <xf numFmtId="38" fontId="4" fillId="0" borderId="143" xfId="55" applyFont="1" applyFill="1" applyBorder="1"/>
    <xf numFmtId="38" fontId="4" fillId="0" borderId="21" xfId="55" applyFont="1" applyFill="1" applyBorder="1"/>
    <xf numFmtId="38" fontId="4" fillId="0" borderId="144" xfId="55" applyFont="1" applyFill="1" applyBorder="1"/>
    <xf numFmtId="38" fontId="4" fillId="0" borderId="140" xfId="55" applyFont="1" applyFill="1" applyBorder="1"/>
    <xf numFmtId="38" fontId="4" fillId="0" borderId="139" xfId="55" applyFont="1" applyFill="1" applyBorder="1"/>
    <xf numFmtId="38" fontId="4" fillId="0" borderId="145" xfId="55" applyFont="1" applyFill="1" applyBorder="1"/>
    <xf numFmtId="0" fontId="4" fillId="0" borderId="146" xfId="43" applyFont="1" applyBorder="1" applyAlignment="1">
      <alignment horizontal="center"/>
    </xf>
    <xf numFmtId="38" fontId="4" fillId="0" borderId="147" xfId="55" applyFont="1" applyFill="1" applyBorder="1"/>
    <xf numFmtId="38" fontId="4" fillId="0" borderId="148" xfId="55" applyFont="1" applyFill="1" applyBorder="1"/>
    <xf numFmtId="38" fontId="4" fillId="0" borderId="149" xfId="55" applyFont="1" applyFill="1" applyBorder="1"/>
    <xf numFmtId="38" fontId="4" fillId="0" borderId="150" xfId="55" applyFont="1" applyFill="1" applyBorder="1"/>
    <xf numFmtId="38" fontId="4" fillId="0" borderId="151" xfId="55" applyFont="1" applyFill="1" applyBorder="1"/>
    <xf numFmtId="38" fontId="4" fillId="0" borderId="152" xfId="55" applyFont="1" applyFill="1" applyBorder="1"/>
    <xf numFmtId="0" fontId="4" fillId="0" borderId="146" xfId="43" applyFont="1" applyFill="1" applyBorder="1" applyAlignment="1">
      <alignment horizontal="center"/>
    </xf>
    <xf numFmtId="0" fontId="4" fillId="0" borderId="153" xfId="43" applyFont="1" applyFill="1" applyBorder="1" applyAlignment="1">
      <alignment horizontal="center"/>
    </xf>
    <xf numFmtId="0" fontId="4" fillId="0" borderId="51" xfId="43" applyFont="1" applyFill="1" applyBorder="1" applyAlignment="1">
      <alignment horizontal="center"/>
    </xf>
    <xf numFmtId="0" fontId="4" fillId="0" borderId="83" xfId="43" applyFont="1" applyFill="1" applyBorder="1" applyAlignment="1">
      <alignment horizontal="center"/>
    </xf>
    <xf numFmtId="38" fontId="4" fillId="0" borderId="42" xfId="55" applyFont="1" applyFill="1" applyBorder="1"/>
    <xf numFmtId="38" fontId="4" fillId="0" borderId="40" xfId="55" applyFont="1" applyFill="1" applyBorder="1"/>
    <xf numFmtId="38" fontId="4" fillId="0" borderId="154" xfId="55" applyFont="1" applyFill="1" applyBorder="1"/>
    <xf numFmtId="38" fontId="4" fillId="0" borderId="155" xfId="55" applyFont="1" applyFill="1" applyBorder="1"/>
    <xf numFmtId="38" fontId="4" fillId="0" borderId="156" xfId="55" applyFont="1" applyFill="1" applyBorder="1"/>
    <xf numFmtId="38" fontId="4" fillId="0" borderId="43" xfId="55" applyFont="1" applyFill="1" applyBorder="1"/>
    <xf numFmtId="38" fontId="4" fillId="0" borderId="157" xfId="55" applyFont="1" applyFill="1" applyBorder="1"/>
    <xf numFmtId="38" fontId="4" fillId="0" borderId="41" xfId="55" applyFont="1" applyFill="1" applyBorder="1"/>
    <xf numFmtId="38" fontId="4" fillId="0" borderId="158" xfId="55" applyFont="1" applyFill="1" applyBorder="1"/>
    <xf numFmtId="38" fontId="4" fillId="0" borderId="159" xfId="55" applyFont="1" applyFill="1" applyBorder="1"/>
    <xf numFmtId="38" fontId="4" fillId="0" borderId="160" xfId="55" applyFont="1" applyFill="1" applyBorder="1"/>
    <xf numFmtId="0" fontId="9" fillId="0" borderId="161" xfId="43" applyFont="1" applyBorder="1"/>
    <xf numFmtId="0" fontId="4" fillId="0" borderId="162" xfId="43" applyFont="1" applyBorder="1" applyAlignment="1">
      <alignment horizontal="center"/>
    </xf>
    <xf numFmtId="0" fontId="4" fillId="0" borderId="163" xfId="43" applyFont="1" applyBorder="1"/>
    <xf numFmtId="0" fontId="4" fillId="0" borderId="164" xfId="43" applyFont="1" applyBorder="1"/>
    <xf numFmtId="38" fontId="4" fillId="2" borderId="164" xfId="43" applyNumberFormat="1" applyFont="1" applyFill="1" applyBorder="1"/>
    <xf numFmtId="38" fontId="4" fillId="0" borderId="164" xfId="43" applyNumberFormat="1" applyFont="1" applyBorder="1"/>
    <xf numFmtId="0" fontId="4" fillId="0" borderId="165" xfId="43" applyFont="1" applyBorder="1"/>
    <xf numFmtId="0" fontId="4" fillId="0" borderId="166" xfId="43" applyFont="1" applyBorder="1"/>
    <xf numFmtId="0" fontId="4" fillId="0" borderId="167" xfId="43" applyFont="1" applyBorder="1"/>
    <xf numFmtId="0" fontId="9" fillId="0" borderId="167" xfId="43" applyFont="1" applyBorder="1"/>
    <xf numFmtId="0" fontId="4" fillId="4" borderId="161" xfId="43" applyFont="1" applyFill="1" applyBorder="1"/>
    <xf numFmtId="0" fontId="4" fillId="0" borderId="162" xfId="43" applyFont="1" applyFill="1" applyBorder="1"/>
    <xf numFmtId="0" fontId="4" fillId="0" borderId="164" xfId="43" applyFont="1" applyFill="1" applyBorder="1"/>
    <xf numFmtId="0" fontId="4" fillId="5" borderId="163" xfId="43" applyFont="1" applyFill="1" applyBorder="1"/>
    <xf numFmtId="3" fontId="4" fillId="0" borderId="164" xfId="43" applyNumberFormat="1" applyFont="1" applyBorder="1"/>
    <xf numFmtId="3" fontId="4" fillId="0" borderId="166" xfId="43" applyNumberFormat="1" applyFont="1" applyBorder="1"/>
    <xf numFmtId="3" fontId="4" fillId="0" borderId="167" xfId="43" applyNumberFormat="1" applyFont="1" applyBorder="1"/>
    <xf numFmtId="3" fontId="4" fillId="0" borderId="162" xfId="43" applyNumberFormat="1" applyFont="1" applyBorder="1"/>
    <xf numFmtId="0" fontId="4" fillId="0" borderId="168" xfId="43" applyFont="1" applyBorder="1" applyAlignment="1">
      <alignment horizontal="center"/>
    </xf>
    <xf numFmtId="0" fontId="4" fillId="0" borderId="169" xfId="43" applyFont="1" applyBorder="1" applyAlignment="1">
      <alignment horizontal="center"/>
    </xf>
    <xf numFmtId="0" fontId="4" fillId="0" borderId="170" xfId="43" applyFont="1" applyBorder="1"/>
    <xf numFmtId="3" fontId="4" fillId="0" borderId="171" xfId="43" applyNumberFormat="1" applyFont="1" applyBorder="1"/>
    <xf numFmtId="3" fontId="4" fillId="0" borderId="172" xfId="43" applyNumberFormat="1" applyFont="1" applyBorder="1"/>
    <xf numFmtId="3" fontId="4" fillId="0" borderId="173" xfId="43" applyNumberFormat="1" applyFont="1" applyBorder="1"/>
    <xf numFmtId="3" fontId="4" fillId="0" borderId="168" xfId="43" applyNumberFormat="1" applyFont="1" applyBorder="1"/>
    <xf numFmtId="0" fontId="4" fillId="0" borderId="169" xfId="43" applyFont="1" applyBorder="1"/>
    <xf numFmtId="3" fontId="4" fillId="0" borderId="174" xfId="43" applyNumberFormat="1" applyFont="1" applyBorder="1"/>
    <xf numFmtId="3" fontId="4" fillId="0" borderId="170" xfId="43" applyNumberFormat="1" applyFont="1" applyBorder="1"/>
    <xf numFmtId="0" fontId="6" fillId="0" borderId="0" xfId="43" applyFont="1" applyBorder="1"/>
    <xf numFmtId="0" fontId="4" fillId="0" borderId="0" xfId="43" applyFont="1" applyBorder="1" applyAlignment="1">
      <alignment horizontal="center"/>
    </xf>
    <xf numFmtId="0" fontId="4" fillId="0" borderId="161" xfId="43" applyFont="1" applyBorder="1" applyAlignment="1">
      <alignment horizontal="center"/>
    </xf>
    <xf numFmtId="3" fontId="4" fillId="0" borderId="163" xfId="43" applyNumberFormat="1" applyFont="1" applyBorder="1"/>
    <xf numFmtId="3" fontId="4" fillId="0" borderId="164" xfId="55" applyNumberFormat="1" applyFont="1" applyFill="1" applyBorder="1"/>
    <xf numFmtId="3" fontId="4" fillId="2" borderId="163" xfId="43" applyNumberFormat="1" applyFont="1" applyFill="1" applyBorder="1"/>
    <xf numFmtId="3" fontId="4" fillId="2" borderId="164" xfId="43" applyNumberFormat="1" applyFont="1" applyFill="1" applyBorder="1"/>
    <xf numFmtId="3" fontId="4" fillId="0" borderId="165" xfId="43" applyNumberFormat="1" applyFont="1" applyBorder="1"/>
    <xf numFmtId="3" fontId="4" fillId="0" borderId="161" xfId="43" applyNumberFormat="1" applyFont="1" applyBorder="1"/>
    <xf numFmtId="3" fontId="4" fillId="0" borderId="175" xfId="43" applyNumberFormat="1" applyFont="1" applyBorder="1"/>
    <xf numFmtId="3" fontId="4" fillId="0" borderId="176" xfId="43" applyNumberFormat="1" applyFont="1" applyBorder="1"/>
    <xf numFmtId="0" fontId="4" fillId="0" borderId="177" xfId="43" applyFont="1" applyBorder="1" applyAlignment="1">
      <alignment horizontal="center"/>
    </xf>
    <xf numFmtId="0" fontId="4" fillId="0" borderId="178" xfId="43" applyFont="1" applyBorder="1" applyAlignment="1">
      <alignment horizontal="center"/>
    </xf>
    <xf numFmtId="3" fontId="4" fillId="0" borderId="179" xfId="43" applyNumberFormat="1" applyFont="1" applyBorder="1"/>
    <xf numFmtId="3" fontId="4" fillId="0" borderId="40" xfId="43" applyNumberFormat="1" applyFont="1" applyBorder="1"/>
    <xf numFmtId="3" fontId="4" fillId="0" borderId="0" xfId="43" applyNumberFormat="1" applyFont="1"/>
    <xf numFmtId="3" fontId="4" fillId="0" borderId="180" xfId="43" applyNumberFormat="1" applyFont="1" applyBorder="1"/>
    <xf numFmtId="3" fontId="4" fillId="0" borderId="181" xfId="43" applyNumberFormat="1" applyFont="1" applyBorder="1"/>
    <xf numFmtId="3" fontId="4" fillId="0" borderId="177" xfId="43" applyNumberFormat="1" applyFont="1" applyBorder="1"/>
    <xf numFmtId="3" fontId="4" fillId="0" borderId="178" xfId="43" applyNumberFormat="1" applyFont="1" applyBorder="1"/>
    <xf numFmtId="3" fontId="4" fillId="0" borderId="179" xfId="55" applyNumberFormat="1" applyFont="1" applyFill="1" applyBorder="1"/>
    <xf numFmtId="3" fontId="4" fillId="0" borderId="40" xfId="55" applyNumberFormat="1" applyFont="1" applyFill="1" applyBorder="1"/>
    <xf numFmtId="3" fontId="4" fillId="2" borderId="165" xfId="43" applyNumberFormat="1" applyFont="1" applyFill="1" applyBorder="1"/>
    <xf numFmtId="3" fontId="4" fillId="2" borderId="161" xfId="43" applyNumberFormat="1" applyFont="1" applyFill="1" applyBorder="1"/>
    <xf numFmtId="0" fontId="8" fillId="0" borderId="0" xfId="43"/>
    <xf numFmtId="38" fontId="4" fillId="0" borderId="182" xfId="55" applyFont="1" applyBorder="1"/>
    <xf numFmtId="38" fontId="4" fillId="0" borderId="183" xfId="55" applyFont="1" applyBorder="1"/>
    <xf numFmtId="38" fontId="4" fillId="0" borderId="183" xfId="55" applyFont="1" applyFill="1" applyBorder="1" applyAlignment="1"/>
    <xf numFmtId="38" fontId="4" fillId="0" borderId="184" xfId="55" applyFont="1" applyFill="1" applyBorder="1" applyAlignment="1"/>
    <xf numFmtId="38" fontId="4" fillId="0" borderId="25" xfId="55" applyFont="1" applyFill="1" applyBorder="1" applyAlignment="1"/>
    <xf numFmtId="38" fontId="4" fillId="0" borderId="56" xfId="55" applyFont="1" applyFill="1" applyBorder="1" applyAlignment="1"/>
    <xf numFmtId="38" fontId="4" fillId="0" borderId="138" xfId="55" applyFont="1" applyFill="1" applyBorder="1" applyAlignment="1"/>
    <xf numFmtId="0" fontId="33" fillId="0" borderId="0" xfId="43" applyFont="1"/>
    <xf numFmtId="0" fontId="4" fillId="0" borderId="11" xfId="43" applyFont="1" applyBorder="1"/>
    <xf numFmtId="0" fontId="4" fillId="0" borderId="11" xfId="43" applyFont="1" applyBorder="1" applyAlignment="1">
      <alignment horizontal="center"/>
    </xf>
    <xf numFmtId="0" fontId="4" fillId="2" borderId="60" xfId="43" applyFont="1" applyFill="1" applyBorder="1"/>
    <xf numFmtId="9" fontId="4" fillId="0" borderId="60" xfId="43" applyNumberFormat="1" applyFont="1" applyBorder="1"/>
    <xf numFmtId="9" fontId="4" fillId="2" borderId="60" xfId="43" applyNumberFormat="1" applyFont="1" applyFill="1" applyBorder="1"/>
    <xf numFmtId="0" fontId="9" fillId="0" borderId="0" xfId="43" applyFont="1" applyBorder="1"/>
    <xf numFmtId="9" fontId="4" fillId="0" borderId="0" xfId="43" applyNumberFormat="1" applyFont="1" applyBorder="1"/>
    <xf numFmtId="0" fontId="34" fillId="0" borderId="0" xfId="43" applyFont="1" applyAlignment="1">
      <alignment horizontal="center"/>
    </xf>
    <xf numFmtId="3" fontId="4" fillId="0" borderId="185" xfId="43" applyNumberFormat="1" applyFont="1" applyBorder="1"/>
    <xf numFmtId="9" fontId="4" fillId="0" borderId="60" xfId="43" applyNumberFormat="1" applyFont="1" applyFill="1" applyBorder="1"/>
    <xf numFmtId="9" fontId="4" fillId="0" borderId="0" xfId="43" applyNumberFormat="1" applyFont="1"/>
    <xf numFmtId="10" fontId="4" fillId="0" borderId="0" xfId="43" applyNumberFormat="1" applyFont="1"/>
    <xf numFmtId="9" fontId="4" fillId="2" borderId="0" xfId="43" applyNumberFormat="1" applyFont="1" applyFill="1" applyBorder="1"/>
    <xf numFmtId="9" fontId="6" fillId="0" borderId="0" xfId="43" applyNumberFormat="1" applyFont="1"/>
    <xf numFmtId="0" fontId="4" fillId="0" borderId="60" xfId="0" applyFont="1" applyFill="1" applyBorder="1" applyAlignment="1">
      <alignment horizontal="left"/>
    </xf>
    <xf numFmtId="0" fontId="4" fillId="0" borderId="60" xfId="0" applyFont="1" applyFill="1" applyBorder="1"/>
    <xf numFmtId="9" fontId="4" fillId="0" borderId="60" xfId="0" applyNumberFormat="1" applyFont="1" applyFill="1" applyBorder="1" applyAlignment="1">
      <alignment horizontal="right"/>
    </xf>
    <xf numFmtId="0" fontId="4" fillId="0" borderId="60" xfId="43" applyFont="1" applyFill="1" applyBorder="1"/>
    <xf numFmtId="9" fontId="4" fillId="0" borderId="60" xfId="1" applyNumberFormat="1" applyFont="1" applyFill="1" applyBorder="1">
      <alignment vertical="center"/>
    </xf>
    <xf numFmtId="9" fontId="4" fillId="0" borderId="0" xfId="43" applyNumberFormat="1" applyFont="1" applyFill="1" applyBorder="1"/>
    <xf numFmtId="0" fontId="4" fillId="0" borderId="60" xfId="1" applyFont="1" applyFill="1" applyBorder="1">
      <alignment vertical="center"/>
    </xf>
    <xf numFmtId="9" fontId="4" fillId="0" borderId="0" xfId="43" applyNumberFormat="1" applyFont="1" applyFill="1"/>
    <xf numFmtId="9" fontId="4" fillId="2" borderId="60" xfId="0" applyNumberFormat="1" applyFont="1" applyFill="1" applyBorder="1" applyAlignment="1">
      <alignment horizontal="left"/>
    </xf>
    <xf numFmtId="9" fontId="4" fillId="2" borderId="60" xfId="0" applyNumberFormat="1" applyFont="1" applyFill="1" applyBorder="1"/>
    <xf numFmtId="3" fontId="4" fillId="0" borderId="60" xfId="1" applyNumberFormat="1" applyFont="1" applyFill="1" applyBorder="1">
      <alignment vertical="center"/>
    </xf>
    <xf numFmtId="3" fontId="4" fillId="0" borderId="60" xfId="43" applyNumberFormat="1" applyFont="1" applyFill="1" applyBorder="1"/>
    <xf numFmtId="0" fontId="6" fillId="0" borderId="0" xfId="43" applyFont="1" applyAlignment="1">
      <alignment horizontal="center" vertical="center"/>
    </xf>
    <xf numFmtId="178" fontId="9" fillId="0" borderId="0" xfId="43" applyNumberFormat="1" applyFont="1" applyAlignment="1">
      <alignment horizontal="center"/>
    </xf>
    <xf numFmtId="0" fontId="35" fillId="0" borderId="0" xfId="43" applyFont="1"/>
    <xf numFmtId="0" fontId="6" fillId="0" borderId="185" xfId="43" applyFont="1" applyBorder="1" applyAlignment="1">
      <alignment horizontal="center" vertical="center"/>
    </xf>
    <xf numFmtId="0" fontId="6" fillId="0" borderId="186" xfId="43" applyFont="1" applyBorder="1" applyAlignment="1">
      <alignment horizontal="center" vertical="center"/>
    </xf>
    <xf numFmtId="0" fontId="4" fillId="0" borderId="187" xfId="1" applyFont="1" applyBorder="1">
      <alignment vertical="center"/>
    </xf>
    <xf numFmtId="0" fontId="4" fillId="0" borderId="189" xfId="1" applyFont="1" applyBorder="1">
      <alignment vertical="center"/>
    </xf>
    <xf numFmtId="0" fontId="4" fillId="0" borderId="190" xfId="1" applyFont="1" applyBorder="1">
      <alignment vertical="center"/>
    </xf>
    <xf numFmtId="0" fontId="4" fillId="0" borderId="187" xfId="43" applyFont="1" applyBorder="1" applyAlignment="1">
      <alignment wrapText="1"/>
    </xf>
    <xf numFmtId="0" fontId="12" fillId="0" borderId="189" xfId="43" applyFont="1" applyBorder="1" applyAlignment="1">
      <alignment wrapText="1"/>
    </xf>
    <xf numFmtId="0" fontId="6" fillId="0" borderId="60" xfId="43" applyFont="1" applyBorder="1" applyAlignment="1">
      <alignment horizontal="center" vertical="center"/>
    </xf>
    <xf numFmtId="0" fontId="4" fillId="0" borderId="192" xfId="43" applyFont="1" applyBorder="1" applyAlignment="1">
      <alignment wrapText="1"/>
    </xf>
    <xf numFmtId="0" fontId="4" fillId="0" borderId="193" xfId="43" applyFont="1" applyBorder="1"/>
    <xf numFmtId="0" fontId="4" fillId="0" borderId="187" xfId="43" applyFont="1" applyBorder="1"/>
    <xf numFmtId="0" fontId="4" fillId="0" borderId="189" xfId="43" applyFont="1" applyBorder="1"/>
    <xf numFmtId="0" fontId="4" fillId="0" borderId="194" xfId="43" applyFont="1" applyBorder="1"/>
    <xf numFmtId="0" fontId="6" fillId="0" borderId="196" xfId="43" applyFont="1" applyBorder="1" applyAlignment="1">
      <alignment horizontal="center" vertical="center"/>
    </xf>
    <xf numFmtId="0" fontId="12" fillId="0" borderId="192" xfId="43" applyFont="1" applyBorder="1" applyAlignment="1">
      <alignment wrapText="1"/>
    </xf>
    <xf numFmtId="0" fontId="12" fillId="0" borderId="187" xfId="43" applyFont="1" applyBorder="1" applyAlignment="1">
      <alignment wrapText="1"/>
    </xf>
    <xf numFmtId="0" fontId="12" fillId="0" borderId="193" xfId="43" applyFont="1" applyBorder="1" applyAlignment="1">
      <alignment wrapText="1"/>
    </xf>
    <xf numFmtId="0" fontId="12" fillId="0" borderId="199" xfId="43" applyFont="1" applyBorder="1" applyAlignment="1">
      <alignment wrapText="1"/>
    </xf>
    <xf numFmtId="0" fontId="12" fillId="0" borderId="190" xfId="43" applyFont="1" applyBorder="1" applyAlignment="1">
      <alignment wrapText="1"/>
    </xf>
    <xf numFmtId="178" fontId="4" fillId="0" borderId="188" xfId="43" applyNumberFormat="1" applyFont="1" applyBorder="1" applyAlignment="1">
      <alignment horizontal="center" wrapText="1"/>
    </xf>
    <xf numFmtId="178" fontId="4" fillId="0" borderId="174" xfId="43" applyNumberFormat="1" applyFont="1" applyBorder="1" applyAlignment="1">
      <alignment horizontal="center" wrapText="1"/>
    </xf>
    <xf numFmtId="0" fontId="4" fillId="0" borderId="189" xfId="43" applyFont="1" applyBorder="1" applyAlignment="1">
      <alignment wrapText="1"/>
    </xf>
    <xf numFmtId="0" fontId="9" fillId="0" borderId="189" xfId="43" applyFont="1" applyBorder="1"/>
    <xf numFmtId="178" fontId="4" fillId="0" borderId="191" xfId="43" applyNumberFormat="1" applyFont="1" applyBorder="1" applyAlignment="1">
      <alignment horizontal="center" wrapText="1"/>
    </xf>
    <xf numFmtId="0" fontId="9" fillId="0" borderId="190" xfId="43" applyFont="1" applyBorder="1"/>
    <xf numFmtId="0" fontId="4" fillId="0" borderId="192" xfId="43" applyFont="1" applyBorder="1"/>
    <xf numFmtId="0" fontId="4" fillId="0" borderId="199" xfId="43" applyFont="1" applyBorder="1"/>
    <xf numFmtId="0" fontId="4" fillId="0" borderId="201" xfId="43" applyFont="1" applyBorder="1"/>
    <xf numFmtId="0" fontId="36" fillId="0" borderId="0" xfId="43" applyFont="1"/>
    <xf numFmtId="178" fontId="4" fillId="0" borderId="0" xfId="43" applyNumberFormat="1" applyFont="1" applyAlignment="1">
      <alignment horizontal="center"/>
    </xf>
    <xf numFmtId="178" fontId="12" fillId="0" borderId="197" xfId="43" applyNumberFormat="1" applyFont="1" applyBorder="1" applyAlignment="1">
      <alignment horizontal="center" wrapText="1"/>
    </xf>
    <xf numFmtId="178" fontId="4" fillId="0" borderId="197" xfId="43" applyNumberFormat="1" applyFont="1" applyBorder="1" applyAlignment="1">
      <alignment horizontal="center" wrapText="1"/>
    </xf>
    <xf numFmtId="178" fontId="12" fillId="0" borderId="179" xfId="43" applyNumberFormat="1" applyFont="1" applyBorder="1" applyAlignment="1">
      <alignment horizontal="center" wrapText="1"/>
    </xf>
    <xf numFmtId="178" fontId="4" fillId="0" borderId="179" xfId="43" applyNumberFormat="1" applyFont="1" applyBorder="1" applyAlignment="1">
      <alignment horizontal="center" wrapText="1"/>
    </xf>
    <xf numFmtId="0" fontId="4" fillId="0" borderId="190" xfId="43" applyFont="1" applyBorder="1" applyAlignment="1">
      <alignment wrapText="1"/>
    </xf>
    <xf numFmtId="178" fontId="12" fillId="0" borderId="198" xfId="43" applyNumberFormat="1" applyFont="1" applyBorder="1" applyAlignment="1">
      <alignment horizontal="center" wrapText="1"/>
    </xf>
    <xf numFmtId="178" fontId="4" fillId="0" borderId="198" xfId="43" applyNumberFormat="1" applyFont="1" applyBorder="1" applyAlignment="1">
      <alignment horizontal="center" wrapText="1"/>
    </xf>
    <xf numFmtId="178" fontId="4" fillId="0" borderId="197" xfId="43" applyNumberFormat="1" applyFont="1" applyBorder="1" applyAlignment="1">
      <alignment horizontal="center"/>
    </xf>
    <xf numFmtId="178" fontId="4" fillId="0" borderId="179" xfId="43" applyNumberFormat="1" applyFont="1" applyBorder="1" applyAlignment="1">
      <alignment horizontal="center"/>
    </xf>
    <xf numFmtId="0" fontId="4" fillId="0" borderId="190" xfId="43" applyFont="1" applyBorder="1"/>
    <xf numFmtId="178" fontId="4" fillId="0" borderId="198" xfId="43" applyNumberFormat="1" applyFont="1" applyBorder="1" applyAlignment="1">
      <alignment horizontal="center"/>
    </xf>
    <xf numFmtId="178" fontId="12" fillId="0" borderId="200" xfId="43" applyNumberFormat="1" applyFont="1" applyBorder="1" applyAlignment="1">
      <alignment horizontal="center" wrapText="1"/>
    </xf>
    <xf numFmtId="178" fontId="4" fillId="0" borderId="200" xfId="43" applyNumberFormat="1" applyFont="1" applyBorder="1" applyAlignment="1">
      <alignment horizontal="center" wrapText="1"/>
    </xf>
    <xf numFmtId="0" fontId="4" fillId="0" borderId="202" xfId="43" applyFont="1" applyBorder="1"/>
    <xf numFmtId="0" fontId="4" fillId="0" borderId="203" xfId="43" applyFont="1" applyBorder="1"/>
    <xf numFmtId="38" fontId="4" fillId="0" borderId="204" xfId="55" applyFont="1" applyBorder="1"/>
    <xf numFmtId="38" fontId="4" fillId="0" borderId="193" xfId="55" applyFont="1" applyBorder="1"/>
    <xf numFmtId="38" fontId="4" fillId="0" borderId="164" xfId="55" applyFont="1" applyBorder="1"/>
    <xf numFmtId="38" fontId="4" fillId="0" borderId="201" xfId="55" applyFont="1" applyBorder="1"/>
    <xf numFmtId="38" fontId="4" fillId="0" borderId="206" xfId="55" applyFont="1" applyBorder="1"/>
    <xf numFmtId="0" fontId="4" fillId="0" borderId="207" xfId="43" applyFont="1" applyBorder="1" applyAlignment="1">
      <alignment horizontal="left" vertical="center"/>
    </xf>
    <xf numFmtId="0" fontId="4" fillId="0" borderId="208" xfId="43" applyFont="1" applyBorder="1"/>
    <xf numFmtId="38" fontId="4" fillId="0" borderId="209" xfId="55" applyFont="1" applyBorder="1"/>
    <xf numFmtId="38" fontId="4" fillId="0" borderId="210" xfId="55" applyFont="1" applyBorder="1"/>
    <xf numFmtId="38" fontId="4" fillId="0" borderId="205" xfId="55" applyFont="1" applyBorder="1"/>
    <xf numFmtId="0" fontId="4" fillId="0" borderId="206" xfId="43" applyFont="1" applyBorder="1"/>
    <xf numFmtId="0" fontId="4" fillId="0" borderId="209" xfId="43" applyFont="1" applyBorder="1"/>
    <xf numFmtId="0" fontId="4" fillId="0" borderId="210" xfId="43" applyFont="1" applyBorder="1"/>
    <xf numFmtId="0" fontId="4" fillId="0" borderId="204" xfId="43" applyFont="1" applyBorder="1"/>
    <xf numFmtId="0" fontId="4" fillId="0" borderId="205" xfId="43" applyFont="1" applyBorder="1"/>
    <xf numFmtId="38" fontId="4" fillId="0" borderId="203" xfId="55" applyFont="1" applyBorder="1"/>
    <xf numFmtId="0" fontId="4" fillId="0" borderId="203" xfId="43" applyFont="1" applyBorder="1" applyAlignment="1">
      <alignment horizontal="center"/>
    </xf>
    <xf numFmtId="3" fontId="4" fillId="0" borderId="205" xfId="43" applyNumberFormat="1" applyFont="1" applyBorder="1"/>
    <xf numFmtId="3" fontId="4" fillId="0" borderId="206" xfId="43" applyNumberFormat="1" applyFont="1" applyBorder="1"/>
    <xf numFmtId="3" fontId="4" fillId="0" borderId="210" xfId="43" applyNumberFormat="1" applyFont="1" applyBorder="1"/>
    <xf numFmtId="3" fontId="4" fillId="0" borderId="212" xfId="43" applyNumberFormat="1" applyFont="1" applyBorder="1"/>
    <xf numFmtId="3" fontId="4" fillId="0" borderId="42" xfId="43" applyNumberFormat="1" applyFont="1" applyBorder="1"/>
    <xf numFmtId="3" fontId="4" fillId="0" borderId="200" xfId="43" applyNumberFormat="1" applyFont="1" applyBorder="1"/>
    <xf numFmtId="3" fontId="4" fillId="0" borderId="43" xfId="43" applyNumberFormat="1" applyFont="1" applyBorder="1"/>
    <xf numFmtId="3" fontId="4" fillId="0" borderId="186" xfId="43" applyNumberFormat="1" applyFont="1" applyBorder="1"/>
    <xf numFmtId="3" fontId="4" fillId="0" borderId="84" xfId="43" applyNumberFormat="1" applyFont="1" applyBorder="1"/>
    <xf numFmtId="3" fontId="4" fillId="0" borderId="84" xfId="43" applyNumberFormat="1" applyFont="1" applyFill="1" applyBorder="1"/>
    <xf numFmtId="0" fontId="4" fillId="0" borderId="213" xfId="43" applyFont="1" applyBorder="1"/>
    <xf numFmtId="0" fontId="4" fillId="0" borderId="214" xfId="43" applyFont="1" applyBorder="1"/>
    <xf numFmtId="0" fontId="4" fillId="0" borderId="176" xfId="43" applyFont="1" applyBorder="1"/>
    <xf numFmtId="0" fontId="4" fillId="0" borderId="215" xfId="43" applyFont="1" applyBorder="1" applyAlignment="1">
      <alignment horizontal="center"/>
    </xf>
    <xf numFmtId="0" fontId="4" fillId="0" borderId="175" xfId="43" applyFont="1" applyBorder="1" applyAlignment="1">
      <alignment horizontal="center"/>
    </xf>
    <xf numFmtId="3" fontId="4" fillId="0" borderId="164" xfId="55" applyNumberFormat="1" applyFont="1" applyBorder="1"/>
    <xf numFmtId="3" fontId="4" fillId="0" borderId="216" xfId="55" applyNumberFormat="1" applyFont="1" applyBorder="1"/>
    <xf numFmtId="3" fontId="4" fillId="0" borderId="210" xfId="55" applyNumberFormat="1" applyFont="1" applyBorder="1"/>
    <xf numFmtId="3" fontId="4" fillId="0" borderId="216" xfId="55" applyNumberFormat="1" applyFont="1" applyFill="1" applyBorder="1"/>
    <xf numFmtId="3" fontId="4" fillId="0" borderId="210" xfId="55" applyNumberFormat="1" applyFont="1" applyFill="1" applyBorder="1"/>
    <xf numFmtId="9" fontId="3" fillId="0" borderId="0" xfId="43" applyNumberFormat="1" applyFont="1"/>
    <xf numFmtId="3" fontId="4" fillId="0" borderId="57" xfId="43" applyNumberFormat="1" applyFont="1" applyBorder="1"/>
    <xf numFmtId="3" fontId="4" fillId="0" borderId="173" xfId="55" applyNumberFormat="1" applyFont="1" applyFill="1" applyBorder="1"/>
    <xf numFmtId="3" fontId="4" fillId="0" borderId="198" xfId="55" applyNumberFormat="1" applyFont="1" applyFill="1" applyBorder="1"/>
    <xf numFmtId="3" fontId="4" fillId="0" borderId="156" xfId="55" applyNumberFormat="1" applyFont="1" applyFill="1" applyBorder="1"/>
    <xf numFmtId="3" fontId="4" fillId="0" borderId="186" xfId="55" applyNumberFormat="1" applyFont="1" applyFill="1" applyBorder="1"/>
    <xf numFmtId="3" fontId="4" fillId="0" borderId="84" xfId="55" applyNumberFormat="1" applyFont="1" applyFill="1" applyBorder="1"/>
    <xf numFmtId="3" fontId="4" fillId="0" borderId="218" xfId="55" applyNumberFormat="1" applyFont="1" applyBorder="1"/>
    <xf numFmtId="3" fontId="4" fillId="0" borderId="205" xfId="55" applyNumberFormat="1" applyFont="1" applyBorder="1"/>
    <xf numFmtId="3" fontId="4" fillId="0" borderId="206" xfId="55" applyNumberFormat="1" applyFont="1" applyBorder="1"/>
    <xf numFmtId="0" fontId="4" fillId="0" borderId="219" xfId="43" applyFont="1" applyBorder="1"/>
    <xf numFmtId="3" fontId="4" fillId="0" borderId="220" xfId="55" applyNumberFormat="1" applyFont="1" applyBorder="1"/>
    <xf numFmtId="3" fontId="4" fillId="0" borderId="218" xfId="55" applyNumberFormat="1" applyFont="1" applyFill="1" applyBorder="1"/>
    <xf numFmtId="3" fontId="4" fillId="0" borderId="218" xfId="55" applyNumberFormat="1" applyFont="1" applyBorder="1" applyAlignment="1">
      <alignment horizontal="right"/>
    </xf>
    <xf numFmtId="3" fontId="4" fillId="0" borderId="218" xfId="55" applyNumberFormat="1" applyFont="1" applyFill="1" applyBorder="1" applyAlignment="1">
      <alignment horizontal="right"/>
    </xf>
    <xf numFmtId="3" fontId="4" fillId="0" borderId="164" xfId="55" applyNumberFormat="1" applyFont="1" applyBorder="1" applyAlignment="1">
      <alignment horizontal="right"/>
    </xf>
    <xf numFmtId="3" fontId="4" fillId="0" borderId="164" xfId="55" applyNumberFormat="1" applyFont="1" applyFill="1" applyBorder="1" applyAlignment="1">
      <alignment horizontal="right"/>
    </xf>
    <xf numFmtId="3" fontId="4" fillId="0" borderId="205" xfId="55" applyNumberFormat="1" applyFont="1" applyFill="1" applyBorder="1"/>
    <xf numFmtId="3" fontId="4" fillId="0" borderId="206" xfId="55" applyNumberFormat="1" applyFont="1" applyFill="1" applyBorder="1"/>
    <xf numFmtId="3" fontId="4" fillId="0" borderId="220" xfId="55" applyNumberFormat="1" applyFont="1" applyFill="1" applyBorder="1"/>
    <xf numFmtId="3" fontId="4" fillId="2" borderId="164" xfId="55" applyNumberFormat="1" applyFont="1" applyFill="1" applyBorder="1" applyAlignment="1">
      <alignment horizontal="right"/>
    </xf>
    <xf numFmtId="3" fontId="4" fillId="6" borderId="164" xfId="1" applyNumberFormat="1" applyFont="1" applyFill="1" applyBorder="1">
      <alignment vertical="center"/>
    </xf>
    <xf numFmtId="3" fontId="4" fillId="2" borderId="210" xfId="55" applyNumberFormat="1" applyFont="1" applyFill="1" applyBorder="1"/>
    <xf numFmtId="3" fontId="4" fillId="2" borderId="197" xfId="55" applyNumberFormat="1" applyFont="1" applyFill="1" applyBorder="1" applyAlignment="1">
      <alignment horizontal="right"/>
    </xf>
    <xf numFmtId="3" fontId="4" fillId="0" borderId="160" xfId="55" applyNumberFormat="1" applyFont="1" applyFill="1" applyBorder="1" applyAlignment="1">
      <alignment horizontal="right"/>
    </xf>
    <xf numFmtId="3" fontId="4" fillId="0" borderId="173" xfId="55" applyNumberFormat="1" applyFont="1" applyFill="1" applyBorder="1" applyAlignment="1">
      <alignment horizontal="right"/>
    </xf>
    <xf numFmtId="3" fontId="4" fillId="2" borderId="179" xfId="55" applyNumberFormat="1" applyFont="1" applyFill="1" applyBorder="1" applyAlignment="1">
      <alignment horizontal="right"/>
    </xf>
    <xf numFmtId="3" fontId="4" fillId="0" borderId="40" xfId="55" applyNumberFormat="1" applyFont="1" applyFill="1" applyBorder="1" applyAlignment="1">
      <alignment horizontal="right"/>
    </xf>
    <xf numFmtId="3" fontId="4" fillId="2" borderId="186" xfId="55" applyNumberFormat="1" applyFont="1" applyFill="1" applyBorder="1"/>
    <xf numFmtId="3" fontId="4" fillId="0" borderId="179" xfId="55" applyNumberFormat="1" applyFont="1" applyFill="1" applyBorder="1" applyAlignment="1">
      <alignment horizontal="right"/>
    </xf>
    <xf numFmtId="3" fontId="4" fillId="0" borderId="221" xfId="55" applyNumberFormat="1" applyFont="1" applyFill="1" applyBorder="1"/>
    <xf numFmtId="3" fontId="4" fillId="0" borderId="138" xfId="55" applyNumberFormat="1" applyFont="1" applyFill="1" applyBorder="1"/>
    <xf numFmtId="0" fontId="22" fillId="0" borderId="0" xfId="43" applyFont="1"/>
    <xf numFmtId="0" fontId="38" fillId="0" borderId="0" xfId="43" applyFont="1"/>
    <xf numFmtId="0" fontId="22" fillId="0" borderId="0" xfId="43" applyFont="1" applyFill="1"/>
    <xf numFmtId="0" fontId="5" fillId="0" borderId="0" xfId="43" applyFont="1"/>
    <xf numFmtId="38" fontId="4" fillId="0" borderId="86" xfId="55" applyFont="1" applyBorder="1"/>
    <xf numFmtId="38" fontId="4" fillId="0" borderId="88" xfId="55" applyFont="1" applyBorder="1"/>
    <xf numFmtId="38" fontId="4" fillId="0" borderId="90" xfId="55" applyFont="1" applyBorder="1"/>
    <xf numFmtId="38" fontId="4" fillId="0" borderId="222" xfId="55" applyFont="1" applyBorder="1"/>
    <xf numFmtId="38" fontId="4" fillId="0" borderId="92" xfId="55" applyFont="1" applyFill="1" applyBorder="1"/>
    <xf numFmtId="0" fontId="4" fillId="0" borderId="44" xfId="43" applyFont="1" applyBorder="1"/>
    <xf numFmtId="0" fontId="4" fillId="0" borderId="151" xfId="43" applyFont="1" applyBorder="1" applyAlignment="1">
      <alignment horizontal="center"/>
    </xf>
    <xf numFmtId="38" fontId="4" fillId="0" borderId="30" xfId="55" applyFont="1" applyBorder="1"/>
    <xf numFmtId="38" fontId="4" fillId="0" borderId="151" xfId="55" applyFont="1" applyBorder="1"/>
    <xf numFmtId="0" fontId="29" fillId="0" borderId="0" xfId="43" applyFont="1"/>
    <xf numFmtId="0" fontId="4" fillId="0" borderId="64" xfId="43" applyFont="1" applyBorder="1" applyAlignment="1">
      <alignment horizontal="center"/>
    </xf>
    <xf numFmtId="0" fontId="4" fillId="0" borderId="69" xfId="43" applyFont="1" applyBorder="1" applyAlignment="1">
      <alignment horizontal="center"/>
    </xf>
    <xf numFmtId="0" fontId="4" fillId="0" borderId="34" xfId="43" applyFont="1" applyBorder="1" applyAlignment="1">
      <alignment horizontal="center"/>
    </xf>
    <xf numFmtId="0" fontId="4" fillId="0" borderId="71" xfId="43" applyFont="1" applyBorder="1" applyAlignment="1">
      <alignment horizontal="center"/>
    </xf>
    <xf numFmtId="38" fontId="4" fillId="0" borderId="223" xfId="55" applyFont="1" applyFill="1" applyBorder="1"/>
    <xf numFmtId="38" fontId="4" fillId="0" borderId="224" xfId="55" applyFont="1" applyFill="1" applyBorder="1"/>
    <xf numFmtId="38" fontId="4" fillId="0" borderId="225" xfId="55" applyFont="1" applyFill="1" applyBorder="1"/>
    <xf numFmtId="0" fontId="6" fillId="0" borderId="0" xfId="43" applyFont="1" applyFill="1"/>
    <xf numFmtId="0" fontId="6" fillId="0" borderId="0" xfId="43" applyFont="1" applyFill="1" applyAlignment="1"/>
    <xf numFmtId="0" fontId="8" fillId="0" borderId="60" xfId="43" applyFont="1" applyBorder="1"/>
    <xf numFmtId="0" fontId="4" fillId="0" borderId="60" xfId="43" applyFont="1" applyBorder="1" applyAlignment="1">
      <alignment horizontal="center"/>
    </xf>
    <xf numFmtId="0" fontId="10" fillId="0" borderId="60" xfId="43" applyFont="1" applyBorder="1" applyAlignment="1">
      <alignment horizontal="center"/>
    </xf>
    <xf numFmtId="38" fontId="6" fillId="0" borderId="0" xfId="43" applyNumberFormat="1" applyFont="1"/>
    <xf numFmtId="38" fontId="4" fillId="0" borderId="226" xfId="55" applyFont="1" applyFill="1" applyBorder="1"/>
    <xf numFmtId="38" fontId="4" fillId="0" borderId="183" xfId="55" applyFont="1" applyFill="1" applyBorder="1"/>
    <xf numFmtId="38" fontId="4" fillId="0" borderId="60" xfId="55" applyFont="1" applyFill="1" applyBorder="1"/>
    <xf numFmtId="38" fontId="4" fillId="2" borderId="60" xfId="55" applyFont="1" applyFill="1" applyBorder="1"/>
    <xf numFmtId="38" fontId="4" fillId="0" borderId="60" xfId="43" applyNumberFormat="1" applyFont="1" applyBorder="1" applyAlignment="1">
      <alignment horizontal="right"/>
    </xf>
    <xf numFmtId="0" fontId="4" fillId="0" borderId="60" xfId="43" applyFont="1" applyBorder="1" applyAlignment="1">
      <alignment horizontal="right"/>
    </xf>
    <xf numFmtId="38" fontId="4" fillId="0" borderId="227" xfId="55" applyFont="1" applyFill="1" applyBorder="1"/>
    <xf numFmtId="0" fontId="39" fillId="0" borderId="0" xfId="43" applyFont="1" applyFill="1"/>
    <xf numFmtId="38" fontId="4" fillId="0" borderId="228" xfId="55" applyFont="1" applyFill="1" applyBorder="1"/>
    <xf numFmtId="38" fontId="4" fillId="0" borderId="35" xfId="55" applyFont="1" applyFill="1" applyBorder="1"/>
    <xf numFmtId="38" fontId="4" fillId="0" borderId="229" xfId="55" applyFont="1" applyFill="1" applyBorder="1"/>
    <xf numFmtId="38" fontId="6" fillId="0" borderId="0" xfId="43" applyNumberFormat="1" applyFont="1" applyFill="1"/>
    <xf numFmtId="0" fontId="40" fillId="0" borderId="0" xfId="43" applyFont="1"/>
    <xf numFmtId="0" fontId="10" fillId="0" borderId="60" xfId="43" applyFont="1" applyBorder="1"/>
    <xf numFmtId="9" fontId="38" fillId="0" borderId="0" xfId="43" applyNumberFormat="1" applyFont="1"/>
    <xf numFmtId="9" fontId="6" fillId="0" borderId="60" xfId="43" applyNumberFormat="1" applyFont="1" applyBorder="1"/>
    <xf numFmtId="0" fontId="12" fillId="0" borderId="0" xfId="0" applyFont="1"/>
    <xf numFmtId="3" fontId="12" fillId="0" borderId="60" xfId="0" applyNumberFormat="1" applyFont="1" applyBorder="1"/>
    <xf numFmtId="0" fontId="9" fillId="0" borderId="0" xfId="71"/>
    <xf numFmtId="0" fontId="41" fillId="0" borderId="16" xfId="49" applyBorder="1"/>
    <xf numFmtId="0" fontId="41" fillId="0" borderId="0" xfId="49"/>
    <xf numFmtId="0" fontId="42" fillId="0" borderId="0" xfId="71" applyFont="1" applyFill="1"/>
    <xf numFmtId="0" fontId="9" fillId="0" borderId="0" xfId="71" applyFill="1"/>
    <xf numFmtId="0" fontId="22" fillId="0" borderId="0" xfId="71" applyFont="1" applyFill="1"/>
    <xf numFmtId="0" fontId="41" fillId="0" borderId="0" xfId="49" applyFill="1"/>
    <xf numFmtId="0" fontId="43" fillId="0" borderId="0" xfId="49" applyFont="1" applyFill="1"/>
    <xf numFmtId="0" fontId="44" fillId="0" borderId="16" xfId="49" applyFont="1" applyFill="1" applyBorder="1"/>
    <xf numFmtId="0" fontId="41" fillId="0" borderId="16" xfId="49" applyFill="1" applyBorder="1"/>
    <xf numFmtId="0" fontId="45" fillId="7" borderId="0" xfId="86" applyFont="1" applyFill="1" applyAlignment="1"/>
    <xf numFmtId="0" fontId="46" fillId="7" borderId="0" xfId="86" applyFont="1" applyFill="1" applyAlignment="1"/>
    <xf numFmtId="0" fontId="43" fillId="0" borderId="0" xfId="49" applyFont="1"/>
    <xf numFmtId="0" fontId="41" fillId="0" borderId="0" xfId="49" applyFont="1"/>
    <xf numFmtId="0" fontId="43" fillId="0" borderId="231" xfId="49" applyFont="1" applyBorder="1" applyAlignment="1">
      <alignment horizontal="center"/>
    </xf>
    <xf numFmtId="0" fontId="47" fillId="0" borderId="232" xfId="49" applyFont="1" applyBorder="1" applyAlignment="1">
      <alignment horizontal="center"/>
    </xf>
    <xf numFmtId="0" fontId="43" fillId="0" borderId="233" xfId="49" applyFont="1" applyBorder="1" applyAlignment="1">
      <alignment horizontal="center"/>
    </xf>
    <xf numFmtId="0" fontId="41" fillId="0" borderId="6" xfId="49" applyFont="1" applyBorder="1" applyAlignment="1">
      <alignment horizontal="center"/>
    </xf>
    <xf numFmtId="0" fontId="48" fillId="0" borderId="38" xfId="49" applyFont="1" applyBorder="1" applyAlignment="1">
      <alignment horizontal="center"/>
    </xf>
    <xf numFmtId="0" fontId="41" fillId="0" borderId="16" xfId="49" applyBorder="1" applyAlignment="1">
      <alignment horizontal="center"/>
    </xf>
    <xf numFmtId="0" fontId="41" fillId="0" borderId="6" xfId="49" applyBorder="1" applyAlignment="1">
      <alignment horizontal="center"/>
    </xf>
    <xf numFmtId="0" fontId="41" fillId="0" borderId="55" xfId="49" applyFont="1" applyBorder="1" applyAlignment="1">
      <alignment horizontal="center"/>
    </xf>
    <xf numFmtId="0" fontId="41" fillId="0" borderId="15" xfId="49" applyBorder="1" applyAlignment="1">
      <alignment horizontal="center"/>
    </xf>
    <xf numFmtId="0" fontId="48" fillId="0" borderId="41" xfId="49" applyFont="1" applyBorder="1" applyAlignment="1">
      <alignment horizontal="center"/>
    </xf>
    <xf numFmtId="0" fontId="41" fillId="0" borderId="54" xfId="49" applyFont="1" applyBorder="1" applyAlignment="1">
      <alignment horizontal="center"/>
    </xf>
    <xf numFmtId="0" fontId="41" fillId="0" borderId="6" xfId="49" applyBorder="1" applyAlignment="1">
      <alignment horizontal="left"/>
    </xf>
    <xf numFmtId="179" fontId="48" fillId="0" borderId="8" xfId="49" applyNumberFormat="1" applyFont="1" applyBorder="1" applyAlignment="1">
      <alignment horizontal="center"/>
    </xf>
    <xf numFmtId="179" fontId="41" fillId="0" borderId="55" xfId="49" applyNumberFormat="1" applyBorder="1" applyAlignment="1">
      <alignment horizontal="center"/>
    </xf>
    <xf numFmtId="0" fontId="41" fillId="0" borderId="46" xfId="49" applyBorder="1" applyAlignment="1">
      <alignment horizontal="left"/>
    </xf>
    <xf numFmtId="0" fontId="48" fillId="0" borderId="46" xfId="49" applyFont="1" applyBorder="1" applyAlignment="1">
      <alignment horizontal="center"/>
    </xf>
    <xf numFmtId="168" fontId="41" fillId="0" borderId="159" xfId="49" applyNumberFormat="1" applyFont="1" applyBorder="1" applyAlignment="1">
      <alignment horizontal="center"/>
    </xf>
    <xf numFmtId="179" fontId="48" fillId="0" borderId="6" xfId="49" applyNumberFormat="1" applyFont="1" applyBorder="1" applyAlignment="1">
      <alignment horizontal="center"/>
    </xf>
    <xf numFmtId="0" fontId="41" fillId="0" borderId="6" xfId="49" applyFont="1" applyBorder="1" applyAlignment="1">
      <alignment horizontal="left"/>
    </xf>
    <xf numFmtId="0" fontId="48" fillId="0" borderId="160" xfId="49" applyFont="1" applyBorder="1" applyAlignment="1">
      <alignment horizontal="center"/>
    </xf>
    <xf numFmtId="0" fontId="41" fillId="0" borderId="234" xfId="49" applyBorder="1" applyAlignment="1">
      <alignment horizontal="left"/>
    </xf>
    <xf numFmtId="0" fontId="48" fillId="0" borderId="235" xfId="49" applyFont="1" applyBorder="1" applyAlignment="1">
      <alignment horizontal="center"/>
    </xf>
    <xf numFmtId="168" fontId="41" fillId="0" borderId="236" xfId="49" applyNumberFormat="1" applyFont="1" applyBorder="1" applyAlignment="1">
      <alignment horizontal="center"/>
    </xf>
    <xf numFmtId="168" fontId="41" fillId="0" borderId="237" xfId="49" applyNumberFormat="1" applyFont="1" applyBorder="1" applyAlignment="1">
      <alignment horizontal="center"/>
    </xf>
    <xf numFmtId="0" fontId="43" fillId="0" borderId="6" xfId="49" applyFont="1" applyBorder="1" applyAlignment="1">
      <alignment horizontal="left"/>
    </xf>
    <xf numFmtId="3" fontId="47" fillId="0" borderId="238" xfId="49" applyNumberFormat="1" applyFont="1" applyBorder="1" applyAlignment="1">
      <alignment horizontal="center"/>
    </xf>
    <xf numFmtId="179" fontId="43" fillId="0" borderId="55" xfId="49" applyNumberFormat="1" applyFont="1" applyBorder="1" applyAlignment="1">
      <alignment horizontal="center"/>
    </xf>
    <xf numFmtId="0" fontId="43" fillId="0" borderId="239" xfId="49" applyFont="1" applyBorder="1" applyAlignment="1">
      <alignment horizontal="left"/>
    </xf>
    <xf numFmtId="0" fontId="47" fillId="0" borderId="239" xfId="49" applyFont="1" applyBorder="1" applyAlignment="1">
      <alignment horizontal="center"/>
    </xf>
    <xf numFmtId="168" fontId="43" fillId="0" borderId="240" xfId="49" applyNumberFormat="1" applyFont="1" applyBorder="1" applyAlignment="1">
      <alignment horizontal="center"/>
    </xf>
    <xf numFmtId="0" fontId="41" fillId="0" borderId="15" xfId="49" applyBorder="1" applyAlignment="1">
      <alignment horizontal="left"/>
    </xf>
    <xf numFmtId="168" fontId="41" fillId="0" borderId="54" xfId="49" applyNumberFormat="1" applyFont="1" applyBorder="1" applyAlignment="1">
      <alignment horizontal="center"/>
    </xf>
    <xf numFmtId="3" fontId="47" fillId="0" borderId="8" xfId="49" applyNumberFormat="1" applyFont="1" applyBorder="1" applyAlignment="1">
      <alignment horizontal="center"/>
    </xf>
    <xf numFmtId="3" fontId="7" fillId="0" borderId="55" xfId="71" applyNumberFormat="1" applyFont="1" applyBorder="1" applyAlignment="1">
      <alignment horizontal="center"/>
    </xf>
    <xf numFmtId="3" fontId="7" fillId="0" borderId="7" xfId="71" applyNumberFormat="1" applyFont="1" applyBorder="1" applyAlignment="1">
      <alignment horizontal="center"/>
    </xf>
    <xf numFmtId="0" fontId="43" fillId="0" borderId="23" xfId="49" applyFont="1" applyBorder="1" applyAlignment="1">
      <alignment horizontal="left"/>
    </xf>
    <xf numFmtId="0" fontId="47" fillId="0" borderId="138" xfId="49" applyFont="1" applyBorder="1" applyAlignment="1">
      <alignment horizontal="center"/>
    </xf>
    <xf numFmtId="168" fontId="43" fillId="0" borderId="56" xfId="49" applyNumberFormat="1" applyFont="1" applyBorder="1" applyAlignment="1">
      <alignment horizontal="center"/>
    </xf>
    <xf numFmtId="0" fontId="48" fillId="0" borderId="0" xfId="49" applyFont="1"/>
    <xf numFmtId="0" fontId="48" fillId="0" borderId="0" xfId="49" applyFont="1" applyFill="1"/>
    <xf numFmtId="0" fontId="49" fillId="7" borderId="0" xfId="86" applyFont="1" applyFill="1">
      <alignment vertical="center"/>
    </xf>
    <xf numFmtId="0" fontId="47" fillId="0" borderId="0" xfId="49" applyFont="1"/>
    <xf numFmtId="0" fontId="41" fillId="0" borderId="0" xfId="49" applyFont="1" applyFill="1"/>
    <xf numFmtId="0" fontId="41" fillId="0" borderId="16" xfId="49" applyFont="1" applyBorder="1" applyAlignment="1">
      <alignment horizontal="center"/>
    </xf>
    <xf numFmtId="0" fontId="41" fillId="0" borderId="55" xfId="49" applyBorder="1" applyAlignment="1">
      <alignment horizontal="center"/>
    </xf>
    <xf numFmtId="0" fontId="41" fillId="0" borderId="54" xfId="49" applyBorder="1" applyAlignment="1">
      <alignment horizontal="center"/>
    </xf>
    <xf numFmtId="0" fontId="43" fillId="0" borderId="6" xfId="49" applyFont="1" applyBorder="1" applyAlignment="1">
      <alignment horizontal="center"/>
    </xf>
    <xf numFmtId="0" fontId="41" fillId="0" borderId="28" xfId="49" applyFont="1" applyBorder="1" applyAlignment="1">
      <alignment horizontal="center"/>
    </xf>
    <xf numFmtId="0" fontId="50" fillId="0" borderId="15" xfId="49" applyFont="1" applyBorder="1" applyAlignment="1">
      <alignment horizontal="center"/>
    </xf>
    <xf numFmtId="179" fontId="41" fillId="0" borderId="0" xfId="49" applyNumberFormat="1" applyBorder="1" applyAlignment="1">
      <alignment horizontal="center"/>
    </xf>
    <xf numFmtId="179" fontId="41" fillId="0" borderId="6" xfId="49" applyNumberFormat="1" applyBorder="1" applyAlignment="1">
      <alignment horizontal="center"/>
    </xf>
    <xf numFmtId="168" fontId="41" fillId="0" borderId="241" xfId="49" applyNumberFormat="1" applyFont="1" applyBorder="1" applyAlignment="1">
      <alignment horizontal="center"/>
    </xf>
    <xf numFmtId="179" fontId="41" fillId="0" borderId="0" xfId="49" applyNumberFormat="1" applyFont="1" applyBorder="1" applyAlignment="1">
      <alignment horizontal="center"/>
    </xf>
    <xf numFmtId="168" fontId="41" fillId="0" borderId="242" xfId="49" applyNumberFormat="1" applyFont="1" applyBorder="1" applyAlignment="1">
      <alignment horizontal="center"/>
    </xf>
    <xf numFmtId="168" fontId="41" fillId="0" borderId="234" xfId="49" applyNumberFormat="1" applyFont="1" applyBorder="1" applyAlignment="1">
      <alignment horizontal="center"/>
    </xf>
    <xf numFmtId="179" fontId="43" fillId="0" borderId="0" xfId="49" applyNumberFormat="1" applyFont="1" applyBorder="1" applyAlignment="1">
      <alignment horizontal="center"/>
    </xf>
    <xf numFmtId="179" fontId="43" fillId="0" borderId="6" xfId="49" applyNumberFormat="1" applyFont="1" applyBorder="1" applyAlignment="1">
      <alignment horizontal="center"/>
    </xf>
    <xf numFmtId="168" fontId="43" fillId="0" borderId="243" xfId="49" applyNumberFormat="1" applyFont="1" applyBorder="1" applyAlignment="1">
      <alignment horizontal="center"/>
    </xf>
    <xf numFmtId="168" fontId="43" fillId="0" borderId="239" xfId="49" applyNumberFormat="1" applyFont="1" applyBorder="1" applyAlignment="1">
      <alignment horizontal="center"/>
    </xf>
    <xf numFmtId="179" fontId="41" fillId="0" borderId="244" xfId="49" applyNumberFormat="1" applyBorder="1" applyAlignment="1">
      <alignment horizontal="center"/>
    </xf>
    <xf numFmtId="168" fontId="41" fillId="0" borderId="106" xfId="49" applyNumberFormat="1" applyFont="1" applyBorder="1" applyAlignment="1">
      <alignment horizontal="center"/>
    </xf>
    <xf numFmtId="168" fontId="41" fillId="0" borderId="15" xfId="49" applyNumberFormat="1" applyFont="1" applyBorder="1" applyAlignment="1">
      <alignment horizontal="center"/>
    </xf>
    <xf numFmtId="3" fontId="7" fillId="0" borderId="27" xfId="71" applyNumberFormat="1" applyFont="1" applyBorder="1" applyAlignment="1">
      <alignment horizontal="center"/>
    </xf>
    <xf numFmtId="3" fontId="7" fillId="0" borderId="6" xfId="71" applyNumberFormat="1" applyFont="1" applyBorder="1" applyAlignment="1">
      <alignment horizontal="center"/>
    </xf>
    <xf numFmtId="168" fontId="43" fillId="0" borderId="24" xfId="49" applyNumberFormat="1" applyFont="1" applyBorder="1" applyAlignment="1">
      <alignment horizontal="center"/>
    </xf>
    <xf numFmtId="168" fontId="43" fillId="0" borderId="23" xfId="49" applyNumberFormat="1" applyFont="1" applyBorder="1" applyAlignment="1">
      <alignment horizontal="center"/>
    </xf>
    <xf numFmtId="0" fontId="41" fillId="0" borderId="16" xfId="49" applyFont="1" applyBorder="1"/>
    <xf numFmtId="0" fontId="46" fillId="7" borderId="0" xfId="86" applyFont="1" applyFill="1">
      <alignment vertical="center"/>
    </xf>
    <xf numFmtId="0" fontId="43" fillId="0" borderId="0" xfId="49" applyFont="1" applyBorder="1" applyAlignment="1">
      <alignment horizontal="center"/>
    </xf>
    <xf numFmtId="0" fontId="41" fillId="0" borderId="0" xfId="49" applyFont="1" applyBorder="1" applyAlignment="1">
      <alignment horizontal="center"/>
    </xf>
    <xf numFmtId="0" fontId="50" fillId="0" borderId="0" xfId="49" applyFont="1" applyBorder="1" applyAlignment="1">
      <alignment horizontal="center"/>
    </xf>
    <xf numFmtId="168" fontId="41" fillId="0" borderId="0" xfId="49" applyNumberFormat="1" applyFont="1" applyBorder="1" applyAlignment="1">
      <alignment horizontal="center"/>
    </xf>
    <xf numFmtId="168" fontId="43" fillId="0" borderId="0" xfId="49" applyNumberFormat="1" applyFont="1" applyBorder="1" applyAlignment="1">
      <alignment horizontal="center"/>
    </xf>
    <xf numFmtId="3" fontId="7" fillId="0" borderId="0" xfId="71" applyNumberFormat="1" applyFont="1" applyBorder="1" applyAlignment="1">
      <alignment horizontal="center"/>
    </xf>
    <xf numFmtId="0" fontId="51" fillId="0" borderId="0" xfId="49" applyFont="1" applyFill="1"/>
    <xf numFmtId="0" fontId="43" fillId="0" borderId="232" xfId="49" applyFont="1" applyBorder="1" applyAlignment="1">
      <alignment horizontal="center"/>
    </xf>
    <xf numFmtId="0" fontId="41" fillId="0" borderId="38" xfId="49" applyBorder="1" applyAlignment="1">
      <alignment horizontal="center"/>
    </xf>
    <xf numFmtId="0" fontId="41" fillId="0" borderId="41" xfId="49" applyBorder="1" applyAlignment="1">
      <alignment horizontal="center"/>
    </xf>
    <xf numFmtId="178" fontId="41" fillId="0" borderId="8" xfId="49" applyNumberFormat="1" applyBorder="1" applyAlignment="1">
      <alignment horizontal="center"/>
    </xf>
    <xf numFmtId="178" fontId="41" fillId="0" borderId="55" xfId="49" applyNumberFormat="1" applyBorder="1" applyAlignment="1">
      <alignment horizontal="center"/>
    </xf>
    <xf numFmtId="0" fontId="41" fillId="0" borderId="46" xfId="49" applyBorder="1" applyAlignment="1">
      <alignment horizontal="center"/>
    </xf>
    <xf numFmtId="178" fontId="41" fillId="0" borderId="6" xfId="49" applyNumberFormat="1" applyBorder="1" applyAlignment="1">
      <alignment horizontal="center"/>
    </xf>
    <xf numFmtId="0" fontId="41" fillId="0" borderId="160" xfId="49" applyBorder="1" applyAlignment="1">
      <alignment horizontal="center"/>
    </xf>
    <xf numFmtId="0" fontId="41" fillId="0" borderId="234" xfId="49" applyBorder="1" applyAlignment="1">
      <alignment horizontal="center"/>
    </xf>
    <xf numFmtId="178" fontId="43" fillId="0" borderId="6" xfId="49" applyNumberFormat="1" applyFont="1" applyBorder="1" applyAlignment="1">
      <alignment horizontal="center"/>
    </xf>
    <xf numFmtId="178" fontId="43" fillId="0" borderId="55" xfId="49" applyNumberFormat="1" applyFont="1" applyBorder="1" applyAlignment="1">
      <alignment horizontal="center"/>
    </xf>
    <xf numFmtId="0" fontId="43" fillId="0" borderId="239" xfId="49" applyFont="1" applyBorder="1" applyAlignment="1">
      <alignment horizontal="center"/>
    </xf>
    <xf numFmtId="178" fontId="43" fillId="0" borderId="8" xfId="49" applyNumberFormat="1" applyFont="1" applyBorder="1" applyAlignment="1">
      <alignment horizontal="center"/>
    </xf>
    <xf numFmtId="178" fontId="7" fillId="0" borderId="55" xfId="71" applyNumberFormat="1" applyFont="1" applyBorder="1" applyAlignment="1">
      <alignment horizontal="center"/>
    </xf>
    <xf numFmtId="178" fontId="7" fillId="0" borderId="7" xfId="71" applyNumberFormat="1" applyFont="1" applyBorder="1" applyAlignment="1">
      <alignment horizontal="center"/>
    </xf>
    <xf numFmtId="0" fontId="43" fillId="0" borderId="138" xfId="49" applyFont="1" applyBorder="1" applyAlignment="1">
      <alignment horizontal="center"/>
    </xf>
    <xf numFmtId="0" fontId="46" fillId="7" borderId="16" xfId="86" applyFont="1" applyFill="1" applyBorder="1">
      <alignment vertical="center"/>
    </xf>
    <xf numFmtId="0" fontId="41" fillId="0" borderId="159" xfId="49" applyBorder="1" applyAlignment="1">
      <alignment horizontal="center"/>
    </xf>
    <xf numFmtId="168" fontId="41" fillId="0" borderId="141" xfId="49" applyNumberFormat="1" applyFont="1" applyBorder="1" applyAlignment="1">
      <alignment horizontal="center"/>
    </xf>
    <xf numFmtId="178" fontId="41" fillId="0" borderId="0" xfId="49" applyNumberFormat="1" applyBorder="1" applyAlignment="1">
      <alignment horizontal="center"/>
    </xf>
    <xf numFmtId="168" fontId="41" fillId="0" borderId="140" xfId="49" applyNumberFormat="1" applyFont="1" applyBorder="1" applyAlignment="1">
      <alignment horizontal="center"/>
    </xf>
    <xf numFmtId="168" fontId="41" fillId="0" borderId="46" xfId="49" applyNumberFormat="1" applyFont="1" applyBorder="1" applyAlignment="1">
      <alignment horizontal="center"/>
    </xf>
    <xf numFmtId="178" fontId="43" fillId="0" borderId="0" xfId="49" applyNumberFormat="1" applyFont="1" applyBorder="1" applyAlignment="1">
      <alignment horizontal="center"/>
    </xf>
    <xf numFmtId="178" fontId="7" fillId="0" borderId="27" xfId="71" applyNumberFormat="1" applyFont="1" applyBorder="1" applyAlignment="1">
      <alignment horizontal="center"/>
    </xf>
    <xf numFmtId="178" fontId="7" fillId="0" borderId="6" xfId="71" applyNumberFormat="1" applyFont="1" applyBorder="1" applyAlignment="1">
      <alignment horizontal="center"/>
    </xf>
    <xf numFmtId="0" fontId="48" fillId="0" borderId="234" xfId="49" applyFont="1" applyBorder="1" applyAlignment="1">
      <alignment horizontal="center"/>
    </xf>
    <xf numFmtId="3" fontId="47" fillId="0" borderId="6" xfId="49" applyNumberFormat="1" applyFont="1" applyBorder="1" applyAlignment="1">
      <alignment horizontal="center"/>
    </xf>
    <xf numFmtId="0" fontId="49" fillId="7" borderId="0" xfId="86" applyFont="1" applyFill="1" applyAlignment="1"/>
    <xf numFmtId="0" fontId="45" fillId="7" borderId="0" xfId="83" applyFont="1" applyFill="1" applyAlignment="1"/>
    <xf numFmtId="0" fontId="49" fillId="7" borderId="0" xfId="83" applyFont="1" applyFill="1" applyAlignment="1"/>
    <xf numFmtId="0" fontId="46" fillId="7" borderId="0" xfId="83" applyFont="1" applyFill="1" applyAlignment="1"/>
    <xf numFmtId="0" fontId="52" fillId="0" borderId="0" xfId="83">
      <alignment vertical="center"/>
    </xf>
    <xf numFmtId="168" fontId="47" fillId="0" borderId="240" xfId="49" applyNumberFormat="1" applyFont="1" applyBorder="1" applyAlignment="1">
      <alignment horizontal="center"/>
    </xf>
    <xf numFmtId="168" fontId="47" fillId="0" borderId="243" xfId="49" applyNumberFormat="1" applyFont="1" applyBorder="1" applyAlignment="1">
      <alignment horizontal="center"/>
    </xf>
    <xf numFmtId="168" fontId="47" fillId="0" borderId="239" xfId="49" applyNumberFormat="1" applyFont="1" applyBorder="1" applyAlignment="1">
      <alignment horizontal="center"/>
    </xf>
    <xf numFmtId="0" fontId="9" fillId="0" borderId="0" xfId="43" applyFont="1" applyFill="1" applyAlignment="1">
      <alignment horizontal="center"/>
    </xf>
    <xf numFmtId="0" fontId="9" fillId="0" borderId="0" xfId="43" applyFont="1" applyFill="1"/>
    <xf numFmtId="0" fontId="9" fillId="0" borderId="2" xfId="43" applyFont="1" applyFill="1" applyBorder="1" applyAlignment="1">
      <alignment horizontal="center"/>
    </xf>
    <xf numFmtId="0" fontId="9" fillId="0" borderId="1" xfId="43" applyFont="1" applyFill="1" applyBorder="1" applyAlignment="1">
      <alignment horizontal="center"/>
    </xf>
    <xf numFmtId="0" fontId="9" fillId="0" borderId="4" xfId="43" applyFont="1" applyFill="1" applyBorder="1" applyAlignment="1">
      <alignment horizontal="center"/>
    </xf>
    <xf numFmtId="38" fontId="9" fillId="0" borderId="19" xfId="55" applyFont="1" applyFill="1" applyBorder="1"/>
    <xf numFmtId="0" fontId="9" fillId="0" borderId="222" xfId="43" applyFont="1" applyFill="1" applyBorder="1"/>
    <xf numFmtId="38" fontId="9" fillId="0" borderId="141" xfId="55" applyFont="1" applyFill="1" applyBorder="1"/>
    <xf numFmtId="38" fontId="9" fillId="0" borderId="22" xfId="55" applyFont="1" applyFill="1" applyBorder="1"/>
    <xf numFmtId="38" fontId="9" fillId="0" borderId="7" xfId="55" applyFont="1" applyFill="1" applyBorder="1"/>
    <xf numFmtId="38" fontId="9" fillId="0" borderId="14" xfId="55" applyFont="1" applyFill="1" applyBorder="1"/>
    <xf numFmtId="0" fontId="9" fillId="0" borderId="23" xfId="43" applyFont="1" applyFill="1" applyBorder="1"/>
    <xf numFmtId="0" fontId="9" fillId="0" borderId="50" xfId="43" applyFont="1" applyFill="1" applyBorder="1"/>
    <xf numFmtId="38" fontId="9" fillId="0" borderId="25" xfId="55" applyFont="1" applyFill="1" applyBorder="1"/>
    <xf numFmtId="0" fontId="54" fillId="0" borderId="0" xfId="43" applyFont="1" applyAlignment="1">
      <alignment horizontal="left"/>
    </xf>
    <xf numFmtId="38" fontId="9" fillId="0" borderId="0" xfId="43" applyNumberFormat="1" applyFont="1"/>
    <xf numFmtId="0" fontId="9" fillId="0" borderId="0" xfId="43" applyFont="1" applyFill="1" applyAlignment="1"/>
    <xf numFmtId="0" fontId="9" fillId="0" borderId="26" xfId="43" applyFont="1" applyFill="1" applyBorder="1" applyAlignment="1">
      <alignment horizontal="center"/>
    </xf>
    <xf numFmtId="38" fontId="9" fillId="0" borderId="31" xfId="55" applyFont="1" applyFill="1" applyBorder="1"/>
    <xf numFmtId="38" fontId="9" fillId="0" borderId="139" xfId="55" applyFont="1" applyFill="1" applyBorder="1"/>
    <xf numFmtId="38" fontId="9" fillId="0" borderId="32" xfId="55" applyFont="1" applyFill="1" applyBorder="1"/>
    <xf numFmtId="38" fontId="9" fillId="0" borderId="27" xfId="55" applyFont="1" applyFill="1" applyBorder="1"/>
    <xf numFmtId="38" fontId="9" fillId="0" borderId="29" xfId="55" applyFont="1" applyFill="1" applyBorder="1"/>
    <xf numFmtId="38" fontId="9" fillId="0" borderId="33" xfId="55" applyFont="1" applyFill="1" applyBorder="1"/>
    <xf numFmtId="38" fontId="9" fillId="0" borderId="0" xfId="43" applyNumberFormat="1" applyFont="1" applyFill="1"/>
    <xf numFmtId="38" fontId="22" fillId="0" borderId="0" xfId="43" applyNumberFormat="1" applyFont="1"/>
    <xf numFmtId="0" fontId="9" fillId="0" borderId="142" xfId="43" applyFont="1" applyFill="1" applyBorder="1" applyAlignment="1">
      <alignment horizontal="center"/>
    </xf>
    <xf numFmtId="0" fontId="9" fillId="0" borderId="51" xfId="43" applyFont="1" applyFill="1" applyBorder="1" applyAlignment="1">
      <alignment horizontal="center"/>
    </xf>
    <xf numFmtId="38" fontId="9" fillId="0" borderId="65" xfId="55" applyFont="1" applyFill="1" applyBorder="1"/>
    <xf numFmtId="38" fontId="9" fillId="0" borderId="73" xfId="55" applyFont="1" applyFill="1" applyBorder="1"/>
    <xf numFmtId="38" fontId="9" fillId="0" borderId="145" xfId="55" applyFont="1" applyFill="1" applyBorder="1"/>
    <xf numFmtId="38" fontId="9" fillId="0" borderId="159" xfId="55" applyFont="1" applyFill="1" applyBorder="1"/>
    <xf numFmtId="38" fontId="9" fillId="0" borderId="67" xfId="55" applyFont="1" applyFill="1" applyBorder="1"/>
    <xf numFmtId="38" fontId="9" fillId="0" borderId="21" xfId="55" applyFont="1" applyFill="1" applyBorder="1"/>
    <xf numFmtId="38" fontId="9" fillId="0" borderId="78" xfId="55" applyFont="1" applyFill="1" applyBorder="1"/>
    <xf numFmtId="38" fontId="9" fillId="0" borderId="140" xfId="55" applyFont="1" applyFill="1" applyBorder="1"/>
    <xf numFmtId="38" fontId="9" fillId="0" borderId="66" xfId="55" applyFont="1" applyFill="1" applyBorder="1"/>
    <xf numFmtId="38" fontId="9" fillId="0" borderId="53" xfId="55" applyFont="1" applyFill="1" applyBorder="1"/>
    <xf numFmtId="38" fontId="9" fillId="0" borderId="182" xfId="55" applyFont="1" applyFill="1" applyBorder="1"/>
    <xf numFmtId="38" fontId="9" fillId="0" borderId="245" xfId="55" applyFont="1" applyFill="1" applyBorder="1"/>
    <xf numFmtId="1" fontId="9" fillId="0" borderId="0" xfId="43" applyNumberFormat="1" applyFont="1" applyFill="1"/>
    <xf numFmtId="167" fontId="53" fillId="0" borderId="0" xfId="43" applyNumberFormat="1" applyFont="1" applyFill="1"/>
    <xf numFmtId="167" fontId="9" fillId="0" borderId="0" xfId="43" applyNumberFormat="1" applyFont="1" applyFill="1"/>
    <xf numFmtId="0" fontId="9" fillId="0" borderId="60" xfId="43" applyFont="1" applyBorder="1" applyAlignment="1">
      <alignment horizontal="center"/>
    </xf>
    <xf numFmtId="0" fontId="9" fillId="0" borderId="60" xfId="43" applyFont="1" applyFill="1" applyBorder="1" applyAlignment="1">
      <alignment horizontal="center"/>
    </xf>
    <xf numFmtId="3" fontId="9" fillId="0" borderId="60" xfId="43" applyNumberFormat="1" applyFont="1" applyFill="1" applyBorder="1"/>
    <xf numFmtId="0" fontId="9" fillId="0" borderId="3" xfId="43" applyFont="1" applyFill="1" applyBorder="1" applyAlignment="1">
      <alignment horizontal="center"/>
    </xf>
    <xf numFmtId="38" fontId="9" fillId="0" borderId="18" xfId="55" applyFont="1" applyFill="1" applyBorder="1"/>
    <xf numFmtId="38" fontId="9" fillId="0" borderId="13" xfId="55" applyFont="1" applyFill="1" applyBorder="1"/>
    <xf numFmtId="38" fontId="9" fillId="0" borderId="24" xfId="55" applyFont="1" applyFill="1" applyBorder="1"/>
    <xf numFmtId="0" fontId="9" fillId="0" borderId="0" xfId="43" applyFont="1" applyFill="1" applyBorder="1"/>
    <xf numFmtId="0" fontId="9" fillId="0" borderId="34" xfId="43" applyFont="1" applyFill="1" applyBorder="1" applyAlignment="1">
      <alignment horizontal="center"/>
    </xf>
    <xf numFmtId="38" fontId="9" fillId="0" borderId="35" xfId="55" applyFont="1" applyFill="1" applyBorder="1"/>
    <xf numFmtId="0" fontId="9" fillId="0" borderId="83" xfId="43" applyFont="1" applyFill="1" applyBorder="1" applyAlignment="1">
      <alignment horizontal="center"/>
    </xf>
    <xf numFmtId="38" fontId="9" fillId="0" borderId="42" xfId="55" applyFont="1" applyFill="1" applyBorder="1"/>
    <xf numFmtId="38" fontId="9" fillId="0" borderId="160" xfId="55" applyFont="1" applyFill="1" applyBorder="1"/>
    <xf numFmtId="38" fontId="9" fillId="0" borderId="43" xfId="55" applyFont="1" applyFill="1" applyBorder="1"/>
    <xf numFmtId="38" fontId="9" fillId="0" borderId="40" xfId="55" applyFont="1" applyFill="1" applyBorder="1"/>
    <xf numFmtId="0" fontId="7" fillId="0" borderId="0" xfId="43" applyFont="1" applyFill="1"/>
    <xf numFmtId="38" fontId="9" fillId="0" borderId="138" xfId="55" applyFont="1" applyFill="1" applyBorder="1"/>
    <xf numFmtId="38" fontId="55" fillId="0" borderId="0" xfId="43" applyNumberFormat="1" applyFont="1"/>
    <xf numFmtId="171" fontId="9" fillId="0" borderId="0" xfId="43" applyNumberFormat="1" applyFont="1"/>
    <xf numFmtId="3" fontId="9" fillId="0" borderId="0" xfId="43" applyNumberFormat="1" applyFont="1" applyFill="1" applyBorder="1"/>
    <xf numFmtId="3" fontId="9" fillId="0" borderId="0" xfId="43" applyNumberFormat="1" applyFont="1"/>
    <xf numFmtId="3" fontId="9" fillId="0" borderId="0" xfId="43" applyNumberFormat="1" applyFont="1" applyFill="1"/>
    <xf numFmtId="1" fontId="22" fillId="0" borderId="0" xfId="43" applyNumberFormat="1" applyFont="1" applyFill="1"/>
    <xf numFmtId="0" fontId="9" fillId="0" borderId="4" xfId="43" applyFont="1" applyBorder="1"/>
    <xf numFmtId="1" fontId="9" fillId="0" borderId="4" xfId="43" applyNumberFormat="1" applyFont="1" applyFill="1" applyBorder="1"/>
    <xf numFmtId="0" fontId="9" fillId="0" borderId="99" xfId="43" applyFont="1" applyBorder="1" applyAlignment="1">
      <alignment vertical="center"/>
    </xf>
    <xf numFmtId="0" fontId="9" fillId="0" borderId="11" xfId="43" applyFont="1" applyBorder="1"/>
    <xf numFmtId="0" fontId="9" fillId="0" borderId="7" xfId="43" applyFont="1" applyBorder="1"/>
    <xf numFmtId="3" fontId="9" fillId="0" borderId="7" xfId="43" applyNumberFormat="1" applyFont="1" applyFill="1" applyBorder="1"/>
    <xf numFmtId="0" fontId="9" fillId="0" borderId="97" xfId="43" applyFont="1" applyBorder="1" applyAlignment="1">
      <alignment vertical="center"/>
    </xf>
    <xf numFmtId="0" fontId="9" fillId="0" borderId="14" xfId="43" applyFont="1" applyBorder="1"/>
    <xf numFmtId="3" fontId="9" fillId="0" borderId="14" xfId="43" applyNumberFormat="1" applyFont="1" applyFill="1" applyBorder="1"/>
    <xf numFmtId="0" fontId="9" fillId="0" borderId="97" xfId="43" applyFont="1" applyFill="1" applyBorder="1" applyAlignment="1">
      <alignment vertical="center"/>
    </xf>
    <xf numFmtId="0" fontId="9" fillId="0" borderId="7" xfId="43" applyFont="1" applyFill="1" applyBorder="1"/>
    <xf numFmtId="3" fontId="9" fillId="0" borderId="22" xfId="43" applyNumberFormat="1" applyFont="1" applyFill="1" applyBorder="1"/>
    <xf numFmtId="0" fontId="9" fillId="0" borderId="19" xfId="43" applyFont="1" applyFill="1" applyBorder="1"/>
    <xf numFmtId="0" fontId="9" fillId="0" borderId="11" xfId="43" applyFont="1" applyFill="1" applyBorder="1"/>
    <xf numFmtId="3" fontId="9" fillId="0" borderId="141" xfId="43" applyNumberFormat="1" applyFont="1" applyFill="1" applyBorder="1"/>
    <xf numFmtId="0" fontId="9" fillId="0" borderId="89" xfId="43" applyFont="1" applyFill="1" applyBorder="1"/>
    <xf numFmtId="0" fontId="9" fillId="0" borderId="14" xfId="43" applyFont="1" applyFill="1" applyBorder="1"/>
    <xf numFmtId="0" fontId="9" fillId="0" borderId="22" xfId="43" applyFont="1" applyFill="1" applyBorder="1"/>
    <xf numFmtId="0" fontId="9" fillId="0" borderId="17" xfId="43" applyFont="1" applyFill="1" applyBorder="1"/>
    <xf numFmtId="3" fontId="9" fillId="0" borderId="17" xfId="43" applyNumberFormat="1" applyFont="1" applyFill="1" applyBorder="1"/>
    <xf numFmtId="0" fontId="9" fillId="0" borderId="11" xfId="43" applyFont="1" applyFill="1" applyBorder="1" applyAlignment="1">
      <alignment wrapText="1"/>
    </xf>
    <xf numFmtId="0" fontId="9" fillId="0" borderId="7" xfId="43" applyFont="1" applyFill="1" applyBorder="1" applyAlignment="1">
      <alignment wrapText="1"/>
    </xf>
    <xf numFmtId="0" fontId="9" fillId="0" borderId="17" xfId="43" applyFont="1" applyFill="1" applyBorder="1" applyAlignment="1">
      <alignment wrapText="1"/>
    </xf>
    <xf numFmtId="3" fontId="9" fillId="0" borderId="30" xfId="43" applyNumberFormat="1" applyFont="1" applyFill="1" applyBorder="1"/>
    <xf numFmtId="0" fontId="9" fillId="0" borderId="98" xfId="43" applyFont="1" applyFill="1" applyBorder="1" applyAlignment="1">
      <alignment vertical="center"/>
    </xf>
    <xf numFmtId="0" fontId="9" fillId="0" borderId="17" xfId="43" applyFont="1" applyFill="1" applyBorder="1" applyAlignment="1">
      <alignment vertical="center" wrapText="1"/>
    </xf>
    <xf numFmtId="3" fontId="9" fillId="0" borderId="17" xfId="43" applyNumberFormat="1" applyFont="1" applyFill="1" applyBorder="1" applyAlignment="1">
      <alignment vertical="center"/>
    </xf>
    <xf numFmtId="0" fontId="9" fillId="0" borderId="99" xfId="43" applyFont="1" applyFill="1" applyBorder="1" applyAlignment="1">
      <alignment vertical="center"/>
    </xf>
    <xf numFmtId="3" fontId="9" fillId="0" borderId="11" xfId="43" applyNumberFormat="1" applyFont="1" applyFill="1" applyBorder="1"/>
    <xf numFmtId="0" fontId="9" fillId="0" borderId="22" xfId="43" applyFont="1" applyBorder="1"/>
    <xf numFmtId="0" fontId="9" fillId="0" borderId="17" xfId="43" applyFont="1" applyBorder="1"/>
    <xf numFmtId="1" fontId="9" fillId="0" borderId="142" xfId="43" applyNumberFormat="1" applyFont="1" applyFill="1" applyBorder="1"/>
    <xf numFmtId="1" fontId="9" fillId="0" borderId="51" xfId="43" applyNumberFormat="1" applyFont="1" applyFill="1" applyBorder="1"/>
    <xf numFmtId="1" fontId="9" fillId="0" borderId="3" xfId="43" applyNumberFormat="1" applyFont="1" applyFill="1" applyBorder="1"/>
    <xf numFmtId="3" fontId="9" fillId="0" borderId="246" xfId="43" applyNumberFormat="1" applyFont="1" applyFill="1" applyBorder="1"/>
    <xf numFmtId="3" fontId="9" fillId="0" borderId="55" xfId="43" applyNumberFormat="1" applyFont="1" applyFill="1" applyBorder="1"/>
    <xf numFmtId="3" fontId="9" fillId="0" borderId="66" xfId="43" applyNumberFormat="1" applyFont="1" applyFill="1" applyBorder="1"/>
    <xf numFmtId="3" fontId="9" fillId="0" borderId="53" xfId="43" applyNumberFormat="1" applyFont="1" applyFill="1" applyBorder="1"/>
    <xf numFmtId="3" fontId="9" fillId="0" borderId="13" xfId="43" applyNumberFormat="1" applyFont="1" applyFill="1" applyBorder="1"/>
    <xf numFmtId="3" fontId="9" fillId="0" borderId="67" xfId="43" applyNumberFormat="1" applyFont="1" applyFill="1" applyBorder="1"/>
    <xf numFmtId="3" fontId="9" fillId="0" borderId="78" xfId="43" applyNumberFormat="1" applyFont="1" applyFill="1" applyBorder="1"/>
    <xf numFmtId="3" fontId="9" fillId="0" borderId="21" xfId="43" applyNumberFormat="1" applyFont="1" applyFill="1" applyBorder="1"/>
    <xf numFmtId="3" fontId="9" fillId="0" borderId="145" xfId="43" applyNumberFormat="1" applyFont="1" applyFill="1" applyBorder="1"/>
    <xf numFmtId="3" fontId="9" fillId="0" borderId="159" xfId="43" applyNumberFormat="1" applyFont="1" applyFill="1" applyBorder="1"/>
    <xf numFmtId="3" fontId="9" fillId="0" borderId="140" xfId="43" applyNumberFormat="1" applyFont="1" applyFill="1" applyBorder="1"/>
    <xf numFmtId="3" fontId="9" fillId="0" borderId="144" xfId="43" applyNumberFormat="1" applyFont="1" applyFill="1" applyBorder="1"/>
    <xf numFmtId="3" fontId="9" fillId="0" borderId="54" xfId="43" applyNumberFormat="1" applyFont="1" applyFill="1" applyBorder="1"/>
    <xf numFmtId="3" fontId="9" fillId="0" borderId="16" xfId="43" applyNumberFormat="1" applyFont="1" applyFill="1" applyBorder="1"/>
    <xf numFmtId="3" fontId="9" fillId="0" borderId="144" xfId="43" applyNumberFormat="1" applyFont="1" applyFill="1" applyBorder="1" applyAlignment="1">
      <alignment vertical="center"/>
    </xf>
    <xf numFmtId="3" fontId="9" fillId="0" borderId="54" xfId="43" applyNumberFormat="1" applyFont="1" applyFill="1" applyBorder="1" applyAlignment="1">
      <alignment vertical="center"/>
    </xf>
    <xf numFmtId="3" fontId="9" fillId="0" borderId="247" xfId="43" applyNumberFormat="1" applyFont="1" applyFill="1" applyBorder="1"/>
    <xf numFmtId="3" fontId="9" fillId="0" borderId="52" xfId="43" applyNumberFormat="1" applyFont="1" applyFill="1" applyBorder="1"/>
    <xf numFmtId="3" fontId="9" fillId="0" borderId="10" xfId="43" applyNumberFormat="1" applyFont="1" applyFill="1" applyBorder="1"/>
    <xf numFmtId="1" fontId="9" fillId="0" borderId="26" xfId="43" applyNumberFormat="1" applyFont="1" applyFill="1" applyBorder="1"/>
    <xf numFmtId="1" fontId="9" fillId="0" borderId="34" xfId="43" applyNumberFormat="1" applyFont="1" applyFill="1" applyBorder="1"/>
    <xf numFmtId="3" fontId="9" fillId="0" borderId="27" xfId="43" applyNumberFormat="1" applyFont="1" applyFill="1" applyBorder="1"/>
    <xf numFmtId="3" fontId="9" fillId="0" borderId="29" xfId="43" applyNumberFormat="1" applyFont="1" applyFill="1" applyBorder="1"/>
    <xf numFmtId="3" fontId="9" fillId="0" borderId="32" xfId="43" applyNumberFormat="1" applyFont="1" applyFill="1" applyBorder="1"/>
    <xf numFmtId="3" fontId="9" fillId="0" borderId="139" xfId="43" applyNumberFormat="1" applyFont="1" applyFill="1" applyBorder="1"/>
    <xf numFmtId="3" fontId="9" fillId="0" borderId="19" xfId="43" applyNumberFormat="1" applyFont="1" applyFill="1" applyBorder="1"/>
    <xf numFmtId="38" fontId="9" fillId="0" borderId="11" xfId="55" applyFont="1" applyFill="1" applyBorder="1"/>
    <xf numFmtId="38" fontId="9" fillId="0" borderId="17" xfId="55" applyFont="1" applyFill="1" applyBorder="1"/>
    <xf numFmtId="3" fontId="9" fillId="0" borderId="28" xfId="43" applyNumberFormat="1" applyFont="1" applyFill="1" applyBorder="1"/>
    <xf numFmtId="1" fontId="9" fillId="0" borderId="248" xfId="43" applyNumberFormat="1" applyFont="1" applyFill="1" applyBorder="1"/>
    <xf numFmtId="1" fontId="9" fillId="0" borderId="64" xfId="43" applyNumberFormat="1" applyFont="1" applyFill="1" applyBorder="1"/>
    <xf numFmtId="1" fontId="9" fillId="0" borderId="69" xfId="43" applyNumberFormat="1" applyFont="1" applyFill="1" applyBorder="1"/>
    <xf numFmtId="3" fontId="9" fillId="0" borderId="230" xfId="43" applyNumberFormat="1" applyFont="1" applyFill="1" applyBorder="1"/>
    <xf numFmtId="3" fontId="9" fillId="0" borderId="249" xfId="43" applyNumberFormat="1" applyFont="1" applyFill="1" applyBorder="1"/>
    <xf numFmtId="38" fontId="9" fillId="0" borderId="148" xfId="55" applyFont="1" applyFill="1" applyBorder="1"/>
    <xf numFmtId="38" fontId="9" fillId="0" borderId="75" xfId="55" applyFont="1" applyFill="1" applyBorder="1"/>
    <xf numFmtId="3" fontId="9" fillId="0" borderId="150" xfId="43" applyNumberFormat="1" applyFont="1" applyFill="1" applyBorder="1"/>
    <xf numFmtId="3" fontId="9" fillId="0" borderId="77" xfId="43" applyNumberFormat="1" applyFont="1" applyFill="1" applyBorder="1"/>
    <xf numFmtId="38" fontId="9" fillId="0" borderId="28" xfId="55" applyFont="1" applyFill="1" applyBorder="1"/>
    <xf numFmtId="38" fontId="9" fillId="0" borderId="250" xfId="55" applyFont="1" applyFill="1" applyBorder="1"/>
    <xf numFmtId="38" fontId="9" fillId="0" borderId="251" xfId="55" applyFont="1" applyFill="1" applyBorder="1"/>
    <xf numFmtId="3" fontId="9" fillId="0" borderId="148" xfId="43" applyNumberFormat="1" applyFont="1" applyFill="1" applyBorder="1"/>
    <xf numFmtId="3" fontId="9" fillId="0" borderId="75" xfId="43" applyNumberFormat="1" applyFont="1" applyFill="1" applyBorder="1"/>
    <xf numFmtId="38" fontId="9" fillId="0" borderId="30" xfId="55" applyFont="1" applyFill="1" applyBorder="1"/>
    <xf numFmtId="38" fontId="9" fillId="0" borderId="151" xfId="55" applyFont="1" applyFill="1" applyBorder="1"/>
    <xf numFmtId="38" fontId="9" fillId="0" borderId="157" xfId="55" applyFont="1" applyFill="1" applyBorder="1"/>
    <xf numFmtId="38" fontId="9" fillId="0" borderId="249" xfId="55" applyFont="1" applyFill="1" applyBorder="1"/>
    <xf numFmtId="3" fontId="9" fillId="0" borderId="151" xfId="43" applyNumberFormat="1" applyFont="1" applyFill="1" applyBorder="1"/>
    <xf numFmtId="3" fontId="9" fillId="0" borderId="157" xfId="43" applyNumberFormat="1" applyFont="1" applyFill="1" applyBorder="1"/>
    <xf numFmtId="3" fontId="9" fillId="0" borderId="30" xfId="43" applyNumberFormat="1" applyFont="1" applyFill="1" applyBorder="1" applyAlignment="1">
      <alignment vertical="center"/>
    </xf>
    <xf numFmtId="3" fontId="9" fillId="0" borderId="151" xfId="43" applyNumberFormat="1" applyFont="1" applyFill="1" applyBorder="1" applyAlignment="1">
      <alignment vertical="center"/>
    </xf>
    <xf numFmtId="3" fontId="9" fillId="0" borderId="157" xfId="43" applyNumberFormat="1" applyFont="1" applyFill="1" applyBorder="1" applyAlignment="1">
      <alignment vertical="center"/>
    </xf>
    <xf numFmtId="38" fontId="9" fillId="0" borderId="230" xfId="55" applyFont="1" applyFill="1" applyBorder="1"/>
    <xf numFmtId="3" fontId="9" fillId="0" borderId="250" xfId="43" applyNumberFormat="1" applyFont="1" applyFill="1" applyBorder="1"/>
    <xf numFmtId="3" fontId="9" fillId="0" borderId="251" xfId="43" applyNumberFormat="1" applyFont="1" applyFill="1" applyBorder="1"/>
    <xf numFmtId="0" fontId="22" fillId="0" borderId="0" xfId="43" applyFont="1" applyBorder="1"/>
    <xf numFmtId="3" fontId="9" fillId="0" borderId="252" xfId="43" applyNumberFormat="1" applyFont="1" applyFill="1" applyBorder="1"/>
    <xf numFmtId="38" fontId="9" fillId="0" borderId="76" xfId="55" applyFont="1" applyFill="1" applyBorder="1"/>
    <xf numFmtId="3" fontId="9" fillId="0" borderId="79" xfId="43" applyNumberFormat="1" applyFont="1" applyFill="1" applyBorder="1"/>
    <xf numFmtId="1" fontId="9" fillId="0" borderId="0" xfId="43" applyNumberFormat="1" applyFont="1" applyFill="1" applyBorder="1" applyAlignment="1">
      <alignment horizontal="right"/>
    </xf>
    <xf numFmtId="3" fontId="9" fillId="0" borderId="76" xfId="43" applyNumberFormat="1" applyFont="1" applyFill="1" applyBorder="1"/>
    <xf numFmtId="38" fontId="9" fillId="0" borderId="0" xfId="55" applyFont="1" applyFill="1" applyBorder="1"/>
    <xf numFmtId="38" fontId="9" fillId="0" borderId="252" xfId="55" applyFont="1" applyFill="1" applyBorder="1"/>
    <xf numFmtId="1" fontId="9" fillId="0" borderId="0" xfId="43" applyNumberFormat="1" applyFont="1" applyFill="1" applyBorder="1"/>
    <xf numFmtId="3" fontId="9" fillId="0" borderId="224" xfId="43" applyNumberFormat="1" applyFont="1" applyFill="1" applyBorder="1"/>
    <xf numFmtId="3" fontId="9" fillId="0" borderId="0" xfId="43" applyNumberFormat="1" applyFont="1" applyFill="1" applyBorder="1" applyAlignment="1">
      <alignment vertical="center"/>
    </xf>
    <xf numFmtId="3" fontId="9" fillId="0" borderId="253" xfId="43" applyNumberFormat="1" applyFont="1" applyFill="1" applyBorder="1"/>
    <xf numFmtId="0" fontId="9" fillId="0" borderId="11" xfId="43" applyFont="1" applyBorder="1" applyAlignment="1">
      <alignment wrapText="1"/>
    </xf>
    <xf numFmtId="0" fontId="9" fillId="0" borderId="7" xfId="43" applyFont="1" applyBorder="1" applyAlignment="1">
      <alignment wrapText="1"/>
    </xf>
    <xf numFmtId="0" fontId="9" fillId="0" borderId="17" xfId="43" applyFont="1" applyBorder="1" applyAlignment="1">
      <alignment wrapText="1"/>
    </xf>
    <xf numFmtId="0" fontId="9" fillId="0" borderId="98" xfId="43" applyFont="1" applyBorder="1" applyAlignment="1">
      <alignment vertical="center"/>
    </xf>
    <xf numFmtId="0" fontId="9" fillId="0" borderId="17" xfId="43" applyFont="1" applyBorder="1" applyAlignment="1">
      <alignment vertical="center" wrapText="1"/>
    </xf>
    <xf numFmtId="3" fontId="9" fillId="0" borderId="89" xfId="43" applyNumberFormat="1" applyFont="1" applyFill="1" applyBorder="1"/>
    <xf numFmtId="3" fontId="9" fillId="0" borderId="14" xfId="43" applyNumberFormat="1" applyFont="1" applyFill="1" applyBorder="1" applyAlignment="1">
      <alignment horizontal="right"/>
    </xf>
    <xf numFmtId="3" fontId="9" fillId="0" borderId="60" xfId="43" applyNumberFormat="1" applyFont="1" applyFill="1" applyBorder="1" applyAlignment="1">
      <alignment vertical="center"/>
    </xf>
    <xf numFmtId="3" fontId="9" fillId="0" borderId="143" xfId="43" applyNumberFormat="1" applyFont="1" applyFill="1" applyBorder="1"/>
    <xf numFmtId="3" fontId="9" fillId="0" borderId="155" xfId="43" applyNumberFormat="1" applyFont="1" applyFill="1" applyBorder="1"/>
    <xf numFmtId="3" fontId="9" fillId="0" borderId="91" xfId="43" applyNumberFormat="1" applyFont="1" applyFill="1" applyBorder="1"/>
    <xf numFmtId="3" fontId="9" fillId="0" borderId="16" xfId="43" applyNumberFormat="1" applyFont="1" applyFill="1" applyBorder="1" applyAlignment="1">
      <alignment vertical="center"/>
    </xf>
    <xf numFmtId="3" fontId="9" fillId="0" borderId="66" xfId="43" applyNumberFormat="1" applyFont="1" applyFill="1" applyBorder="1" applyAlignment="1">
      <alignment horizontal="right"/>
    </xf>
    <xf numFmtId="3" fontId="9" fillId="0" borderId="53" xfId="43" applyNumberFormat="1" applyFont="1" applyFill="1" applyBorder="1" applyAlignment="1">
      <alignment horizontal="right"/>
    </xf>
    <xf numFmtId="3" fontId="9" fillId="0" borderId="13" xfId="43" applyNumberFormat="1" applyFont="1" applyFill="1" applyBorder="1" applyAlignment="1">
      <alignment horizontal="right"/>
    </xf>
    <xf numFmtId="3" fontId="9" fillId="0" borderId="254" xfId="43" applyNumberFormat="1" applyFont="1" applyFill="1" applyBorder="1" applyAlignment="1">
      <alignment vertical="center"/>
    </xf>
    <xf numFmtId="3" fontId="9" fillId="0" borderId="255" xfId="43" applyNumberFormat="1" applyFont="1" applyFill="1" applyBorder="1" applyAlignment="1">
      <alignment vertical="center"/>
    </xf>
    <xf numFmtId="3" fontId="9" fillId="0" borderId="256" xfId="43" applyNumberFormat="1" applyFont="1" applyFill="1" applyBorder="1"/>
    <xf numFmtId="3" fontId="9" fillId="0" borderId="92" xfId="43" applyNumberFormat="1" applyFont="1" applyFill="1" applyBorder="1"/>
    <xf numFmtId="38" fontId="9" fillId="0" borderId="89" xfId="55" applyFont="1" applyFill="1" applyBorder="1"/>
    <xf numFmtId="3" fontId="9" fillId="0" borderId="29" xfId="43" applyNumberFormat="1" applyFont="1" applyFill="1" applyBorder="1" applyAlignment="1">
      <alignment horizontal="right"/>
    </xf>
    <xf numFmtId="3" fontId="9" fillId="0" borderId="149" xfId="43" applyNumberFormat="1" applyFont="1" applyFill="1" applyBorder="1"/>
    <xf numFmtId="3" fontId="9" fillId="0" borderId="154" xfId="43" applyNumberFormat="1" applyFont="1" applyFill="1" applyBorder="1"/>
    <xf numFmtId="38" fontId="9" fillId="0" borderId="92" xfId="55" applyFont="1" applyFill="1" applyBorder="1"/>
    <xf numFmtId="38" fontId="9" fillId="0" borderId="149" xfId="55" applyFont="1" applyFill="1" applyBorder="1"/>
    <xf numFmtId="38" fontId="9" fillId="0" borderId="154" xfId="55" applyFont="1" applyFill="1" applyBorder="1"/>
    <xf numFmtId="0" fontId="9" fillId="0" borderId="133" xfId="43" applyFont="1" applyBorder="1" applyAlignment="1">
      <alignment vertical="center"/>
    </xf>
    <xf numFmtId="0" fontId="9" fillId="0" borderId="62" xfId="43" applyFont="1" applyBorder="1" applyAlignment="1">
      <alignment vertical="center" wrapText="1"/>
    </xf>
    <xf numFmtId="3" fontId="9" fillId="0" borderId="62" xfId="43" applyNumberFormat="1" applyFont="1" applyFill="1" applyBorder="1" applyAlignment="1">
      <alignment vertical="center"/>
    </xf>
    <xf numFmtId="0" fontId="9" fillId="0" borderId="60" xfId="43" applyFont="1" applyFill="1" applyBorder="1"/>
    <xf numFmtId="1" fontId="9" fillId="0" borderId="60" xfId="43" applyNumberFormat="1" applyFont="1" applyFill="1" applyBorder="1"/>
    <xf numFmtId="3" fontId="9" fillId="0" borderId="257" xfId="43" applyNumberFormat="1" applyFont="1" applyFill="1" applyBorder="1" applyAlignment="1">
      <alignment vertical="center"/>
    </xf>
    <xf numFmtId="3" fontId="9" fillId="0" borderId="245" xfId="43" applyNumberFormat="1" applyFont="1" applyFill="1" applyBorder="1" applyAlignment="1">
      <alignment vertical="center"/>
    </xf>
    <xf numFmtId="3" fontId="9" fillId="0" borderId="258" xfId="43" applyNumberFormat="1" applyFont="1" applyFill="1" applyBorder="1" applyAlignment="1">
      <alignment vertical="center"/>
    </xf>
    <xf numFmtId="3" fontId="7" fillId="0" borderId="0" xfId="43" applyNumberFormat="1" applyFont="1" applyFill="1"/>
    <xf numFmtId="3" fontId="9" fillId="3" borderId="60" xfId="43" applyNumberFormat="1" applyFont="1" applyFill="1" applyBorder="1"/>
    <xf numFmtId="3" fontId="9" fillId="0" borderId="259" xfId="43" applyNumberFormat="1" applyFont="1" applyFill="1" applyBorder="1" applyAlignment="1">
      <alignment vertical="center"/>
    </xf>
    <xf numFmtId="3" fontId="9" fillId="0" borderId="226" xfId="43" applyNumberFormat="1" applyFont="1" applyFill="1" applyBorder="1" applyAlignment="1">
      <alignment vertical="center"/>
    </xf>
    <xf numFmtId="3" fontId="9" fillId="0" borderId="260" xfId="43" applyNumberFormat="1" applyFont="1" applyFill="1" applyBorder="1" applyAlignment="1">
      <alignment vertical="center"/>
    </xf>
    <xf numFmtId="3" fontId="9" fillId="3" borderId="0" xfId="43" applyNumberFormat="1" applyFont="1" applyFill="1" applyBorder="1"/>
    <xf numFmtId="3" fontId="9" fillId="0" borderId="0" xfId="43" applyNumberFormat="1" applyFont="1" applyBorder="1"/>
    <xf numFmtId="0" fontId="13" fillId="0" borderId="0" xfId="43" applyFont="1" applyFill="1"/>
    <xf numFmtId="0" fontId="34" fillId="0" borderId="0" xfId="43" applyFont="1" applyFill="1"/>
    <xf numFmtId="0" fontId="9" fillId="0" borderId="4" xfId="43" applyFont="1" applyFill="1" applyBorder="1"/>
    <xf numFmtId="0" fontId="9" fillId="0" borderId="262" xfId="43" applyFont="1" applyBorder="1"/>
    <xf numFmtId="3" fontId="9" fillId="0" borderId="262" xfId="43" applyNumberFormat="1" applyFont="1" applyFill="1" applyBorder="1"/>
    <xf numFmtId="0" fontId="9" fillId="0" borderId="262" xfId="43" applyFont="1" applyFill="1" applyBorder="1"/>
    <xf numFmtId="0" fontId="9" fillId="0" borderId="26" xfId="43" applyFont="1" applyFill="1" applyBorder="1"/>
    <xf numFmtId="3" fontId="9" fillId="0" borderId="263" xfId="43" applyNumberFormat="1" applyFont="1" applyFill="1" applyBorder="1"/>
    <xf numFmtId="0" fontId="9" fillId="0" borderId="34" xfId="43" applyFont="1" applyFill="1" applyBorder="1"/>
    <xf numFmtId="0" fontId="9" fillId="0" borderId="248" xfId="43" applyFont="1" applyFill="1" applyBorder="1"/>
    <xf numFmtId="0" fontId="9" fillId="0" borderId="71" xfId="43" applyFont="1" applyFill="1" applyBorder="1"/>
    <xf numFmtId="3" fontId="9" fillId="0" borderId="264" xfId="43" applyNumberFormat="1" applyFont="1" applyFill="1" applyBorder="1"/>
    <xf numFmtId="0" fontId="9" fillId="0" borderId="19" xfId="43" applyFont="1" applyFill="1" applyBorder="1" applyAlignment="1">
      <alignment wrapText="1"/>
    </xf>
    <xf numFmtId="3" fontId="9" fillId="0" borderId="265" xfId="43" applyNumberFormat="1" applyFont="1" applyFill="1" applyBorder="1"/>
    <xf numFmtId="0" fontId="9" fillId="0" borderId="62" xfId="43" applyFont="1" applyFill="1" applyBorder="1" applyAlignment="1">
      <alignment wrapText="1"/>
    </xf>
    <xf numFmtId="0" fontId="9" fillId="0" borderId="62" xfId="43" applyFont="1" applyBorder="1" applyAlignment="1">
      <alignment wrapText="1"/>
    </xf>
    <xf numFmtId="3" fontId="9" fillId="0" borderId="62" xfId="43" applyNumberFormat="1" applyFont="1" applyFill="1" applyBorder="1"/>
    <xf numFmtId="3" fontId="9" fillId="0" borderId="258" xfId="43" applyNumberFormat="1" applyFont="1" applyFill="1" applyBorder="1"/>
    <xf numFmtId="3" fontId="9" fillId="0" borderId="259" xfId="43" applyNumberFormat="1" applyFont="1" applyFill="1" applyBorder="1"/>
    <xf numFmtId="3" fontId="9" fillId="0" borderId="261" xfId="43" applyNumberFormat="1" applyFont="1" applyFill="1" applyBorder="1"/>
    <xf numFmtId="3" fontId="9" fillId="2" borderId="60" xfId="43" applyNumberFormat="1" applyFont="1" applyFill="1" applyBorder="1"/>
    <xf numFmtId="3" fontId="7" fillId="0" borderId="60" xfId="43" applyNumberFormat="1" applyFont="1" applyFill="1" applyBorder="1"/>
    <xf numFmtId="3" fontId="13" fillId="0" borderId="0" xfId="43" applyNumberFormat="1" applyFont="1" applyFill="1"/>
    <xf numFmtId="3" fontId="34" fillId="0" borderId="0" xfId="43" applyNumberFormat="1" applyFont="1" applyFill="1"/>
    <xf numFmtId="178" fontId="4" fillId="0" borderId="0" xfId="43" applyNumberFormat="1" applyFont="1"/>
    <xf numFmtId="0" fontId="4" fillId="0" borderId="58" xfId="43" applyFont="1" applyBorder="1"/>
    <xf numFmtId="0" fontId="4" fillId="0" borderId="217" xfId="43" applyFont="1" applyBorder="1"/>
    <xf numFmtId="3" fontId="4" fillId="0" borderId="141" xfId="43" applyNumberFormat="1" applyFont="1" applyBorder="1"/>
    <xf numFmtId="0" fontId="4" fillId="0" borderId="94" xfId="43" applyFont="1" applyBorder="1"/>
    <xf numFmtId="0" fontId="4" fillId="0" borderId="96" xfId="43" applyFont="1" applyBorder="1"/>
    <xf numFmtId="0" fontId="4" fillId="0" borderId="266" xfId="43" applyFont="1" applyBorder="1"/>
    <xf numFmtId="10" fontId="4" fillId="0" borderId="57" xfId="43" applyNumberFormat="1" applyFont="1" applyBorder="1"/>
    <xf numFmtId="0" fontId="4" fillId="0" borderId="4" xfId="43" applyFont="1" applyFill="1" applyBorder="1"/>
    <xf numFmtId="3" fontId="4" fillId="0" borderId="141" xfId="43" applyNumberFormat="1" applyFont="1" applyFill="1" applyBorder="1"/>
    <xf numFmtId="0" fontId="4" fillId="0" borderId="51" xfId="43" applyFont="1" applyFill="1" applyBorder="1"/>
    <xf numFmtId="3" fontId="4" fillId="0" borderId="159" xfId="43" applyNumberFormat="1" applyFont="1" applyFill="1" applyBorder="1"/>
    <xf numFmtId="3" fontId="4" fillId="0" borderId="53" xfId="43" applyNumberFormat="1" applyFont="1" applyFill="1" applyBorder="1"/>
    <xf numFmtId="3" fontId="4" fillId="0" borderId="78" xfId="43" applyNumberFormat="1" applyFont="1" applyFill="1" applyBorder="1"/>
    <xf numFmtId="3" fontId="4" fillId="0" borderId="159" xfId="43" applyNumberFormat="1" applyFont="1" applyBorder="1"/>
    <xf numFmtId="10" fontId="4" fillId="0" borderId="267" xfId="43" applyNumberFormat="1" applyFont="1" applyBorder="1"/>
    <xf numFmtId="0" fontId="9" fillId="0" borderId="58" xfId="43" applyFont="1" applyFill="1" applyBorder="1" applyAlignment="1">
      <alignment horizontal="center"/>
    </xf>
    <xf numFmtId="38" fontId="9" fillId="0" borderId="97" xfId="55" applyFont="1" applyFill="1" applyBorder="1"/>
    <xf numFmtId="38" fontId="9" fillId="0" borderId="94" xfId="55" applyFont="1" applyFill="1" applyBorder="1"/>
    <xf numFmtId="0" fontId="9" fillId="0" borderId="207" xfId="43" applyFont="1" applyFill="1" applyBorder="1"/>
    <xf numFmtId="38" fontId="9" fillId="0" borderId="59" xfId="55" applyFont="1" applyFill="1" applyBorder="1"/>
    <xf numFmtId="38" fontId="9" fillId="0" borderId="60" xfId="55" applyFont="1" applyFill="1" applyBorder="1"/>
    <xf numFmtId="38" fontId="9" fillId="0" borderId="96" xfId="55" applyFont="1" applyFill="1" applyBorder="1"/>
    <xf numFmtId="38" fontId="9" fillId="0" borderId="133" xfId="55" applyFont="1" applyFill="1" applyBorder="1"/>
    <xf numFmtId="0" fontId="9" fillId="0" borderId="248" xfId="43" applyFont="1" applyFill="1" applyBorder="1" applyAlignment="1">
      <alignment horizontal="center"/>
    </xf>
    <xf numFmtId="38" fontId="9" fillId="0" borderId="185" xfId="55" applyFont="1" applyFill="1" applyBorder="1"/>
    <xf numFmtId="38" fontId="9" fillId="0" borderId="268" xfId="55" applyFont="1" applyFill="1" applyBorder="1"/>
    <xf numFmtId="0" fontId="9" fillId="0" borderId="71" xfId="43" applyFont="1" applyFill="1" applyBorder="1" applyAlignment="1">
      <alignment horizontal="center"/>
    </xf>
    <xf numFmtId="38" fontId="9" fillId="0" borderId="269" xfId="55" applyFont="1" applyFill="1" applyBorder="1"/>
    <xf numFmtId="38" fontId="9" fillId="0" borderId="229" xfId="55" applyFont="1" applyFill="1" applyBorder="1"/>
    <xf numFmtId="38" fontId="9" fillId="0" borderId="60" xfId="43" applyNumberFormat="1" applyFont="1" applyFill="1" applyBorder="1"/>
    <xf numFmtId="0" fontId="7" fillId="0" borderId="60" xfId="43" applyFont="1" applyFill="1" applyBorder="1" applyAlignment="1"/>
    <xf numFmtId="0" fontId="9" fillId="0" borderId="60" xfId="43" applyFont="1" applyFill="1" applyBorder="1" applyAlignment="1"/>
    <xf numFmtId="0" fontId="7" fillId="0" borderId="60" xfId="43" applyFont="1" applyFill="1" applyBorder="1" applyAlignment="1">
      <alignment horizontal="center"/>
    </xf>
    <xf numFmtId="38" fontId="9" fillId="0" borderId="60" xfId="43" applyNumberFormat="1" applyFont="1" applyFill="1" applyBorder="1" applyAlignment="1">
      <alignment horizontal="right"/>
    </xf>
    <xf numFmtId="38" fontId="9" fillId="0" borderId="0" xfId="43" applyNumberFormat="1" applyFont="1" applyFill="1" applyBorder="1"/>
    <xf numFmtId="38" fontId="9" fillId="0" borderId="0" xfId="43" applyNumberFormat="1" applyFont="1" applyFill="1" applyBorder="1" applyAlignment="1">
      <alignment horizontal="right"/>
    </xf>
    <xf numFmtId="0" fontId="9" fillId="0" borderId="0" xfId="43" applyFont="1" applyFill="1" applyAlignment="1">
      <alignment horizontal="right"/>
    </xf>
    <xf numFmtId="166" fontId="9" fillId="0" borderId="60" xfId="43" applyNumberFormat="1" applyFont="1" applyFill="1" applyBorder="1"/>
    <xf numFmtId="9" fontId="9" fillId="0" borderId="60" xfId="43" applyNumberFormat="1" applyFont="1" applyFill="1" applyBorder="1"/>
    <xf numFmtId="3" fontId="22" fillId="0" borderId="0" xfId="43" applyNumberFormat="1" applyFont="1" applyFill="1"/>
    <xf numFmtId="1" fontId="9" fillId="0" borderId="1" xfId="43" applyNumberFormat="1" applyFont="1" applyFill="1" applyBorder="1" applyAlignment="1">
      <alignment horizontal="center"/>
    </xf>
    <xf numFmtId="3" fontId="9" fillId="0" borderId="5" xfId="55" applyNumberFormat="1" applyFont="1" applyFill="1" applyBorder="1"/>
    <xf numFmtId="3" fontId="9" fillId="0" borderId="48" xfId="55" applyNumberFormat="1" applyFont="1" applyFill="1" applyBorder="1"/>
    <xf numFmtId="0" fontId="9" fillId="0" borderId="8" xfId="43" applyFont="1" applyFill="1" applyBorder="1"/>
    <xf numFmtId="3" fontId="9" fillId="0" borderId="47" xfId="55" applyNumberFormat="1" applyFont="1" applyFill="1" applyBorder="1"/>
    <xf numFmtId="0" fontId="9" fillId="0" borderId="208" xfId="43" applyFont="1" applyFill="1" applyBorder="1"/>
    <xf numFmtId="3" fontId="9" fillId="0" borderId="207" xfId="55" applyNumberFormat="1" applyFont="1" applyFill="1" applyBorder="1"/>
    <xf numFmtId="0" fontId="9" fillId="0" borderId="270" xfId="43" applyFont="1" applyFill="1" applyBorder="1"/>
    <xf numFmtId="3" fontId="9" fillId="0" borderId="271" xfId="55" applyNumberFormat="1" applyFont="1" applyFill="1" applyBorder="1"/>
    <xf numFmtId="0" fontId="9" fillId="0" borderId="231" xfId="43" applyFont="1" applyFill="1" applyBorder="1"/>
    <xf numFmtId="3" fontId="9" fillId="0" borderId="272" xfId="55" applyNumberFormat="1" applyFont="1" applyFill="1" applyBorder="1"/>
    <xf numFmtId="3" fontId="9" fillId="0" borderId="21" xfId="55" applyNumberFormat="1" applyFont="1" applyFill="1" applyBorder="1"/>
    <xf numFmtId="0" fontId="9" fillId="0" borderId="47" xfId="43" applyFont="1" applyFill="1" applyBorder="1"/>
    <xf numFmtId="3" fontId="9" fillId="0" borderId="47" xfId="55" applyNumberFormat="1" applyFont="1" applyFill="1" applyBorder="1" applyAlignment="1">
      <alignment horizontal="center"/>
    </xf>
    <xf numFmtId="0" fontId="9" fillId="0" borderId="272" xfId="43" applyFont="1" applyFill="1" applyBorder="1"/>
    <xf numFmtId="3" fontId="9" fillId="0" borderId="272" xfId="55" applyNumberFormat="1" applyFont="1" applyFill="1" applyBorder="1" applyAlignment="1">
      <alignment horizontal="center"/>
    </xf>
    <xf numFmtId="3" fontId="9" fillId="0" borderId="5" xfId="55" applyNumberFormat="1" applyFont="1" applyFill="1" applyBorder="1" applyAlignment="1">
      <alignment horizontal="center"/>
    </xf>
    <xf numFmtId="3" fontId="9" fillId="0" borderId="50" xfId="55" applyNumberFormat="1" applyFont="1" applyFill="1" applyBorder="1" applyAlignment="1">
      <alignment horizontal="center"/>
    </xf>
    <xf numFmtId="3" fontId="9" fillId="0" borderId="90" xfId="55" applyNumberFormat="1" applyFont="1" applyFill="1" applyBorder="1"/>
    <xf numFmtId="3" fontId="9" fillId="0" borderId="86" xfId="55" applyNumberFormat="1" applyFont="1" applyFill="1" applyBorder="1"/>
    <xf numFmtId="3" fontId="9" fillId="0" borderId="50" xfId="55" applyNumberFormat="1" applyFont="1" applyFill="1" applyBorder="1"/>
    <xf numFmtId="3" fontId="9" fillId="0" borderId="49" xfId="55" applyNumberFormat="1" applyFont="1" applyFill="1" applyBorder="1"/>
    <xf numFmtId="1" fontId="9" fillId="0" borderId="4" xfId="43" applyNumberFormat="1" applyFont="1" applyFill="1" applyBorder="1" applyAlignment="1">
      <alignment horizontal="center"/>
    </xf>
    <xf numFmtId="3" fontId="9" fillId="0" borderId="7" xfId="55" applyNumberFormat="1" applyFont="1" applyFill="1" applyBorder="1"/>
    <xf numFmtId="3" fontId="9" fillId="0" borderId="14" xfId="55" applyNumberFormat="1" applyFont="1" applyFill="1" applyBorder="1"/>
    <xf numFmtId="3" fontId="9" fillId="0" borderId="11" xfId="55" applyNumberFormat="1" applyFont="1" applyFill="1" applyBorder="1"/>
    <xf numFmtId="3" fontId="9" fillId="0" borderId="60" xfId="55" applyNumberFormat="1" applyFont="1" applyFill="1" applyBorder="1"/>
    <xf numFmtId="3" fontId="9" fillId="0" borderId="62" xfId="55" applyNumberFormat="1" applyFont="1" applyFill="1" applyBorder="1"/>
    <xf numFmtId="3" fontId="9" fillId="0" borderId="273" xfId="55" applyNumberFormat="1" applyFont="1" applyFill="1" applyBorder="1"/>
    <xf numFmtId="3" fontId="9" fillId="0" borderId="22" xfId="55" applyNumberFormat="1" applyFont="1" applyFill="1" applyBorder="1"/>
    <xf numFmtId="3" fontId="9" fillId="0" borderId="11" xfId="55" applyNumberFormat="1" applyFont="1" applyFill="1" applyBorder="1" applyAlignment="1">
      <alignment horizontal="center"/>
    </xf>
    <xf numFmtId="3" fontId="9" fillId="0" borderId="273" xfId="55" applyNumberFormat="1" applyFont="1" applyFill="1" applyBorder="1" applyAlignment="1">
      <alignment horizontal="center"/>
    </xf>
    <xf numFmtId="3" fontId="9" fillId="0" borderId="7" xfId="55" applyNumberFormat="1" applyFont="1" applyFill="1" applyBorder="1" applyAlignment="1">
      <alignment horizontal="center"/>
    </xf>
    <xf numFmtId="3" fontId="9" fillId="0" borderId="25" xfId="55" applyNumberFormat="1" applyFont="1" applyFill="1" applyBorder="1" applyAlignment="1">
      <alignment horizontal="center"/>
    </xf>
    <xf numFmtId="3" fontId="9" fillId="0" borderId="19" xfId="55" applyNumberFormat="1" applyFont="1" applyFill="1" applyBorder="1"/>
    <xf numFmtId="3" fontId="9" fillId="0" borderId="19" xfId="55" applyNumberFormat="1" applyFont="1" applyFill="1" applyBorder="1" applyAlignment="1">
      <alignment horizontal="center"/>
    </xf>
    <xf numFmtId="3" fontId="9" fillId="0" borderId="25" xfId="55" applyNumberFormat="1" applyFont="1" applyFill="1" applyBorder="1"/>
    <xf numFmtId="3" fontId="9" fillId="0" borderId="17" xfId="55" applyNumberFormat="1" applyFont="1" applyFill="1" applyBorder="1" applyAlignment="1">
      <alignment horizontal="center"/>
    </xf>
    <xf numFmtId="3" fontId="9" fillId="0" borderId="17" xfId="55" applyNumberFormat="1" applyFont="1" applyFill="1" applyBorder="1"/>
    <xf numFmtId="1" fontId="9" fillId="0" borderId="83" xfId="43" applyNumberFormat="1" applyFont="1" applyFill="1" applyBorder="1" applyAlignment="1">
      <alignment horizontal="center"/>
    </xf>
    <xf numFmtId="3" fontId="9" fillId="0" borderId="38" xfId="55" applyNumberFormat="1" applyFont="1" applyFill="1" applyBorder="1"/>
    <xf numFmtId="3" fontId="9" fillId="0" borderId="40" xfId="55" applyNumberFormat="1" applyFont="1" applyFill="1" applyBorder="1"/>
    <xf numFmtId="3" fontId="9" fillId="0" borderId="39" xfId="55" applyNumberFormat="1" applyFont="1" applyFill="1" applyBorder="1"/>
    <xf numFmtId="3" fontId="9" fillId="0" borderId="84" xfId="55" applyNumberFormat="1" applyFont="1" applyFill="1" applyBorder="1"/>
    <xf numFmtId="3" fontId="9" fillId="0" borderId="85" xfId="55" applyNumberFormat="1" applyFont="1" applyFill="1" applyBorder="1"/>
    <xf numFmtId="3" fontId="9" fillId="0" borderId="232" xfId="55" applyNumberFormat="1" applyFont="1" applyFill="1" applyBorder="1"/>
    <xf numFmtId="3" fontId="9" fillId="0" borderId="104" xfId="55" applyNumberFormat="1" applyFont="1" applyFill="1" applyBorder="1"/>
    <xf numFmtId="3" fontId="9" fillId="0" borderId="11" xfId="55" applyNumberFormat="1" applyFont="1" applyFill="1" applyBorder="1" applyAlignment="1">
      <alignment horizontal="right"/>
    </xf>
    <xf numFmtId="3" fontId="9" fillId="0" borderId="273" xfId="55" applyNumberFormat="1" applyFont="1" applyFill="1" applyBorder="1" applyAlignment="1">
      <alignment horizontal="right"/>
    </xf>
    <xf numFmtId="3" fontId="9" fillId="0" borderId="7" xfId="55" applyNumberFormat="1" applyFont="1" applyFill="1" applyBorder="1" applyAlignment="1">
      <alignment horizontal="right"/>
    </xf>
    <xf numFmtId="3" fontId="9" fillId="0" borderId="25" xfId="55" applyNumberFormat="1" applyFont="1" applyFill="1" applyBorder="1" applyAlignment="1">
      <alignment horizontal="right"/>
    </xf>
    <xf numFmtId="3" fontId="9" fillId="0" borderId="138" xfId="55" applyNumberFormat="1" applyFont="1" applyFill="1" applyBorder="1"/>
    <xf numFmtId="0" fontId="9" fillId="0" borderId="2" xfId="43" applyFont="1" applyFill="1" applyBorder="1"/>
    <xf numFmtId="38" fontId="9" fillId="0" borderId="8" xfId="55" applyFont="1" applyFill="1" applyBorder="1"/>
    <xf numFmtId="3" fontId="9" fillId="0" borderId="43" xfId="55" applyNumberFormat="1" applyFont="1" applyFill="1" applyBorder="1"/>
    <xf numFmtId="38" fontId="9" fillId="0" borderId="87" xfId="55" applyFont="1" applyFill="1" applyBorder="1"/>
    <xf numFmtId="3" fontId="9" fillId="0" borderId="42" xfId="55" applyNumberFormat="1" applyFont="1" applyFill="1" applyBorder="1" applyAlignment="1">
      <alignment horizontal="center"/>
    </xf>
    <xf numFmtId="38" fontId="9" fillId="0" borderId="12" xfId="55" applyFont="1" applyFill="1" applyBorder="1"/>
    <xf numFmtId="3" fontId="9" fillId="0" borderId="41" xfId="55" applyNumberFormat="1" applyFont="1" applyFill="1" applyBorder="1" applyAlignment="1">
      <alignment horizontal="center"/>
    </xf>
    <xf numFmtId="38" fontId="9" fillId="0" borderId="15" xfId="55" applyFont="1" applyFill="1" applyBorder="1"/>
    <xf numFmtId="38" fontId="9" fillId="0" borderId="231" xfId="55" applyFont="1" applyFill="1" applyBorder="1"/>
    <xf numFmtId="38" fontId="9" fillId="0" borderId="6" xfId="55" applyFont="1" applyFill="1" applyBorder="1"/>
    <xf numFmtId="38" fontId="9" fillId="0" borderId="15" xfId="55" applyFont="1" applyFill="1" applyBorder="1" applyAlignment="1">
      <alignment horizontal="center"/>
    </xf>
    <xf numFmtId="1" fontId="9" fillId="0" borderId="26" xfId="43" applyNumberFormat="1" applyFont="1" applyFill="1" applyBorder="1" applyAlignment="1">
      <alignment horizontal="center"/>
    </xf>
    <xf numFmtId="1" fontId="9" fillId="0" borderId="100" xfId="43" applyNumberFormat="1" applyFont="1" applyFill="1" applyBorder="1" applyAlignment="1">
      <alignment horizontal="center"/>
    </xf>
    <xf numFmtId="3" fontId="9" fillId="0" borderId="27" xfId="55" applyNumberFormat="1" applyFont="1" applyFill="1" applyBorder="1"/>
    <xf numFmtId="3" fontId="9" fillId="0" borderId="105" xfId="55" applyNumberFormat="1" applyFont="1" applyFill="1" applyBorder="1"/>
    <xf numFmtId="3" fontId="9" fillId="0" borderId="29" xfId="55" applyNumberFormat="1" applyFont="1" applyFill="1" applyBorder="1"/>
    <xf numFmtId="3" fontId="9" fillId="0" borderId="102" xfId="55" applyNumberFormat="1" applyFont="1" applyFill="1" applyBorder="1"/>
    <xf numFmtId="3" fontId="9" fillId="0" borderId="28" xfId="55" applyNumberFormat="1" applyFont="1" applyFill="1" applyBorder="1"/>
    <xf numFmtId="3" fontId="9" fillId="0" borderId="107" xfId="55" applyNumberFormat="1" applyFont="1" applyFill="1" applyBorder="1"/>
    <xf numFmtId="3" fontId="9" fillId="0" borderId="185" xfId="55" applyNumberFormat="1" applyFont="1" applyFill="1" applyBorder="1"/>
    <xf numFmtId="3" fontId="9" fillId="0" borderId="274" xfId="55" applyNumberFormat="1" applyFont="1" applyFill="1" applyBorder="1"/>
    <xf numFmtId="3" fontId="9" fillId="0" borderId="275" xfId="55" applyNumberFormat="1" applyFont="1" applyFill="1" applyBorder="1"/>
    <xf numFmtId="3" fontId="9" fillId="0" borderId="276" xfId="55" applyNumberFormat="1" applyFont="1" applyFill="1" applyBorder="1"/>
    <xf numFmtId="3" fontId="9" fillId="0" borderId="277" xfId="55" applyNumberFormat="1" applyFont="1" applyFill="1" applyBorder="1"/>
    <xf numFmtId="3" fontId="9" fillId="0" borderId="278" xfId="55" applyNumberFormat="1" applyFont="1" applyFill="1" applyBorder="1"/>
    <xf numFmtId="3" fontId="9" fillId="0" borderId="88" xfId="55" applyNumberFormat="1" applyFont="1" applyFill="1" applyBorder="1"/>
    <xf numFmtId="3" fontId="9" fillId="0" borderId="92" xfId="55" applyNumberFormat="1" applyFont="1" applyFill="1" applyBorder="1"/>
    <xf numFmtId="3" fontId="9" fillId="0" borderId="103" xfId="55" applyNumberFormat="1" applyFont="1" applyFill="1" applyBorder="1"/>
    <xf numFmtId="3" fontId="9" fillId="0" borderId="28" xfId="55" applyNumberFormat="1" applyFont="1" applyFill="1" applyBorder="1" applyAlignment="1">
      <alignment horizontal="center"/>
    </xf>
    <xf numFmtId="3" fontId="9" fillId="0" borderId="107" xfId="55" applyNumberFormat="1" applyFont="1" applyFill="1" applyBorder="1" applyAlignment="1">
      <alignment horizontal="center"/>
    </xf>
    <xf numFmtId="3" fontId="9" fillId="0" borderId="277" xfId="55" applyNumberFormat="1" applyFont="1" applyFill="1" applyBorder="1" applyAlignment="1">
      <alignment horizontal="center"/>
    </xf>
    <xf numFmtId="3" fontId="9" fillId="0" borderId="278" xfId="55" applyNumberFormat="1" applyFont="1" applyFill="1" applyBorder="1" applyAlignment="1">
      <alignment horizontal="center"/>
    </xf>
    <xf numFmtId="3" fontId="9" fillId="0" borderId="27" xfId="55" applyNumberFormat="1" applyFont="1" applyFill="1" applyBorder="1" applyAlignment="1">
      <alignment horizontal="center"/>
    </xf>
    <xf numFmtId="3" fontId="9" fillId="0" borderId="105" xfId="55" applyNumberFormat="1" applyFont="1" applyFill="1" applyBorder="1" applyAlignment="1">
      <alignment horizontal="center"/>
    </xf>
    <xf numFmtId="3" fontId="9" fillId="0" borderId="33" xfId="55" applyNumberFormat="1" applyFont="1" applyFill="1" applyBorder="1" applyAlignment="1">
      <alignment horizontal="center"/>
    </xf>
    <xf numFmtId="3" fontId="9" fillId="0" borderId="134" xfId="55" applyNumberFormat="1" applyFont="1" applyFill="1" applyBorder="1" applyAlignment="1">
      <alignment horizontal="center"/>
    </xf>
    <xf numFmtId="3" fontId="9" fillId="0" borderId="32" xfId="55" applyNumberFormat="1" applyFont="1" applyFill="1" applyBorder="1"/>
    <xf numFmtId="3" fontId="9" fillId="0" borderId="86" xfId="55" applyNumberFormat="1" applyFont="1" applyFill="1" applyBorder="1" applyAlignment="1"/>
    <xf numFmtId="3" fontId="9" fillId="0" borderId="31" xfId="55" applyNumberFormat="1" applyFont="1" applyFill="1" applyBorder="1" applyAlignment="1"/>
    <xf numFmtId="3" fontId="9" fillId="0" borderId="49" xfId="55" applyNumberFormat="1" applyFont="1" applyFill="1" applyBorder="1" applyAlignment="1"/>
    <xf numFmtId="3" fontId="9" fillId="0" borderId="30" xfId="55" applyNumberFormat="1" applyFont="1" applyFill="1" applyBorder="1" applyAlignment="1"/>
    <xf numFmtId="3" fontId="9" fillId="0" borderId="49" xfId="55" applyNumberFormat="1" applyFont="1" applyFill="1" applyBorder="1" applyAlignment="1">
      <alignment horizontal="center"/>
    </xf>
    <xf numFmtId="3" fontId="9" fillId="0" borderId="30" xfId="55" applyNumberFormat="1" applyFont="1" applyFill="1" applyBorder="1" applyAlignment="1">
      <alignment horizontal="center"/>
    </xf>
    <xf numFmtId="3" fontId="9" fillId="0" borderId="106" xfId="55" applyNumberFormat="1" applyFont="1" applyFill="1" applyBorder="1" applyAlignment="1">
      <alignment horizontal="center"/>
    </xf>
    <xf numFmtId="1" fontId="9" fillId="0" borderId="58" xfId="43" applyNumberFormat="1" applyFont="1" applyFill="1" applyBorder="1" applyAlignment="1">
      <alignment horizontal="center"/>
    </xf>
    <xf numFmtId="3" fontId="9" fillId="0" borderId="217" xfId="55" applyNumberFormat="1" applyFont="1" applyFill="1" applyBorder="1"/>
    <xf numFmtId="3" fontId="9" fillId="0" borderId="141" xfId="55" applyNumberFormat="1" applyFont="1" applyFill="1" applyBorder="1"/>
    <xf numFmtId="3" fontId="9" fillId="0" borderId="94" xfId="55" applyNumberFormat="1" applyFont="1" applyFill="1" applyBorder="1"/>
    <xf numFmtId="3" fontId="9" fillId="0" borderId="96" xfId="55" applyNumberFormat="1" applyFont="1" applyFill="1" applyBorder="1"/>
    <xf numFmtId="3" fontId="9" fillId="0" borderId="59" xfId="55" applyNumberFormat="1" applyFont="1" applyFill="1" applyBorder="1"/>
    <xf numFmtId="3" fontId="9" fillId="0" borderId="97" xfId="55" applyNumberFormat="1" applyFont="1" applyFill="1" applyBorder="1"/>
    <xf numFmtId="3" fontId="9" fillId="0" borderId="61" xfId="55" applyNumberFormat="1" applyFont="1" applyFill="1" applyBorder="1"/>
    <xf numFmtId="0" fontId="9" fillId="0" borderId="278" xfId="43" applyFont="1" applyFill="1" applyBorder="1"/>
    <xf numFmtId="3" fontId="9" fillId="0" borderId="279" xfId="55" applyNumberFormat="1" applyFont="1" applyFill="1" applyBorder="1"/>
    <xf numFmtId="0" fontId="9" fillId="0" borderId="103" xfId="43" applyFont="1" applyFill="1" applyBorder="1"/>
    <xf numFmtId="3" fontId="9" fillId="0" borderId="95" xfId="55" applyNumberFormat="1" applyFont="1" applyFill="1" applyBorder="1"/>
    <xf numFmtId="3" fontId="9" fillId="0" borderId="89" xfId="55" applyNumberFormat="1" applyFont="1" applyFill="1" applyBorder="1"/>
    <xf numFmtId="0" fontId="9" fillId="0" borderId="274" xfId="43" applyFont="1" applyFill="1" applyBorder="1"/>
    <xf numFmtId="0" fontId="9" fillId="0" borderId="101" xfId="43" applyFont="1" applyFill="1" applyBorder="1"/>
    <xf numFmtId="3" fontId="9" fillId="0" borderId="93" xfId="55" applyNumberFormat="1" applyFont="1" applyFill="1" applyBorder="1"/>
    <xf numFmtId="0" fontId="9" fillId="0" borderId="102" xfId="43" applyFont="1" applyFill="1" applyBorder="1"/>
    <xf numFmtId="0" fontId="9" fillId="0" borderId="104" xfId="43" applyFont="1" applyFill="1" applyBorder="1"/>
    <xf numFmtId="0" fontId="9" fillId="0" borderId="105" xfId="43" applyFont="1" applyFill="1" applyBorder="1"/>
    <xf numFmtId="3" fontId="9" fillId="0" borderId="96" xfId="55" applyNumberFormat="1" applyFont="1" applyFill="1" applyBorder="1" applyAlignment="1"/>
    <xf numFmtId="3" fontId="9" fillId="0" borderId="22" xfId="55" applyNumberFormat="1" applyFont="1" applyFill="1" applyBorder="1" applyAlignment="1"/>
    <xf numFmtId="3" fontId="9" fillId="0" borderId="93" xfId="55" applyNumberFormat="1" applyFont="1" applyFill="1" applyBorder="1" applyAlignment="1"/>
    <xf numFmtId="3" fontId="9" fillId="0" borderId="19" xfId="55" applyNumberFormat="1" applyFont="1" applyFill="1" applyBorder="1" applyAlignment="1"/>
    <xf numFmtId="3" fontId="9" fillId="0" borderId="95" xfId="55" applyNumberFormat="1" applyFont="1" applyFill="1" applyBorder="1" applyAlignment="1"/>
    <xf numFmtId="3" fontId="9" fillId="0" borderId="89" xfId="55" applyNumberFormat="1" applyFont="1" applyFill="1" applyBorder="1" applyAlignment="1"/>
    <xf numFmtId="0" fontId="9" fillId="0" borderId="233" xfId="43" applyFont="1" applyFill="1" applyBorder="1" applyAlignment="1">
      <alignment horizontal="center" vertical="center"/>
    </xf>
    <xf numFmtId="0" fontId="9" fillId="0" borderId="280" xfId="43" applyFont="1" applyFill="1" applyBorder="1"/>
    <xf numFmtId="3" fontId="9" fillId="0" borderId="215" xfId="55" applyNumberFormat="1" applyFont="1" applyFill="1" applyBorder="1" applyAlignment="1"/>
    <xf numFmtId="3" fontId="9" fillId="0" borderId="281" xfId="55" applyNumberFormat="1" applyFont="1" applyFill="1" applyBorder="1" applyAlignment="1"/>
    <xf numFmtId="0" fontId="9" fillId="0" borderId="0" xfId="43" applyFont="1" applyFill="1" applyBorder="1" applyAlignment="1">
      <alignment horizontal="center" vertical="center"/>
    </xf>
    <xf numFmtId="0" fontId="9" fillId="0" borderId="106" xfId="43" applyFont="1" applyFill="1" applyBorder="1"/>
    <xf numFmtId="3" fontId="9" fillId="0" borderId="98" xfId="55" applyNumberFormat="1" applyFont="1" applyFill="1" applyBorder="1" applyAlignment="1"/>
    <xf numFmtId="3" fontId="9" fillId="0" borderId="17" xfId="55" applyNumberFormat="1" applyFont="1" applyFill="1" applyBorder="1" applyAlignment="1"/>
    <xf numFmtId="0" fontId="9" fillId="0" borderId="241" xfId="43" applyFont="1" applyFill="1" applyBorder="1"/>
    <xf numFmtId="3" fontId="9" fillId="0" borderId="217" xfId="55" applyNumberFormat="1" applyFont="1" applyFill="1" applyBorder="1" applyAlignment="1"/>
    <xf numFmtId="3" fontId="9" fillId="0" borderId="141" xfId="55" applyNumberFormat="1" applyFont="1" applyFill="1" applyBorder="1" applyAlignment="1"/>
    <xf numFmtId="3" fontId="9" fillId="0" borderId="94" xfId="55" applyNumberFormat="1" applyFont="1" applyFill="1" applyBorder="1" applyAlignment="1"/>
    <xf numFmtId="3" fontId="9" fillId="0" borderId="14" xfId="55" applyNumberFormat="1" applyFont="1" applyFill="1" applyBorder="1" applyAlignment="1"/>
    <xf numFmtId="0" fontId="9" fillId="0" borderId="207" xfId="43" applyFont="1" applyFill="1" applyBorder="1" applyAlignment="1">
      <alignment horizontal="center" vertical="center"/>
    </xf>
    <xf numFmtId="0" fontId="9" fillId="0" borderId="84" xfId="43" applyFont="1" applyFill="1" applyBorder="1"/>
    <xf numFmtId="3" fontId="9" fillId="0" borderId="59" xfId="55" applyNumberFormat="1" applyFont="1" applyFill="1" applyBorder="1" applyAlignment="1"/>
    <xf numFmtId="3" fontId="9" fillId="0" borderId="60" xfId="55" applyNumberFormat="1" applyFont="1" applyFill="1" applyBorder="1" applyAlignment="1"/>
    <xf numFmtId="0" fontId="9" fillId="0" borderId="107" xfId="43" applyFont="1" applyFill="1" applyBorder="1"/>
    <xf numFmtId="3" fontId="9" fillId="0" borderId="97" xfId="55" applyNumberFormat="1" applyFont="1" applyFill="1" applyBorder="1" applyAlignment="1"/>
    <xf numFmtId="3" fontId="9" fillId="0" borderId="7" xfId="55" applyNumberFormat="1" applyFont="1" applyFill="1" applyBorder="1" applyAlignment="1"/>
    <xf numFmtId="0" fontId="9" fillId="0" borderId="24" xfId="43" applyFont="1" applyFill="1" applyBorder="1" applyAlignment="1">
      <alignment horizontal="center" vertical="center"/>
    </xf>
    <xf numFmtId="0" fontId="9" fillId="0" borderId="134" xfId="43" applyFont="1" applyFill="1" applyBorder="1"/>
    <xf numFmtId="3" fontId="9" fillId="0" borderId="133" xfId="55" applyNumberFormat="1" applyFont="1" applyFill="1" applyBorder="1" applyAlignment="1"/>
    <xf numFmtId="3" fontId="9" fillId="0" borderId="25" xfId="55" applyNumberFormat="1" applyFont="1" applyFill="1" applyBorder="1" applyAlignment="1"/>
    <xf numFmtId="3" fontId="9" fillId="0" borderId="99" xfId="55" applyNumberFormat="1" applyFont="1" applyFill="1" applyBorder="1"/>
    <xf numFmtId="3" fontId="9" fillId="0" borderId="279" xfId="55" applyNumberFormat="1" applyFont="1" applyFill="1" applyBorder="1" applyAlignment="1">
      <alignment horizontal="center"/>
    </xf>
    <xf numFmtId="3" fontId="9" fillId="0" borderId="97" xfId="55" applyNumberFormat="1" applyFont="1" applyFill="1" applyBorder="1" applyAlignment="1">
      <alignment horizontal="center"/>
    </xf>
    <xf numFmtId="3" fontId="9" fillId="0" borderId="98" xfId="55" applyNumberFormat="1" applyFont="1" applyFill="1" applyBorder="1" applyAlignment="1">
      <alignment horizontal="center"/>
    </xf>
    <xf numFmtId="3" fontId="29" fillId="0" borderId="0" xfId="43" applyNumberFormat="1" applyFont="1" applyFill="1"/>
    <xf numFmtId="3" fontId="9" fillId="0" borderId="139" xfId="55" applyNumberFormat="1" applyFont="1" applyFill="1" applyBorder="1"/>
    <xf numFmtId="3" fontId="9" fillId="0" borderId="31" xfId="55" applyNumberFormat="1" applyFont="1" applyFill="1" applyBorder="1"/>
    <xf numFmtId="3" fontId="9" fillId="0" borderId="32" xfId="55" applyNumberFormat="1" applyFont="1" applyFill="1" applyBorder="1" applyAlignment="1"/>
    <xf numFmtId="3" fontId="9" fillId="0" borderId="92" xfId="55" applyNumberFormat="1" applyFont="1" applyFill="1" applyBorder="1" applyAlignment="1"/>
    <xf numFmtId="3" fontId="9" fillId="0" borderId="282" xfId="55" applyNumberFormat="1" applyFont="1" applyFill="1" applyBorder="1" applyAlignment="1"/>
    <xf numFmtId="3" fontId="9" fillId="0" borderId="139" xfId="55" applyNumberFormat="1" applyFont="1" applyFill="1" applyBorder="1" applyAlignment="1"/>
    <xf numFmtId="3" fontId="9" fillId="0" borderId="29" xfId="55" applyNumberFormat="1" applyFont="1" applyFill="1" applyBorder="1" applyAlignment="1"/>
    <xf numFmtId="3" fontId="9" fillId="0" borderId="185" xfId="55" applyNumberFormat="1" applyFont="1" applyFill="1" applyBorder="1" applyAlignment="1"/>
    <xf numFmtId="3" fontId="9" fillId="0" borderId="27" xfId="55" applyNumberFormat="1" applyFont="1" applyFill="1" applyBorder="1" applyAlignment="1"/>
    <xf numFmtId="3" fontId="9" fillId="0" borderId="33" xfId="55" applyNumberFormat="1" applyFont="1" applyFill="1" applyBorder="1" applyAlignment="1"/>
    <xf numFmtId="0" fontId="9" fillId="0" borderId="50" xfId="43" applyFont="1" applyFill="1" applyBorder="1" applyAlignment="1">
      <alignment horizontal="center" vertical="center"/>
    </xf>
    <xf numFmtId="3" fontId="9" fillId="0" borderId="281" xfId="55" applyNumberFormat="1" applyFont="1" applyFill="1" applyBorder="1" applyAlignment="1">
      <alignment horizontal="right"/>
    </xf>
    <xf numFmtId="3" fontId="9" fillId="0" borderId="60" xfId="55" applyNumberFormat="1" applyFont="1" applyFill="1" applyBorder="1" applyAlignment="1">
      <alignment horizontal="right"/>
    </xf>
    <xf numFmtId="3" fontId="9" fillId="0" borderId="22" xfId="55" applyNumberFormat="1" applyFont="1" applyFill="1" applyBorder="1" applyAlignment="1">
      <alignment horizontal="right"/>
    </xf>
    <xf numFmtId="3" fontId="9" fillId="0" borderId="19" xfId="55" applyNumberFormat="1" applyFont="1" applyFill="1" applyBorder="1" applyAlignment="1">
      <alignment horizontal="right"/>
    </xf>
    <xf numFmtId="3" fontId="9" fillId="0" borderId="17" xfId="55" applyNumberFormat="1" applyFont="1" applyFill="1" applyBorder="1" applyAlignment="1">
      <alignment horizontal="right"/>
    </xf>
    <xf numFmtId="1" fontId="9" fillId="0" borderId="283" xfId="43" applyNumberFormat="1" applyFont="1" applyFill="1" applyBorder="1" applyAlignment="1">
      <alignment horizontal="center"/>
    </xf>
    <xf numFmtId="3" fontId="9" fillId="0" borderId="284" xfId="55" applyNumberFormat="1" applyFont="1" applyFill="1" applyBorder="1"/>
    <xf numFmtId="3" fontId="9" fillId="0" borderId="113" xfId="55" applyNumberFormat="1" applyFont="1" applyFill="1" applyBorder="1"/>
    <xf numFmtId="3" fontId="9" fillId="0" borderId="117" xfId="55" applyNumberFormat="1" applyFont="1" applyFill="1" applyBorder="1"/>
    <xf numFmtId="3" fontId="9" fillId="0" borderId="285" xfId="55" applyNumberFormat="1" applyFont="1" applyFill="1" applyBorder="1"/>
    <xf numFmtId="3" fontId="9" fillId="0" borderId="119" xfId="55" applyNumberFormat="1" applyFont="1" applyFill="1" applyBorder="1"/>
    <xf numFmtId="3" fontId="9" fillId="0" borderId="286" xfId="55" applyNumberFormat="1" applyFont="1" applyFill="1" applyBorder="1"/>
    <xf numFmtId="3" fontId="9" fillId="0" borderId="287" xfId="55" applyNumberFormat="1" applyFont="1" applyFill="1" applyBorder="1"/>
    <xf numFmtId="3" fontId="9" fillId="0" borderId="115" xfId="55" applyNumberFormat="1" applyFont="1" applyFill="1" applyBorder="1"/>
    <xf numFmtId="3" fontId="9" fillId="0" borderId="111" xfId="55" applyNumberFormat="1" applyFont="1" applyFill="1" applyBorder="1"/>
    <xf numFmtId="3" fontId="9" fillId="0" borderId="117" xfId="55" applyNumberFormat="1" applyFont="1" applyFill="1" applyBorder="1" applyAlignment="1"/>
    <xf numFmtId="3" fontId="9" fillId="0" borderId="111" xfId="55" applyNumberFormat="1" applyFont="1" applyFill="1" applyBorder="1" applyAlignment="1"/>
    <xf numFmtId="3" fontId="9" fillId="0" borderId="115" xfId="55" applyNumberFormat="1" applyFont="1" applyFill="1" applyBorder="1" applyAlignment="1"/>
    <xf numFmtId="3" fontId="9" fillId="0" borderId="288" xfId="55" applyNumberFormat="1" applyFont="1" applyFill="1" applyBorder="1" applyAlignment="1"/>
    <xf numFmtId="3" fontId="9" fillId="0" borderId="121" xfId="55" applyNumberFormat="1" applyFont="1" applyFill="1" applyBorder="1" applyAlignment="1"/>
    <xf numFmtId="3" fontId="9" fillId="0" borderId="284" xfId="55" applyNumberFormat="1" applyFont="1" applyFill="1" applyBorder="1" applyAlignment="1"/>
    <xf numFmtId="3" fontId="9" fillId="0" borderId="113" xfId="55" applyNumberFormat="1" applyFont="1" applyFill="1" applyBorder="1" applyAlignment="1"/>
    <xf numFmtId="3" fontId="9" fillId="0" borderId="285" xfId="55" applyNumberFormat="1" applyFont="1" applyFill="1" applyBorder="1" applyAlignment="1"/>
    <xf numFmtId="3" fontId="9" fillId="0" borderId="119" xfId="55" applyNumberFormat="1" applyFont="1" applyFill="1" applyBorder="1" applyAlignment="1"/>
    <xf numFmtId="3" fontId="9" fillId="0" borderId="136" xfId="55" applyNumberFormat="1" applyFont="1" applyFill="1" applyBorder="1" applyAlignment="1"/>
    <xf numFmtId="3" fontId="9" fillId="0" borderId="282" xfId="55" applyNumberFormat="1" applyFont="1" applyFill="1" applyBorder="1" applyAlignment="1">
      <alignment horizontal="right"/>
    </xf>
    <xf numFmtId="3" fontId="9" fillId="0" borderId="288" xfId="55" applyNumberFormat="1" applyFont="1" applyFill="1" applyBorder="1" applyAlignment="1">
      <alignment horizontal="right"/>
    </xf>
    <xf numFmtId="3" fontId="9" fillId="0" borderId="27" xfId="55" applyNumberFormat="1" applyFont="1" applyFill="1" applyBorder="1" applyAlignment="1">
      <alignment horizontal="right"/>
    </xf>
    <xf numFmtId="3" fontId="9" fillId="0" borderId="119" xfId="55" applyNumberFormat="1" applyFont="1" applyFill="1" applyBorder="1" applyAlignment="1">
      <alignment horizontal="right"/>
    </xf>
    <xf numFmtId="3" fontId="9" fillId="0" borderId="185" xfId="55" applyNumberFormat="1" applyFont="1" applyFill="1" applyBorder="1" applyAlignment="1">
      <alignment horizontal="right"/>
    </xf>
    <xf numFmtId="3" fontId="9" fillId="0" borderId="285" xfId="55" applyNumberFormat="1" applyFont="1" applyFill="1" applyBorder="1" applyAlignment="1">
      <alignment horizontal="right"/>
    </xf>
    <xf numFmtId="3" fontId="9" fillId="0" borderId="32" xfId="55" applyNumberFormat="1" applyFont="1" applyFill="1" applyBorder="1" applyAlignment="1">
      <alignment horizontal="right"/>
    </xf>
    <xf numFmtId="3" fontId="9" fillId="0" borderId="117" xfId="55" applyNumberFormat="1" applyFont="1" applyFill="1" applyBorder="1" applyAlignment="1">
      <alignment horizontal="right"/>
    </xf>
    <xf numFmtId="3" fontId="9" fillId="0" borderId="31" xfId="55" applyNumberFormat="1" applyFont="1" applyFill="1" applyBorder="1" applyAlignment="1">
      <alignment horizontal="right"/>
    </xf>
    <xf numFmtId="3" fontId="9" fillId="0" borderId="111" xfId="55" applyNumberFormat="1" applyFont="1" applyFill="1" applyBorder="1" applyAlignment="1">
      <alignment horizontal="right"/>
    </xf>
    <xf numFmtId="3" fontId="9" fillId="0" borderId="30" xfId="55" applyNumberFormat="1" applyFont="1" applyFill="1" applyBorder="1" applyAlignment="1">
      <alignment horizontal="right"/>
    </xf>
    <xf numFmtId="3" fontId="9" fillId="0" borderId="121" xfId="55" applyNumberFormat="1" applyFont="1" applyFill="1" applyBorder="1" applyAlignment="1">
      <alignment horizontal="right"/>
    </xf>
    <xf numFmtId="3" fontId="9" fillId="0" borderId="33" xfId="55" applyNumberFormat="1" applyFont="1" applyFill="1" applyBorder="1" applyAlignment="1">
      <alignment horizontal="right"/>
    </xf>
    <xf numFmtId="3" fontId="9" fillId="0" borderId="136" xfId="55" applyNumberFormat="1" applyFont="1" applyFill="1" applyBorder="1" applyAlignment="1">
      <alignment horizontal="right"/>
    </xf>
    <xf numFmtId="3" fontId="9" fillId="0" borderId="123" xfId="55" applyNumberFormat="1" applyFont="1" applyFill="1" applyBorder="1"/>
    <xf numFmtId="3" fontId="9" fillId="0" borderId="287" xfId="55" applyNumberFormat="1" applyFont="1" applyFill="1" applyBorder="1" applyAlignment="1">
      <alignment horizontal="center"/>
    </xf>
    <xf numFmtId="3" fontId="9" fillId="0" borderId="119" xfId="55" applyNumberFormat="1" applyFont="1" applyFill="1" applyBorder="1" applyAlignment="1">
      <alignment horizontal="center"/>
    </xf>
    <xf numFmtId="3" fontId="9" fillId="0" borderId="121" xfId="55" applyNumberFormat="1" applyFont="1" applyFill="1" applyBorder="1" applyAlignment="1">
      <alignment horizontal="center"/>
    </xf>
    <xf numFmtId="3" fontId="9" fillId="0" borderId="288" xfId="55" applyNumberFormat="1" applyFont="1" applyFill="1" applyBorder="1"/>
    <xf numFmtId="3" fontId="9" fillId="0" borderId="33" xfId="55" applyNumberFormat="1" applyFont="1" applyFill="1" applyBorder="1"/>
    <xf numFmtId="3" fontId="9" fillId="0" borderId="134" xfId="55" applyNumberFormat="1" applyFont="1" applyFill="1" applyBorder="1"/>
    <xf numFmtId="3" fontId="9" fillId="0" borderId="133" xfId="55" applyNumberFormat="1" applyFont="1" applyFill="1" applyBorder="1"/>
    <xf numFmtId="3" fontId="9" fillId="0" borderId="289" xfId="55" applyNumberFormat="1" applyFont="1" applyFill="1" applyBorder="1"/>
    <xf numFmtId="0" fontId="56" fillId="0" borderId="0" xfId="43" applyFont="1" applyFill="1"/>
    <xf numFmtId="0" fontId="53" fillId="0" borderId="0" xfId="43" applyFont="1" applyFill="1" applyAlignment="1">
      <alignment horizontal="center"/>
    </xf>
    <xf numFmtId="38" fontId="9" fillId="0" borderId="52" xfId="55" applyFont="1" applyFill="1" applyBorder="1"/>
    <xf numFmtId="38" fontId="9" fillId="0" borderId="155" xfId="55" applyFont="1" applyFill="1" applyBorder="1"/>
    <xf numFmtId="38" fontId="9" fillId="0" borderId="55" xfId="55" applyFont="1" applyFill="1" applyBorder="1"/>
    <xf numFmtId="38" fontId="9" fillId="0" borderId="255" xfId="55" applyFont="1" applyFill="1" applyBorder="1"/>
    <xf numFmtId="38" fontId="9" fillId="0" borderId="54" xfId="55" applyFont="1" applyFill="1" applyBorder="1"/>
    <xf numFmtId="38" fontId="9" fillId="0" borderId="62" xfId="55" applyFont="1" applyFill="1" applyBorder="1"/>
    <xf numFmtId="38" fontId="9" fillId="0" borderId="99" xfId="55" applyFont="1" applyFill="1" applyBorder="1"/>
    <xf numFmtId="38" fontId="9" fillId="0" borderId="95" xfId="55" applyFont="1" applyFill="1" applyBorder="1"/>
    <xf numFmtId="38" fontId="9" fillId="0" borderId="275" xfId="55" applyFont="1" applyFill="1" applyBorder="1"/>
    <xf numFmtId="38" fontId="9" fillId="0" borderId="23" xfId="55" applyFont="1" applyFill="1" applyBorder="1"/>
    <xf numFmtId="0" fontId="9" fillId="0" borderId="100" xfId="43" applyFont="1" applyFill="1" applyBorder="1" applyAlignment="1">
      <alignment horizontal="center"/>
    </xf>
    <xf numFmtId="38" fontId="9" fillId="0" borderId="10" xfId="55" applyFont="1" applyFill="1" applyBorder="1"/>
    <xf numFmtId="38" fontId="9" fillId="0" borderId="107" xfId="55" applyFont="1" applyFill="1" applyBorder="1"/>
    <xf numFmtId="38" fontId="9" fillId="0" borderId="91" xfId="55" applyFont="1" applyFill="1" applyBorder="1"/>
    <xf numFmtId="38" fontId="9" fillId="0" borderId="103" xfId="55" applyFont="1" applyFill="1" applyBorder="1"/>
    <xf numFmtId="38" fontId="9" fillId="0" borderId="105" xfId="55" applyFont="1" applyFill="1" applyBorder="1"/>
    <xf numFmtId="38" fontId="9" fillId="0" borderId="196" xfId="55" applyFont="1" applyFill="1" applyBorder="1"/>
    <xf numFmtId="38" fontId="9" fillId="0" borderId="274" xfId="55" applyFont="1" applyFill="1" applyBorder="1"/>
    <xf numFmtId="0" fontId="9" fillId="0" borderId="59" xfId="43" applyFont="1" applyFill="1" applyBorder="1"/>
    <xf numFmtId="0" fontId="9" fillId="0" borderId="99" xfId="43" applyFont="1" applyFill="1" applyBorder="1"/>
    <xf numFmtId="0" fontId="9" fillId="0" borderId="94" xfId="43" applyFont="1" applyFill="1" applyBorder="1"/>
    <xf numFmtId="0" fontId="9" fillId="0" borderId="97" xfId="43" applyFont="1" applyFill="1" applyBorder="1"/>
    <xf numFmtId="0" fontId="9" fillId="0" borderId="95" xfId="43" applyFont="1" applyFill="1" applyBorder="1"/>
    <xf numFmtId="38" fontId="9" fillId="0" borderId="38" xfId="55" applyFont="1" applyFill="1" applyBorder="1"/>
    <xf numFmtId="38" fontId="9" fillId="0" borderId="98" xfId="55" applyFont="1" applyFill="1" applyBorder="1"/>
    <xf numFmtId="38" fontId="9" fillId="0" borderId="104" xfId="55" applyFont="1" applyFill="1" applyBorder="1"/>
    <xf numFmtId="38" fontId="9" fillId="0" borderId="56" xfId="55" applyFont="1" applyFill="1" applyBorder="1"/>
    <xf numFmtId="38" fontId="9" fillId="0" borderId="134" xfId="55" applyFont="1" applyFill="1" applyBorder="1"/>
    <xf numFmtId="0" fontId="9" fillId="0" borderId="93" xfId="43" applyFont="1" applyFill="1" applyBorder="1"/>
    <xf numFmtId="0" fontId="9" fillId="0" borderId="96" xfId="43" applyFont="1" applyFill="1" applyBorder="1"/>
    <xf numFmtId="0" fontId="9" fillId="0" borderId="98" xfId="43" applyFont="1" applyFill="1" applyBorder="1"/>
    <xf numFmtId="38" fontId="9" fillId="0" borderId="106" xfId="55" applyFont="1" applyFill="1" applyBorder="1"/>
    <xf numFmtId="0" fontId="9" fillId="0" borderId="217" xfId="43" applyFont="1" applyFill="1" applyBorder="1"/>
    <xf numFmtId="38" fontId="9" fillId="0" borderId="241" xfId="55" applyFont="1" applyFill="1" applyBorder="1"/>
    <xf numFmtId="0" fontId="9" fillId="0" borderId="290" xfId="43" applyFont="1" applyFill="1" applyBorder="1" applyAlignment="1">
      <alignment horizontal="center"/>
    </xf>
    <xf numFmtId="0" fontId="9" fillId="0" borderId="291" xfId="43" applyFont="1" applyFill="1" applyBorder="1" applyAlignment="1">
      <alignment horizontal="center"/>
    </xf>
    <xf numFmtId="38" fontId="9" fillId="0" borderId="292" xfId="55" applyFont="1" applyFill="1" applyBorder="1"/>
    <xf numFmtId="38" fontId="9" fillId="0" borderId="293" xfId="55" applyFont="1" applyFill="1" applyBorder="1"/>
    <xf numFmtId="38" fontId="9" fillId="0" borderId="294" xfId="55" applyFont="1" applyFill="1" applyBorder="1"/>
    <xf numFmtId="38" fontId="9" fillId="0" borderId="295" xfId="55" applyFont="1" applyFill="1" applyBorder="1"/>
    <xf numFmtId="38" fontId="9" fillId="0" borderId="296" xfId="55" applyFont="1" applyFill="1" applyBorder="1"/>
    <xf numFmtId="38" fontId="9" fillId="0" borderId="297" xfId="55" applyFont="1" applyFill="1" applyBorder="1"/>
    <xf numFmtId="38" fontId="9" fillId="0" borderId="298" xfId="55" applyFont="1" applyFill="1" applyBorder="1"/>
    <xf numFmtId="38" fontId="9" fillId="0" borderId="299" xfId="55" applyFont="1" applyFill="1" applyBorder="1"/>
    <xf numFmtId="0" fontId="9" fillId="0" borderId="300" xfId="43" applyFont="1" applyFill="1" applyBorder="1"/>
    <xf numFmtId="38" fontId="9" fillId="0" borderId="301" xfId="43" applyNumberFormat="1" applyFont="1" applyFill="1" applyBorder="1"/>
    <xf numFmtId="38" fontId="9" fillId="0" borderId="247" xfId="55" applyFont="1" applyFill="1" applyBorder="1"/>
    <xf numFmtId="38" fontId="9" fillId="0" borderId="246" xfId="55" applyFont="1" applyFill="1" applyBorder="1"/>
    <xf numFmtId="38" fontId="9" fillId="0" borderId="143" xfId="55" applyFont="1" applyFill="1" applyBorder="1"/>
    <xf numFmtId="38" fontId="9" fillId="0" borderId="144" xfId="55" applyFont="1" applyFill="1" applyBorder="1"/>
    <xf numFmtId="0" fontId="9" fillId="0" borderId="302" xfId="43" applyFont="1" applyFill="1" applyBorder="1" applyAlignment="1">
      <alignment horizontal="center"/>
    </xf>
    <xf numFmtId="38" fontId="9" fillId="0" borderId="303" xfId="55" applyFont="1" applyFill="1" applyBorder="1"/>
    <xf numFmtId="38" fontId="9" fillId="0" borderId="304" xfId="55" applyFont="1" applyFill="1" applyBorder="1"/>
    <xf numFmtId="38" fontId="9" fillId="0" borderId="305" xfId="55" applyFont="1" applyFill="1" applyBorder="1"/>
    <xf numFmtId="38" fontId="9" fillId="0" borderId="306" xfId="55" applyFont="1" applyFill="1" applyBorder="1"/>
    <xf numFmtId="0" fontId="9" fillId="0" borderId="307" xfId="43" applyFont="1" applyFill="1" applyBorder="1"/>
    <xf numFmtId="38" fontId="9" fillId="0" borderId="308" xfId="55" applyFont="1" applyFill="1" applyBorder="1"/>
    <xf numFmtId="38" fontId="9" fillId="0" borderId="309" xfId="55" applyFont="1" applyFill="1" applyBorder="1"/>
    <xf numFmtId="38" fontId="9" fillId="0" borderId="310" xfId="55" applyFont="1" applyFill="1" applyBorder="1"/>
    <xf numFmtId="38" fontId="9" fillId="0" borderId="311" xfId="55" applyFont="1" applyFill="1" applyBorder="1"/>
    <xf numFmtId="38" fontId="9" fillId="0" borderId="312" xfId="55" applyFont="1" applyFill="1" applyBorder="1"/>
    <xf numFmtId="38" fontId="9" fillId="0" borderId="313" xfId="55" applyFont="1" applyFill="1" applyBorder="1"/>
    <xf numFmtId="38" fontId="9" fillId="0" borderId="274" xfId="43" applyNumberFormat="1" applyFont="1" applyFill="1" applyBorder="1"/>
    <xf numFmtId="0" fontId="9" fillId="0" borderId="46" xfId="43" applyFont="1" applyFill="1" applyBorder="1"/>
    <xf numFmtId="38" fontId="9" fillId="0" borderId="222" xfId="55" applyFont="1" applyFill="1" applyBorder="1"/>
    <xf numFmtId="38" fontId="9" fillId="0" borderId="48" xfId="55" applyFont="1" applyFill="1" applyBorder="1"/>
    <xf numFmtId="38" fontId="9" fillId="0" borderId="5" xfId="55" applyFont="1" applyFill="1" applyBorder="1"/>
    <xf numFmtId="38" fontId="9" fillId="0" borderId="49" xfId="55" applyFont="1" applyFill="1" applyBorder="1"/>
    <xf numFmtId="38" fontId="9" fillId="0" borderId="86" xfId="55" applyFont="1" applyFill="1" applyBorder="1"/>
    <xf numFmtId="38" fontId="9" fillId="0" borderId="90" xfId="55" applyFont="1" applyFill="1" applyBorder="1"/>
    <xf numFmtId="38" fontId="9" fillId="0" borderId="50" xfId="55" applyFont="1" applyFill="1" applyBorder="1"/>
    <xf numFmtId="0" fontId="57" fillId="0" borderId="0" xfId="43" applyFont="1" applyFill="1"/>
    <xf numFmtId="38" fontId="9" fillId="0" borderId="46" xfId="55" applyFont="1" applyFill="1" applyBorder="1"/>
    <xf numFmtId="38" fontId="9" fillId="0" borderId="41" xfId="55" applyFont="1" applyFill="1" applyBorder="1"/>
    <xf numFmtId="0" fontId="9" fillId="0" borderId="49" xfId="43" applyFont="1" applyFill="1" applyBorder="1"/>
    <xf numFmtId="0" fontId="9" fillId="0" borderId="5" xfId="43" applyFont="1" applyFill="1" applyBorder="1" applyAlignment="1"/>
    <xf numFmtId="0" fontId="9" fillId="0" borderId="48" xfId="43" applyFont="1" applyFill="1" applyBorder="1" applyAlignment="1"/>
    <xf numFmtId="0" fontId="9" fillId="0" borderId="48" xfId="43" applyFont="1" applyFill="1" applyBorder="1" applyAlignment="1">
      <alignment horizontal="left"/>
    </xf>
    <xf numFmtId="0" fontId="9" fillId="0" borderId="49" xfId="43" applyFont="1" applyFill="1" applyBorder="1" applyAlignment="1"/>
    <xf numFmtId="38" fontId="9" fillId="0" borderId="9" xfId="55" applyFont="1" applyFill="1" applyBorder="1"/>
    <xf numFmtId="38" fontId="9" fillId="0" borderId="20" xfId="55" applyFont="1" applyFill="1" applyBorder="1"/>
    <xf numFmtId="0" fontId="9" fillId="0" borderId="90" xfId="43" applyFont="1" applyFill="1" applyBorder="1" applyAlignment="1"/>
    <xf numFmtId="38" fontId="9" fillId="0" borderId="217" xfId="55" applyFont="1" applyFill="1" applyBorder="1"/>
    <xf numFmtId="38" fontId="9" fillId="0" borderId="93" xfId="55" applyFont="1" applyFill="1" applyBorder="1"/>
    <xf numFmtId="170" fontId="9" fillId="0" borderId="22" xfId="55" applyNumberFormat="1" applyFont="1" applyFill="1" applyBorder="1"/>
    <xf numFmtId="170" fontId="9" fillId="0" borderId="17" xfId="55" applyNumberFormat="1" applyFont="1" applyFill="1" applyBorder="1"/>
    <xf numFmtId="0" fontId="9" fillId="0" borderId="314" xfId="43" applyFont="1" applyFill="1" applyBorder="1" applyAlignment="1">
      <alignment horizontal="center"/>
    </xf>
    <xf numFmtId="170" fontId="9" fillId="0" borderId="106" xfId="55" applyNumberFormat="1" applyFont="1" applyFill="1" applyBorder="1"/>
    <xf numFmtId="38" fontId="9" fillId="0" borderId="315" xfId="55" applyFont="1" applyFill="1" applyBorder="1"/>
    <xf numFmtId="174" fontId="9" fillId="0" borderId="106" xfId="55" applyNumberFormat="1" applyFont="1" applyFill="1" applyBorder="1"/>
    <xf numFmtId="0" fontId="12" fillId="0" borderId="0" xfId="0" applyFont="1" applyFill="1" applyBorder="1"/>
    <xf numFmtId="0" fontId="14" fillId="0" borderId="0" xfId="0" applyFont="1" applyFill="1" applyBorder="1"/>
    <xf numFmtId="0" fontId="7" fillId="3" borderId="0" xfId="43" applyFont="1" applyFill="1"/>
    <xf numFmtId="0" fontId="9" fillId="3" borderId="0" xfId="43" applyFont="1" applyFill="1"/>
    <xf numFmtId="3" fontId="9" fillId="3" borderId="0" xfId="43" applyNumberFormat="1" applyFont="1" applyFill="1"/>
    <xf numFmtId="0" fontId="7" fillId="0" borderId="0" xfId="43" applyFont="1" applyFill="1" applyAlignment="1">
      <alignment horizontal="left"/>
    </xf>
    <xf numFmtId="0" fontId="14" fillId="0" borderId="185" xfId="0" applyFont="1" applyBorder="1"/>
    <xf numFmtId="0" fontId="14" fillId="0" borderId="58" xfId="0" applyFont="1" applyBorder="1"/>
    <xf numFmtId="0" fontId="14" fillId="0" borderId="100" xfId="0" applyFont="1" applyBorder="1"/>
    <xf numFmtId="3" fontId="14" fillId="0" borderId="59" xfId="0" applyNumberFormat="1" applyFont="1" applyBorder="1"/>
    <xf numFmtId="9" fontId="14" fillId="0" borderId="274" xfId="0" applyNumberFormat="1" applyFont="1" applyBorder="1"/>
    <xf numFmtId="3" fontId="14" fillId="2" borderId="59" xfId="0" applyNumberFormat="1" applyFont="1" applyFill="1" applyBorder="1"/>
    <xf numFmtId="9" fontId="14" fillId="2" borderId="274" xfId="0" applyNumberFormat="1" applyFont="1" applyFill="1" applyBorder="1"/>
    <xf numFmtId="3" fontId="14" fillId="0" borderId="61" xfId="0" applyNumberFormat="1" applyFont="1" applyBorder="1"/>
    <xf numFmtId="9" fontId="14" fillId="0" borderId="276" xfId="0" applyNumberFormat="1" applyFont="1" applyBorder="1"/>
    <xf numFmtId="0" fontId="14" fillId="0" borderId="0" xfId="0" applyFont="1" applyBorder="1"/>
    <xf numFmtId="3" fontId="14" fillId="0" borderId="0" xfId="0" applyNumberFormat="1" applyFont="1" applyBorder="1"/>
    <xf numFmtId="0" fontId="7" fillId="0" borderId="0" xfId="43" applyFont="1" applyFill="1" applyBorder="1"/>
    <xf numFmtId="3" fontId="14" fillId="0" borderId="0" xfId="0" applyNumberFormat="1" applyFont="1" applyFill="1" applyBorder="1"/>
    <xf numFmtId="9" fontId="9" fillId="0" borderId="274" xfId="0" applyNumberFormat="1" applyFont="1" applyBorder="1"/>
    <xf numFmtId="3" fontId="13" fillId="3" borderId="0" xfId="43" applyNumberFormat="1" applyFont="1" applyFill="1"/>
    <xf numFmtId="3" fontId="13" fillId="0" borderId="0" xfId="43" applyNumberFormat="1" applyFont="1" applyFill="1" applyBorder="1"/>
    <xf numFmtId="9" fontId="14" fillId="0" borderId="0" xfId="0" applyNumberFormat="1" applyFont="1" applyFill="1" applyBorder="1"/>
    <xf numFmtId="9" fontId="14" fillId="0" borderId="0" xfId="0" applyNumberFormat="1" applyFont="1"/>
    <xf numFmtId="9" fontId="35" fillId="0" borderId="0" xfId="0" applyNumberFormat="1" applyFont="1" applyFill="1" applyBorder="1"/>
    <xf numFmtId="9" fontId="35" fillId="0" borderId="0" xfId="0" applyNumberFormat="1" applyFont="1"/>
    <xf numFmtId="0" fontId="58" fillId="3" borderId="0" xfId="0" applyFont="1" applyFill="1"/>
    <xf numFmtId="0" fontId="59" fillId="8" borderId="316" xfId="0" applyFont="1" applyFill="1" applyBorder="1" applyAlignment="1">
      <alignment horizontal="center" vertical="center"/>
    </xf>
    <xf numFmtId="0" fontId="60" fillId="9" borderId="231" xfId="0" applyFont="1" applyFill="1" applyBorder="1" applyAlignment="1">
      <alignment horizontal="center" vertical="center"/>
    </xf>
    <xf numFmtId="0" fontId="61" fillId="3" borderId="6" xfId="0" applyFont="1" applyFill="1" applyBorder="1"/>
    <xf numFmtId="0" fontId="62" fillId="3" borderId="6" xfId="46" applyFill="1" applyBorder="1"/>
    <xf numFmtId="0" fontId="62" fillId="0" borderId="6" xfId="46" applyBorder="1"/>
    <xf numFmtId="0" fontId="63" fillId="3" borderId="6" xfId="46" applyFont="1" applyFill="1" applyBorder="1"/>
    <xf numFmtId="0" fontId="60" fillId="9" borderId="6" xfId="0" applyFont="1" applyFill="1" applyBorder="1" applyAlignment="1">
      <alignment horizontal="center" vertical="center"/>
    </xf>
    <xf numFmtId="0" fontId="61" fillId="3" borderId="23" xfId="0" applyFont="1" applyFill="1" applyBorder="1"/>
    <xf numFmtId="179" fontId="41" fillId="0" borderId="55" xfId="49" quotePrefix="1" applyNumberFormat="1" applyFont="1" applyBorder="1" applyAlignment="1">
      <alignment horizontal="center"/>
    </xf>
    <xf numFmtId="179" fontId="41" fillId="0" borderId="55" xfId="49" quotePrefix="1" applyNumberFormat="1" applyBorder="1" applyAlignment="1">
      <alignment horizontal="center"/>
    </xf>
    <xf numFmtId="179" fontId="41" fillId="0" borderId="7" xfId="49" quotePrefix="1" applyNumberFormat="1" applyFont="1" applyBorder="1" applyAlignment="1">
      <alignment horizontal="center"/>
    </xf>
    <xf numFmtId="179" fontId="41" fillId="0" borderId="27" xfId="49" quotePrefix="1" applyNumberFormat="1" applyFont="1" applyBorder="1" applyAlignment="1">
      <alignment horizontal="center"/>
    </xf>
    <xf numFmtId="171" fontId="4" fillId="0" borderId="29" xfId="55" quotePrefix="1" applyNumberFormat="1" applyFont="1" applyFill="1" applyBorder="1" applyAlignment="1">
      <alignment horizontal="right"/>
    </xf>
    <xf numFmtId="171" fontId="4" fillId="0" borderId="102" xfId="55" quotePrefix="1" applyNumberFormat="1" applyFont="1" applyFill="1" applyBorder="1" applyAlignment="1">
      <alignment horizontal="right"/>
    </xf>
    <xf numFmtId="3" fontId="4" fillId="0" borderId="112" xfId="55" quotePrefix="1" applyNumberFormat="1" applyFont="1" applyFill="1" applyBorder="1" applyAlignment="1">
      <alignment horizontal="right"/>
    </xf>
    <xf numFmtId="171" fontId="4" fillId="0" borderId="13" xfId="55" quotePrefix="1" applyNumberFormat="1" applyFont="1" applyFill="1" applyBorder="1" applyAlignment="1">
      <alignment horizontal="right"/>
    </xf>
    <xf numFmtId="171" fontId="4" fillId="0" borderId="113" xfId="55" quotePrefix="1" applyNumberFormat="1" applyFont="1" applyFill="1" applyBorder="1" applyAlignment="1">
      <alignment horizontal="right"/>
    </xf>
    <xf numFmtId="171" fontId="4" fillId="0" borderId="126" xfId="55" quotePrefix="1" applyNumberFormat="1" applyFont="1" applyFill="1" applyBorder="1" applyAlignment="1">
      <alignment horizontal="right"/>
    </xf>
    <xf numFmtId="38" fontId="4" fillId="0" borderId="29" xfId="55" quotePrefix="1" applyFont="1" applyFill="1" applyBorder="1" applyAlignment="1">
      <alignment horizontal="right"/>
    </xf>
    <xf numFmtId="38" fontId="4" fillId="0" borderId="94" xfId="55" quotePrefix="1" applyFont="1" applyFill="1" applyBorder="1" applyAlignment="1">
      <alignment horizontal="right"/>
    </xf>
    <xf numFmtId="38" fontId="4" fillId="0" borderId="14" xfId="55" quotePrefix="1" applyFont="1" applyFill="1" applyBorder="1" applyAlignment="1">
      <alignment horizontal="right"/>
    </xf>
    <xf numFmtId="38" fontId="4" fillId="0" borderId="27" xfId="55" quotePrefix="1" applyFont="1" applyFill="1" applyBorder="1" applyAlignment="1">
      <alignment horizontal="right"/>
    </xf>
    <xf numFmtId="38" fontId="4" fillId="0" borderId="97" xfId="55" quotePrefix="1" applyFont="1" applyFill="1" applyBorder="1" applyAlignment="1">
      <alignment horizontal="right"/>
    </xf>
    <xf numFmtId="38" fontId="4" fillId="0" borderId="7" xfId="55" quotePrefix="1" applyFont="1" applyFill="1" applyBorder="1" applyAlignment="1">
      <alignment horizontal="right"/>
    </xf>
    <xf numFmtId="38" fontId="4" fillId="0" borderId="32" xfId="55" quotePrefix="1" applyFont="1" applyFill="1" applyBorder="1" applyAlignment="1">
      <alignment horizontal="right"/>
    </xf>
    <xf numFmtId="38" fontId="4" fillId="0" borderId="96" xfId="55" quotePrefix="1" applyFont="1" applyFill="1" applyBorder="1" applyAlignment="1">
      <alignment horizontal="right"/>
    </xf>
    <xf numFmtId="38" fontId="4" fillId="0" borderId="22" xfId="55" quotePrefix="1" applyFont="1" applyFill="1" applyBorder="1" applyAlignment="1">
      <alignment horizontal="right"/>
    </xf>
    <xf numFmtId="38" fontId="4" fillId="0" borderId="30" xfId="55" quotePrefix="1" applyFont="1" applyFill="1" applyBorder="1" applyAlignment="1">
      <alignment horizontal="right"/>
    </xf>
    <xf numFmtId="38" fontId="4" fillId="0" borderId="98" xfId="55" quotePrefix="1" applyFont="1" applyFill="1" applyBorder="1" applyAlignment="1">
      <alignment horizontal="right"/>
    </xf>
    <xf numFmtId="38" fontId="4" fillId="0" borderId="17" xfId="55" quotePrefix="1" applyFont="1" applyFill="1" applyBorder="1" applyAlignment="1">
      <alignment horizontal="right"/>
    </xf>
    <xf numFmtId="9" fontId="9" fillId="0" borderId="0" xfId="21" applyNumberFormat="1" applyFont="1" applyFill="1" applyAlignment="1"/>
    <xf numFmtId="10" fontId="4" fillId="0" borderId="0" xfId="21" applyNumberFormat="1" applyFont="1" applyAlignment="1"/>
    <xf numFmtId="9" fontId="4" fillId="0" borderId="0" xfId="21" applyFont="1" applyAlignment="1"/>
    <xf numFmtId="9" fontId="3" fillId="0" borderId="0" xfId="21" applyFont="1" applyAlignment="1"/>
    <xf numFmtId="9" fontId="0" fillId="0" borderId="0" xfId="21" applyFont="1" applyAlignment="1"/>
    <xf numFmtId="0" fontId="4" fillId="0" borderId="174" xfId="43" applyFont="1" applyBorder="1"/>
    <xf numFmtId="38" fontId="4" fillId="2" borderId="174" xfId="43" applyNumberFormat="1" applyFont="1" applyFill="1" applyBorder="1"/>
    <xf numFmtId="38" fontId="4" fillId="0" borderId="174" xfId="43" applyNumberFormat="1" applyFont="1" applyBorder="1"/>
    <xf numFmtId="0" fontId="4" fillId="0" borderId="168" xfId="43" applyFont="1" applyBorder="1"/>
    <xf numFmtId="9" fontId="6" fillId="0" borderId="0" xfId="21" applyFont="1" applyAlignment="1"/>
    <xf numFmtId="178" fontId="4" fillId="0" borderId="197" xfId="43" applyNumberFormat="1" applyFont="1" applyFill="1" applyBorder="1" applyAlignment="1">
      <alignment horizontal="center" wrapText="1"/>
    </xf>
    <xf numFmtId="9" fontId="9" fillId="0" borderId="0" xfId="21" applyFont="1" applyFill="1" applyAlignment="1"/>
    <xf numFmtId="3" fontId="41" fillId="0" borderId="0" xfId="49" applyNumberFormat="1"/>
    <xf numFmtId="168" fontId="41" fillId="0" borderId="0" xfId="49" applyNumberFormat="1"/>
    <xf numFmtId="3" fontId="0" fillId="0" borderId="0" xfId="21" applyNumberFormat="1" applyFont="1" applyAlignment="1"/>
    <xf numFmtId="178" fontId="9" fillId="0" borderId="0" xfId="43" applyNumberFormat="1" applyFont="1"/>
    <xf numFmtId="9" fontId="9" fillId="0" borderId="0" xfId="21" applyFont="1" applyFill="1" applyBorder="1" applyAlignment="1"/>
    <xf numFmtId="9" fontId="12" fillId="0" borderId="0" xfId="21" applyFont="1" applyFill="1" applyBorder="1" applyAlignment="1"/>
    <xf numFmtId="0" fontId="4" fillId="0" borderId="211" xfId="43" applyFont="1" applyBorder="1" applyAlignment="1">
      <alignment horizontal="center"/>
    </xf>
    <xf numFmtId="0" fontId="4" fillId="0" borderId="83" xfId="43" applyFont="1" applyBorder="1" applyAlignment="1">
      <alignment horizontal="center"/>
    </xf>
    <xf numFmtId="0" fontId="8" fillId="0" borderId="205" xfId="43" applyBorder="1"/>
    <xf numFmtId="3" fontId="4" fillId="0" borderId="205" xfId="90" applyNumberFormat="1" applyFont="1" applyBorder="1"/>
    <xf numFmtId="3" fontId="4" fillId="0" borderId="164" xfId="90" applyNumberFormat="1" applyFont="1" applyBorder="1"/>
    <xf numFmtId="3" fontId="4" fillId="0" borderId="206" xfId="90" applyNumberFormat="1" applyFont="1" applyBorder="1"/>
    <xf numFmtId="0" fontId="4" fillId="0" borderId="173" xfId="43" applyFont="1" applyBorder="1" applyAlignment="1">
      <alignment horizontal="center"/>
    </xf>
    <xf numFmtId="0" fontId="8" fillId="0" borderId="59" xfId="43" applyBorder="1" applyAlignment="1">
      <alignment vertical="center"/>
    </xf>
    <xf numFmtId="3" fontId="4" fillId="0" borderId="218" xfId="1" applyNumberFormat="1" applyFont="1" applyBorder="1">
      <alignment vertical="center"/>
    </xf>
    <xf numFmtId="3" fontId="4" fillId="0" borderId="164" xfId="1" applyNumberFormat="1" applyFont="1" applyBorder="1">
      <alignment vertical="center"/>
    </xf>
    <xf numFmtId="3" fontId="4" fillId="0" borderId="179" xfId="1" applyNumberFormat="1" applyFont="1" applyBorder="1">
      <alignment vertical="center"/>
    </xf>
    <xf numFmtId="3" fontId="4" fillId="0" borderId="40" xfId="1" applyNumberFormat="1" applyFont="1" applyBorder="1">
      <alignment vertical="center"/>
    </xf>
    <xf numFmtId="3" fontId="4" fillId="0" borderId="173" xfId="1" applyNumberFormat="1" applyFont="1" applyBorder="1">
      <alignment vertical="center"/>
    </xf>
    <xf numFmtId="3" fontId="4" fillId="0" borderId="205" xfId="1" applyNumberFormat="1" applyFont="1" applyBorder="1">
      <alignment vertical="center"/>
    </xf>
    <xf numFmtId="3" fontId="4" fillId="0" borderId="212" xfId="1" applyNumberFormat="1" applyFont="1" applyBorder="1">
      <alignment vertical="center"/>
    </xf>
    <xf numFmtId="3" fontId="4" fillId="0" borderId="42" xfId="1" applyNumberFormat="1" applyFont="1" applyBorder="1">
      <alignment vertical="center"/>
    </xf>
    <xf numFmtId="3" fontId="4" fillId="0" borderId="206" xfId="1" applyNumberFormat="1" applyFont="1" applyBorder="1">
      <alignment vertical="center"/>
    </xf>
    <xf numFmtId="3" fontId="4" fillId="0" borderId="200" xfId="1" applyNumberFormat="1" applyFont="1" applyBorder="1">
      <alignment vertical="center"/>
    </xf>
    <xf numFmtId="3" fontId="4" fillId="0" borderId="43" xfId="1" applyNumberFormat="1" applyFont="1" applyBorder="1">
      <alignment vertical="center"/>
    </xf>
    <xf numFmtId="0" fontId="8" fillId="0" borderId="133" xfId="43" applyBorder="1" applyAlignment="1">
      <alignment vertical="center"/>
    </xf>
    <xf numFmtId="178" fontId="9" fillId="0" borderId="0" xfId="91" applyNumberFormat="1" applyFont="1" applyBorder="1" applyAlignment="1"/>
    <xf numFmtId="0" fontId="37" fillId="0" borderId="0" xfId="43" applyFont="1"/>
    <xf numFmtId="178" fontId="37" fillId="0" borderId="0" xfId="43" applyNumberFormat="1" applyFont="1" applyAlignment="1">
      <alignment horizontal="center"/>
    </xf>
    <xf numFmtId="178" fontId="9" fillId="0" borderId="0" xfId="91" applyNumberFormat="1" applyFont="1" applyAlignment="1"/>
    <xf numFmtId="178" fontId="6" fillId="0" borderId="0" xfId="91" applyNumberFormat="1" applyFont="1" applyAlignment="1">
      <alignment horizontal="center" vertical="center"/>
    </xf>
    <xf numFmtId="178" fontId="4" fillId="0" borderId="188" xfId="43" applyNumberFormat="1" applyFont="1" applyBorder="1"/>
    <xf numFmtId="0" fontId="22" fillId="0" borderId="139" xfId="70" applyBorder="1"/>
    <xf numFmtId="178" fontId="4" fillId="0" borderId="197" xfId="43" applyNumberFormat="1" applyFont="1" applyBorder="1"/>
    <xf numFmtId="178" fontId="4" fillId="0" borderId="0" xfId="91" applyNumberFormat="1" applyFont="1" applyBorder="1" applyAlignment="1"/>
    <xf numFmtId="178" fontId="4" fillId="0" borderId="174" xfId="43" applyNumberFormat="1" applyFont="1" applyBorder="1"/>
    <xf numFmtId="0" fontId="22" fillId="0" borderId="29" xfId="70" applyBorder="1"/>
    <xf numFmtId="178" fontId="4" fillId="0" borderId="179" xfId="43" applyNumberFormat="1" applyFont="1" applyBorder="1"/>
    <xf numFmtId="178" fontId="4" fillId="0" borderId="191" xfId="43" applyNumberFormat="1" applyFont="1" applyBorder="1"/>
    <xf numFmtId="178" fontId="4" fillId="0" borderId="198" xfId="43" applyNumberFormat="1" applyFont="1" applyBorder="1"/>
    <xf numFmtId="0" fontId="12" fillId="0" borderId="189" xfId="43" applyFont="1" applyBorder="1"/>
    <xf numFmtId="0" fontId="12" fillId="0" borderId="193" xfId="43" applyFont="1" applyBorder="1"/>
    <xf numFmtId="178" fontId="4" fillId="0" borderId="0" xfId="91" applyNumberFormat="1" applyFont="1" applyAlignment="1"/>
    <xf numFmtId="178" fontId="4" fillId="0" borderId="195" xfId="43" applyNumberFormat="1" applyFont="1" applyBorder="1"/>
    <xf numFmtId="178" fontId="4" fillId="0" borderId="200" xfId="43" applyNumberFormat="1" applyFont="1" applyBorder="1"/>
    <xf numFmtId="0" fontId="4" fillId="0" borderId="58" xfId="43" applyFont="1" applyBorder="1" applyAlignment="1">
      <alignment horizontal="center"/>
    </xf>
    <xf numFmtId="0" fontId="4" fillId="0" borderId="100" xfId="43" applyFont="1" applyBorder="1" applyAlignment="1">
      <alignment horizontal="center"/>
    </xf>
    <xf numFmtId="0" fontId="4" fillId="0" borderId="108" xfId="43" applyFont="1" applyBorder="1" applyAlignment="1">
      <alignment horizontal="center"/>
    </xf>
    <xf numFmtId="0" fontId="4" fillId="0" borderId="109" xfId="43" applyFont="1" applyBorder="1" applyAlignment="1">
      <alignment horizontal="center"/>
    </xf>
    <xf numFmtId="0" fontId="4" fillId="0" borderId="124" xfId="43" applyFont="1" applyBorder="1" applyAlignment="1">
      <alignment horizontal="center"/>
    </xf>
    <xf numFmtId="0" fontId="9" fillId="0" borderId="317" xfId="43" applyFont="1" applyBorder="1"/>
    <xf numFmtId="0" fontId="9" fillId="0" borderId="9" xfId="43" applyFont="1" applyBorder="1"/>
    <xf numFmtId="0" fontId="9" fillId="0" borderId="86" xfId="43" applyFont="1" applyBorder="1"/>
    <xf numFmtId="0" fontId="9" fillId="0" borderId="87" xfId="43" applyFont="1" applyBorder="1"/>
    <xf numFmtId="0" fontId="9" fillId="0" borderId="88" xfId="43" applyFont="1" applyBorder="1"/>
    <xf numFmtId="0" fontId="9" fillId="0" borderId="20" xfId="43" applyFont="1" applyBorder="1"/>
    <xf numFmtId="0" fontId="9" fillId="0" borderId="90" xfId="43" applyFont="1" applyBorder="1"/>
    <xf numFmtId="0" fontId="4" fillId="0" borderId="20" xfId="43" applyFont="1" applyBorder="1" applyAlignment="1">
      <alignment horizontal="right"/>
    </xf>
    <xf numFmtId="171" fontId="4" fillId="0" borderId="20" xfId="43" applyNumberFormat="1" applyFont="1" applyBorder="1"/>
    <xf numFmtId="38" fontId="4" fillId="0" borderId="317" xfId="55" applyFont="1" applyFill="1" applyBorder="1" applyAlignment="1">
      <alignment horizontal="right"/>
    </xf>
    <xf numFmtId="171" fontId="18" fillId="0" borderId="0" xfId="90" applyNumberFormat="1" applyFont="1" applyAlignment="1">
      <alignment horizontal="center" vertical="center"/>
    </xf>
    <xf numFmtId="170" fontId="4" fillId="0" borderId="317" xfId="55" applyNumberFormat="1" applyFont="1" applyFill="1" applyBorder="1" applyAlignment="1">
      <alignment horizontal="right"/>
    </xf>
    <xf numFmtId="0" fontId="19" fillId="0" borderId="0" xfId="43" quotePrefix="1" applyFont="1"/>
    <xf numFmtId="0" fontId="53" fillId="0" borderId="0" xfId="43" applyFont="1" applyFill="1"/>
    <xf numFmtId="38" fontId="9" fillId="0" borderId="102" xfId="55" applyFont="1" applyFill="1" applyBorder="1"/>
    <xf numFmtId="38" fontId="9" fillId="0" borderId="101" xfId="55" applyFont="1" applyFill="1" applyBorder="1"/>
    <xf numFmtId="9" fontId="14" fillId="0" borderId="0" xfId="21" applyFont="1" applyFill="1" applyBorder="1" applyAlignment="1"/>
    <xf numFmtId="0" fontId="17" fillId="0" borderId="0" xfId="43" applyFont="1" applyFill="1"/>
    <xf numFmtId="38" fontId="17" fillId="0" borderId="0" xfId="55" applyFont="1" applyFill="1"/>
    <xf numFmtId="0" fontId="21" fillId="0" borderId="0" xfId="43" applyFont="1" applyFill="1"/>
    <xf numFmtId="0" fontId="4" fillId="0" borderId="317" xfId="43" applyFont="1" applyBorder="1"/>
    <xf numFmtId="3" fontId="4" fillId="2" borderId="57" xfId="43" applyNumberFormat="1" applyFont="1" applyFill="1" applyBorder="1"/>
    <xf numFmtId="175" fontId="9" fillId="0" borderId="255" xfId="110" applyNumberFormat="1" applyFont="1" applyBorder="1" applyAlignment="1"/>
    <xf numFmtId="49" fontId="9" fillId="3" borderId="102" xfId="55" applyNumberFormat="1" applyFont="1" applyFill="1" applyBorder="1" applyAlignment="1">
      <alignment horizontal="right"/>
    </xf>
    <xf numFmtId="49" fontId="9" fillId="3" borderId="106" xfId="55" applyNumberFormat="1" applyFont="1" applyFill="1" applyBorder="1" applyAlignment="1">
      <alignment horizontal="right"/>
    </xf>
    <xf numFmtId="1" fontId="9" fillId="0" borderId="36" xfId="43" applyNumberFormat="1" applyFont="1" applyFill="1" applyBorder="1"/>
    <xf numFmtId="38" fontId="9" fillId="0" borderId="16" xfId="55" applyFont="1" applyFill="1" applyBorder="1"/>
    <xf numFmtId="3" fontId="9" fillId="0" borderId="318" xfId="43" applyNumberFormat="1" applyFont="1" applyFill="1" applyBorder="1" applyAlignment="1">
      <alignment vertical="center"/>
    </xf>
    <xf numFmtId="3" fontId="9" fillId="0" borderId="319" xfId="43" applyNumberFormat="1" applyFont="1" applyFill="1" applyBorder="1"/>
    <xf numFmtId="3" fontId="9" fillId="0" borderId="226" xfId="43" applyNumberFormat="1" applyFont="1" applyFill="1" applyBorder="1"/>
    <xf numFmtId="1" fontId="9" fillId="0" borderId="320" xfId="43" applyNumberFormat="1" applyFont="1" applyFill="1" applyBorder="1" applyAlignment="1">
      <alignment horizontal="right"/>
    </xf>
    <xf numFmtId="3" fontId="9" fillId="0" borderId="306" xfId="43" applyNumberFormat="1" applyFont="1" applyFill="1" applyBorder="1" applyAlignment="1">
      <alignment horizontal="right"/>
    </xf>
    <xf numFmtId="3" fontId="9" fillId="0" borderId="304" xfId="43" applyNumberFormat="1" applyFont="1" applyFill="1" applyBorder="1" applyAlignment="1">
      <alignment horizontal="right"/>
    </xf>
    <xf numFmtId="3" fontId="9" fillId="0" borderId="311" xfId="43" applyNumberFormat="1" applyFont="1" applyFill="1" applyBorder="1" applyAlignment="1">
      <alignment horizontal="right"/>
    </xf>
    <xf numFmtId="3" fontId="9" fillId="0" borderId="303" xfId="43" applyNumberFormat="1" applyFont="1" applyFill="1" applyBorder="1" applyAlignment="1">
      <alignment horizontal="right"/>
    </xf>
    <xf numFmtId="3" fontId="9" fillId="0" borderId="321" xfId="43" applyNumberFormat="1" applyFont="1" applyFill="1" applyBorder="1" applyAlignment="1">
      <alignment horizontal="right"/>
    </xf>
    <xf numFmtId="3" fontId="9" fillId="0" borderId="309" xfId="43" applyNumberFormat="1" applyFont="1" applyFill="1" applyBorder="1" applyAlignment="1">
      <alignment horizontal="right"/>
    </xf>
    <xf numFmtId="3" fontId="9" fillId="0" borderId="322" xfId="43" applyNumberFormat="1" applyFont="1" applyFill="1" applyBorder="1" applyAlignment="1">
      <alignment horizontal="right"/>
    </xf>
    <xf numFmtId="175" fontId="9" fillId="0" borderId="60" xfId="110" applyNumberFormat="1" applyFont="1" applyBorder="1" applyAlignment="1"/>
    <xf numFmtId="38" fontId="9" fillId="0" borderId="79" xfId="55" applyFont="1" applyFill="1" applyBorder="1"/>
    <xf numFmtId="3" fontId="4" fillId="0" borderId="140" xfId="43" applyNumberFormat="1" applyFont="1" applyFill="1" applyBorder="1"/>
    <xf numFmtId="3" fontId="4" fillId="0" borderId="140" xfId="43" applyNumberFormat="1" applyFont="1" applyBorder="1"/>
    <xf numFmtId="10" fontId="4" fillId="0" borderId="324" xfId="43" applyNumberFormat="1" applyFont="1" applyBorder="1"/>
    <xf numFmtId="0" fontId="4" fillId="0" borderId="3" xfId="43" applyFont="1" applyFill="1" applyBorder="1"/>
    <xf numFmtId="3" fontId="12" fillId="0" borderId="0" xfId="0" applyNumberFormat="1" applyFont="1" applyFill="1" applyBorder="1"/>
    <xf numFmtId="3" fontId="9" fillId="0" borderId="7" xfId="43" applyNumberFormat="1" applyFont="1" applyBorder="1"/>
    <xf numFmtId="0" fontId="77" fillId="0" borderId="0" xfId="43" applyFont="1"/>
    <xf numFmtId="0" fontId="9" fillId="0" borderId="0" xfId="43" quotePrefix="1" applyFont="1"/>
    <xf numFmtId="1" fontId="9" fillId="0" borderId="325" xfId="43" applyNumberFormat="1" applyFont="1" applyFill="1" applyBorder="1" applyAlignment="1">
      <alignment horizontal="center"/>
    </xf>
    <xf numFmtId="3" fontId="9" fillId="0" borderId="337" xfId="55" applyNumberFormat="1" applyFont="1" applyFill="1" applyBorder="1" applyAlignment="1">
      <alignment horizontal="center"/>
    </xf>
    <xf numFmtId="3" fontId="9" fillId="0" borderId="329" xfId="55" applyNumberFormat="1" applyFont="1" applyFill="1" applyBorder="1" applyAlignment="1">
      <alignment horizontal="center"/>
    </xf>
    <xf numFmtId="3" fontId="9" fillId="0" borderId="335" xfId="55" applyNumberFormat="1" applyFont="1" applyFill="1" applyBorder="1" applyAlignment="1">
      <alignment horizontal="center"/>
    </xf>
    <xf numFmtId="0" fontId="22" fillId="0" borderId="0" xfId="43" applyFont="1" applyFill="1" applyBorder="1"/>
    <xf numFmtId="0" fontId="13" fillId="0" borderId="0" xfId="43" applyFont="1" applyFill="1" applyBorder="1"/>
    <xf numFmtId="0" fontId="9" fillId="0" borderId="0" xfId="43" applyFont="1" applyFill="1" applyBorder="1" applyAlignment="1">
      <alignment horizontal="center"/>
    </xf>
    <xf numFmtId="3" fontId="9" fillId="0" borderId="326" xfId="55" applyNumberFormat="1" applyFont="1" applyFill="1" applyBorder="1"/>
    <xf numFmtId="3" fontId="9" fillId="0" borderId="327" xfId="55" applyNumberFormat="1" applyFont="1" applyFill="1" applyBorder="1"/>
    <xf numFmtId="3" fontId="9" fillId="0" borderId="328" xfId="55" applyNumberFormat="1" applyFont="1" applyFill="1" applyBorder="1"/>
    <xf numFmtId="3" fontId="9" fillId="0" borderId="329" xfId="55" applyNumberFormat="1" applyFont="1" applyFill="1" applyBorder="1"/>
    <xf numFmtId="3" fontId="9" fillId="0" borderId="330" xfId="55" applyNumberFormat="1" applyFont="1" applyFill="1" applyBorder="1"/>
    <xf numFmtId="3" fontId="9" fillId="0" borderId="331" xfId="55" applyNumberFormat="1" applyFont="1" applyFill="1" applyBorder="1"/>
    <xf numFmtId="3" fontId="9" fillId="0" borderId="332" xfId="55" applyNumberFormat="1" applyFont="1" applyFill="1" applyBorder="1"/>
    <xf numFmtId="3" fontId="9" fillId="0" borderId="333" xfId="55" applyNumberFormat="1" applyFont="1" applyFill="1" applyBorder="1"/>
    <xf numFmtId="3" fontId="9" fillId="0" borderId="334" xfId="55" applyNumberFormat="1" applyFont="1" applyFill="1" applyBorder="1"/>
    <xf numFmtId="3" fontId="9" fillId="0" borderId="333" xfId="55" applyNumberFormat="1" applyFont="1" applyFill="1" applyBorder="1" applyAlignment="1"/>
    <xf numFmtId="3" fontId="9" fillId="0" borderId="332" xfId="55" applyNumberFormat="1" applyFont="1" applyFill="1" applyBorder="1" applyAlignment="1"/>
    <xf numFmtId="3" fontId="9" fillId="0" borderId="334" xfId="55" applyNumberFormat="1" applyFont="1" applyFill="1" applyBorder="1" applyAlignment="1"/>
    <xf numFmtId="3" fontId="9" fillId="0" borderId="331" xfId="55" applyNumberFormat="1" applyFont="1" applyFill="1" applyBorder="1" applyAlignment="1"/>
    <xf numFmtId="3" fontId="9" fillId="0" borderId="335" xfId="55" applyNumberFormat="1" applyFont="1" applyFill="1" applyBorder="1" applyAlignment="1"/>
    <xf numFmtId="3" fontId="9" fillId="0" borderId="326" xfId="55" applyNumberFormat="1" applyFont="1" applyFill="1" applyBorder="1" applyAlignment="1"/>
    <xf numFmtId="3" fontId="9" fillId="0" borderId="327" xfId="55" applyNumberFormat="1" applyFont="1" applyFill="1" applyBorder="1" applyAlignment="1"/>
    <xf numFmtId="3" fontId="9" fillId="0" borderId="328" xfId="55" applyNumberFormat="1" applyFont="1" applyFill="1" applyBorder="1" applyAlignment="1"/>
    <xf numFmtId="3" fontId="9" fillId="0" borderId="329" xfId="55" applyNumberFormat="1" applyFont="1" applyFill="1" applyBorder="1" applyAlignment="1"/>
    <xf numFmtId="3" fontId="9" fillId="0" borderId="336" xfId="55" applyNumberFormat="1" applyFont="1" applyFill="1" applyBorder="1" applyAlignment="1"/>
    <xf numFmtId="3" fontId="9" fillId="0" borderId="331" xfId="55" applyNumberFormat="1" applyFont="1" applyFill="1" applyBorder="1" applyAlignment="1">
      <alignment horizontal="right"/>
    </xf>
    <xf numFmtId="3" fontId="9" fillId="0" borderId="329" xfId="55" applyNumberFormat="1" applyFont="1" applyFill="1" applyBorder="1" applyAlignment="1">
      <alignment horizontal="right"/>
    </xf>
    <xf numFmtId="3" fontId="9" fillId="0" borderId="328" xfId="55" applyNumberFormat="1" applyFont="1" applyFill="1" applyBorder="1" applyAlignment="1">
      <alignment horizontal="right"/>
    </xf>
    <xf numFmtId="3" fontId="9" fillId="0" borderId="333" xfId="55" applyNumberFormat="1" applyFont="1" applyFill="1" applyBorder="1" applyAlignment="1">
      <alignment horizontal="right"/>
    </xf>
    <xf numFmtId="3" fontId="9" fillId="0" borderId="332" xfId="55" applyNumberFormat="1" applyFont="1" applyFill="1" applyBorder="1" applyAlignment="1">
      <alignment horizontal="right"/>
    </xf>
    <xf numFmtId="3" fontId="9" fillId="0" borderId="335" xfId="55" applyNumberFormat="1" applyFont="1" applyFill="1" applyBorder="1" applyAlignment="1">
      <alignment horizontal="right"/>
    </xf>
    <xf numFmtId="3" fontId="9" fillId="0" borderId="336" xfId="55" applyNumberFormat="1" applyFont="1" applyFill="1" applyBorder="1" applyAlignment="1">
      <alignment horizontal="right"/>
    </xf>
    <xf numFmtId="3" fontId="9" fillId="0" borderId="337" xfId="55" applyNumberFormat="1" applyFont="1" applyFill="1" applyBorder="1"/>
    <xf numFmtId="3" fontId="9" fillId="0" borderId="338" xfId="55" applyNumberFormat="1" applyFont="1" applyFill="1" applyBorder="1"/>
    <xf numFmtId="3" fontId="9" fillId="0" borderId="339" xfId="55" applyNumberFormat="1" applyFont="1" applyFill="1" applyBorder="1"/>
    <xf numFmtId="1" fontId="9" fillId="0" borderId="64" xfId="43" applyNumberFormat="1" applyFont="1" applyFill="1" applyBorder="1" applyAlignment="1">
      <alignment horizontal="center"/>
    </xf>
    <xf numFmtId="3" fontId="9" fillId="0" borderId="343" xfId="55" applyNumberFormat="1" applyFont="1" applyFill="1" applyBorder="1" applyAlignment="1">
      <alignment horizontal="center"/>
    </xf>
    <xf numFmtId="3" fontId="9" fillId="0" borderId="230" xfId="55" applyNumberFormat="1" applyFont="1" applyFill="1" applyBorder="1" applyAlignment="1">
      <alignment horizontal="center"/>
    </xf>
    <xf numFmtId="3" fontId="9" fillId="0" borderId="151" xfId="55" applyNumberFormat="1" applyFont="1" applyFill="1" applyBorder="1" applyAlignment="1">
      <alignment horizontal="center"/>
    </xf>
    <xf numFmtId="0" fontId="78" fillId="0" borderId="0" xfId="43" applyFont="1"/>
    <xf numFmtId="38" fontId="9" fillId="3" borderId="19" xfId="55" applyFont="1" applyFill="1" applyBorder="1"/>
    <xf numFmtId="0" fontId="6" fillId="0" borderId="0" xfId="114" applyFont="1" applyFill="1"/>
    <xf numFmtId="0" fontId="79" fillId="0" borderId="0" xfId="114"/>
    <xf numFmtId="0" fontId="4" fillId="0" borderId="0" xfId="114" applyFont="1"/>
    <xf numFmtId="0" fontId="6" fillId="0" borderId="0" xfId="114" applyFont="1"/>
    <xf numFmtId="0" fontId="79" fillId="0" borderId="60" xfId="114" applyFont="1" applyBorder="1"/>
    <xf numFmtId="0" fontId="79" fillId="0" borderId="0" xfId="114" applyFont="1"/>
    <xf numFmtId="9" fontId="79" fillId="0" borderId="60" xfId="114" applyNumberFormat="1" applyFont="1" applyBorder="1"/>
    <xf numFmtId="0" fontId="14" fillId="0" borderId="60" xfId="114" applyFont="1" applyBorder="1"/>
    <xf numFmtId="0" fontId="9" fillId="0" borderId="60" xfId="114" applyFont="1" applyBorder="1"/>
    <xf numFmtId="0" fontId="14" fillId="0" borderId="0" xfId="114" applyFont="1"/>
    <xf numFmtId="9" fontId="14" fillId="0" borderId="60" xfId="114" applyNumberFormat="1" applyFont="1" applyBorder="1"/>
    <xf numFmtId="0" fontId="15" fillId="0" borderId="0" xfId="114" applyFont="1"/>
    <xf numFmtId="9" fontId="16" fillId="0" borderId="60" xfId="114" applyNumberFormat="1" applyFont="1" applyBorder="1"/>
    <xf numFmtId="0" fontId="79" fillId="0" borderId="0" xfId="114" applyFont="1" applyBorder="1"/>
    <xf numFmtId="9" fontId="79" fillId="0" borderId="0" xfId="114" applyNumberFormat="1" applyFont="1" applyBorder="1"/>
    <xf numFmtId="0" fontId="16" fillId="0" borderId="60" xfId="114" applyFont="1" applyBorder="1"/>
    <xf numFmtId="9" fontId="0" fillId="0" borderId="0" xfId="115" applyFont="1" applyAlignment="1"/>
    <xf numFmtId="38" fontId="4" fillId="0" borderId="317" xfId="55" applyFont="1" applyBorder="1"/>
    <xf numFmtId="0" fontId="12" fillId="0" borderId="60" xfId="114" applyFont="1" applyFill="1" applyBorder="1"/>
    <xf numFmtId="3" fontId="12" fillId="0" borderId="60" xfId="114" applyNumberFormat="1" applyFont="1" applyFill="1" applyBorder="1"/>
    <xf numFmtId="3" fontId="12" fillId="0" borderId="55" xfId="114" applyNumberFormat="1" applyFont="1" applyFill="1" applyBorder="1"/>
    <xf numFmtId="3" fontId="12" fillId="0" borderId="38" xfId="114" applyNumberFormat="1" applyFont="1" applyFill="1" applyBorder="1"/>
    <xf numFmtId="0" fontId="4" fillId="0" borderId="62" xfId="114" applyFont="1" applyBorder="1"/>
    <xf numFmtId="3" fontId="4" fillId="0" borderId="62" xfId="114" applyNumberFormat="1" applyFont="1" applyFill="1" applyBorder="1"/>
    <xf numFmtId="3" fontId="4" fillId="0" borderId="85" xfId="114" applyNumberFormat="1" applyFont="1" applyFill="1" applyBorder="1"/>
    <xf numFmtId="38" fontId="9" fillId="0" borderId="60" xfId="114" applyNumberFormat="1" applyFont="1" applyBorder="1"/>
    <xf numFmtId="0" fontId="9" fillId="0" borderId="6" xfId="43" applyFont="1" applyFill="1" applyBorder="1" applyAlignment="1">
      <alignment horizontal="center" vertical="center"/>
    </xf>
    <xf numFmtId="0" fontId="9" fillId="0" borderId="272" xfId="43" applyFont="1" applyFill="1" applyBorder="1" applyAlignment="1">
      <alignment horizontal="center" vertical="center"/>
    </xf>
    <xf numFmtId="0" fontId="9" fillId="0" borderId="5" xfId="43" applyFont="1" applyFill="1" applyBorder="1" applyAlignment="1">
      <alignment horizontal="center" vertical="center"/>
    </xf>
    <xf numFmtId="0" fontId="9" fillId="0" borderId="49" xfId="43" applyFont="1" applyFill="1" applyBorder="1" applyAlignment="1">
      <alignment horizontal="center" vertical="center"/>
    </xf>
    <xf numFmtId="0" fontId="79" fillId="3" borderId="60" xfId="114" applyFont="1" applyFill="1" applyBorder="1"/>
    <xf numFmtId="0" fontId="81" fillId="3" borderId="60" xfId="114" applyFont="1" applyFill="1" applyBorder="1"/>
    <xf numFmtId="9" fontId="81" fillId="3" borderId="60" xfId="114" applyNumberFormat="1" applyFont="1" applyFill="1" applyBorder="1"/>
    <xf numFmtId="0" fontId="14" fillId="3" borderId="60" xfId="114" applyFont="1" applyFill="1" applyBorder="1"/>
    <xf numFmtId="9" fontId="14" fillId="3" borderId="60" xfId="114" applyNumberFormat="1" applyFont="1" applyFill="1" applyBorder="1"/>
    <xf numFmtId="9" fontId="79" fillId="3" borderId="60" xfId="114" applyNumberFormat="1" applyFont="1" applyFill="1" applyBorder="1"/>
    <xf numFmtId="9" fontId="16" fillId="3" borderId="60" xfId="114" applyNumberFormat="1" applyFont="1" applyFill="1" applyBorder="1"/>
    <xf numFmtId="0" fontId="4" fillId="3" borderId="71" xfId="55" applyNumberFormat="1" applyFont="1" applyFill="1" applyBorder="1" applyAlignment="1">
      <alignment horizontal="center"/>
    </xf>
    <xf numFmtId="38" fontId="4" fillId="3" borderId="74" xfId="55" applyFont="1" applyFill="1" applyBorder="1"/>
    <xf numFmtId="38" fontId="4" fillId="3" borderId="76" xfId="55" applyFont="1" applyFill="1" applyBorder="1"/>
    <xf numFmtId="38" fontId="4" fillId="3" borderId="79" xfId="55" applyFont="1" applyFill="1" applyBorder="1"/>
    <xf numFmtId="38" fontId="4" fillId="3" borderId="82" xfId="55" applyFont="1" applyFill="1" applyBorder="1"/>
    <xf numFmtId="0" fontId="4" fillId="3" borderId="0" xfId="43" applyFont="1" applyFill="1"/>
    <xf numFmtId="0" fontId="4" fillId="3" borderId="83" xfId="55" applyNumberFormat="1" applyFont="1" applyFill="1" applyBorder="1" applyAlignment="1">
      <alignment horizontal="center"/>
    </xf>
    <xf numFmtId="0" fontId="4" fillId="3" borderId="84" xfId="43" applyFont="1" applyFill="1" applyBorder="1"/>
    <xf numFmtId="3" fontId="12" fillId="3" borderId="38" xfId="114" applyNumberFormat="1" applyFont="1" applyFill="1" applyBorder="1"/>
    <xf numFmtId="0" fontId="4" fillId="3" borderId="85" xfId="43" applyFont="1" applyFill="1" applyBorder="1"/>
    <xf numFmtId="0" fontId="4" fillId="3" borderId="83" xfId="43" applyFont="1" applyFill="1" applyBorder="1"/>
    <xf numFmtId="3" fontId="4" fillId="3" borderId="85" xfId="114" applyNumberFormat="1" applyFont="1" applyFill="1" applyBorder="1"/>
    <xf numFmtId="0" fontId="4" fillId="3" borderId="60" xfId="43" applyFont="1" applyFill="1" applyBorder="1"/>
    <xf numFmtId="3" fontId="4" fillId="3" borderId="60" xfId="43" applyNumberFormat="1" applyFont="1" applyFill="1" applyBorder="1"/>
    <xf numFmtId="38" fontId="9" fillId="3" borderId="60" xfId="43" applyNumberFormat="1" applyFont="1" applyFill="1" applyBorder="1"/>
    <xf numFmtId="38" fontId="4" fillId="3" borderId="60" xfId="43" applyNumberFormat="1" applyFont="1" applyFill="1" applyBorder="1"/>
    <xf numFmtId="0" fontId="9" fillId="3" borderId="60" xfId="43" applyFont="1" applyFill="1" applyBorder="1"/>
    <xf numFmtId="0" fontId="4" fillId="3" borderId="60" xfId="43" applyFont="1" applyFill="1" applyBorder="1" applyAlignment="1">
      <alignment horizontal="right"/>
    </xf>
    <xf numFmtId="38" fontId="14" fillId="3" borderId="60" xfId="114" applyNumberFormat="1" applyFont="1" applyFill="1" applyBorder="1"/>
    <xf numFmtId="38" fontId="14" fillId="3" borderId="60" xfId="114" applyNumberFormat="1" applyFont="1" applyFill="1" applyBorder="1" applyAlignment="1">
      <alignment horizontal="right"/>
    </xf>
    <xf numFmtId="38" fontId="9" fillId="3" borderId="60" xfId="43" applyNumberFormat="1" applyFont="1" applyFill="1" applyBorder="1" applyAlignment="1">
      <alignment horizontal="right"/>
    </xf>
    <xf numFmtId="0" fontId="3" fillId="3" borderId="0" xfId="43" applyFont="1" applyFill="1"/>
    <xf numFmtId="180" fontId="9" fillId="3" borderId="60" xfId="43" applyNumberFormat="1" applyFont="1" applyFill="1" applyBorder="1"/>
    <xf numFmtId="166" fontId="9" fillId="3" borderId="60" xfId="43" applyNumberFormat="1" applyFont="1" applyFill="1" applyBorder="1"/>
    <xf numFmtId="166" fontId="9" fillId="3" borderId="60" xfId="43" applyNumberFormat="1" applyFont="1" applyFill="1" applyBorder="1" applyAlignment="1">
      <alignment horizontal="right"/>
    </xf>
    <xf numFmtId="3" fontId="9" fillId="3" borderId="60" xfId="43" applyNumberFormat="1" applyFont="1" applyFill="1" applyBorder="1" applyAlignment="1">
      <alignment horizontal="right"/>
    </xf>
    <xf numFmtId="0" fontId="78" fillId="3" borderId="0" xfId="43" applyFont="1" applyFill="1" applyAlignment="1">
      <alignment horizontal="right"/>
    </xf>
    <xf numFmtId="3" fontId="4" fillId="13" borderId="42" xfId="43" applyNumberFormat="1" applyFont="1" applyFill="1" applyBorder="1"/>
    <xf numFmtId="3" fontId="4" fillId="13" borderId="40" xfId="43" applyNumberFormat="1" applyFont="1" applyFill="1" applyBorder="1"/>
    <xf numFmtId="3" fontId="4" fillId="13" borderId="43" xfId="43" applyNumberFormat="1" applyFont="1" applyFill="1" applyBorder="1"/>
    <xf numFmtId="3" fontId="4" fillId="13" borderId="84" xfId="43" applyNumberFormat="1" applyFont="1" applyFill="1" applyBorder="1"/>
    <xf numFmtId="0" fontId="81" fillId="0" borderId="0" xfId="0" applyFont="1"/>
    <xf numFmtId="38" fontId="9" fillId="3" borderId="22" xfId="55" applyFont="1" applyFill="1" applyBorder="1"/>
    <xf numFmtId="38" fontId="9" fillId="3" borderId="42" xfId="55" applyFont="1" applyFill="1" applyBorder="1"/>
    <xf numFmtId="38" fontId="9" fillId="3" borderId="160" xfId="55" applyFont="1" applyFill="1" applyBorder="1"/>
    <xf numFmtId="38" fontId="9" fillId="3" borderId="43" xfId="55" applyFont="1" applyFill="1" applyBorder="1"/>
    <xf numFmtId="38" fontId="9" fillId="3" borderId="40" xfId="55" applyFont="1" applyFill="1" applyBorder="1"/>
    <xf numFmtId="0" fontId="9" fillId="0" borderId="58" xfId="0" applyFont="1" applyBorder="1"/>
    <xf numFmtId="0" fontId="9" fillId="0" borderId="100" xfId="0" applyFont="1" applyBorder="1"/>
    <xf numFmtId="3" fontId="9" fillId="0" borderId="59" xfId="0" applyNumberFormat="1" applyFont="1" applyFill="1" applyBorder="1"/>
    <xf numFmtId="9" fontId="9" fillId="0" borderId="274" xfId="0" applyNumberFormat="1" applyFont="1" applyFill="1" applyBorder="1"/>
    <xf numFmtId="3" fontId="9" fillId="0" borderId="61" xfId="0" applyNumberFormat="1" applyFont="1" applyFill="1" applyBorder="1"/>
    <xf numFmtId="9" fontId="9" fillId="0" borderId="276" xfId="0" applyNumberFormat="1" applyFont="1" applyFill="1" applyBorder="1"/>
    <xf numFmtId="38" fontId="9" fillId="3" borderId="101" xfId="55" applyFont="1" applyFill="1" applyBorder="1"/>
    <xf numFmtId="38" fontId="9" fillId="3" borderId="102" xfId="55" applyFont="1" applyFill="1" applyBorder="1"/>
    <xf numFmtId="38" fontId="9" fillId="3" borderId="104" xfId="55" applyFont="1" applyFill="1" applyBorder="1"/>
    <xf numFmtId="174" fontId="9" fillId="3" borderId="106" xfId="55" applyNumberFormat="1" applyFont="1" applyFill="1" applyBorder="1"/>
    <xf numFmtId="38" fontId="9" fillId="3" borderId="105" xfId="55" applyFont="1" applyFill="1" applyBorder="1"/>
    <xf numFmtId="38" fontId="9" fillId="3" borderId="274" xfId="43" applyNumberFormat="1" applyFont="1" applyFill="1" applyBorder="1"/>
    <xf numFmtId="49" fontId="9" fillId="0" borderId="102" xfId="55" applyNumberFormat="1" applyFont="1" applyFill="1" applyBorder="1" applyAlignment="1">
      <alignment horizontal="right"/>
    </xf>
    <xf numFmtId="38" fontId="7" fillId="3" borderId="274" xfId="55" applyFont="1" applyFill="1" applyBorder="1"/>
    <xf numFmtId="38" fontId="82" fillId="3" borderId="274" xfId="55" applyFont="1" applyFill="1" applyBorder="1"/>
    <xf numFmtId="3" fontId="9" fillId="0" borderId="152" xfId="55" applyNumberFormat="1" applyFont="1" applyFill="1" applyBorder="1"/>
    <xf numFmtId="3" fontId="9" fillId="0" borderId="148" xfId="55" applyNumberFormat="1" applyFont="1" applyFill="1" applyBorder="1"/>
    <xf numFmtId="3" fontId="9" fillId="0" borderId="340" xfId="55" applyNumberFormat="1" applyFont="1" applyFill="1" applyBorder="1"/>
    <xf numFmtId="3" fontId="9" fillId="3" borderId="230" xfId="55" applyNumberFormat="1" applyFont="1" applyFill="1" applyBorder="1"/>
    <xf numFmtId="3" fontId="9" fillId="3" borderId="148" xfId="55" applyNumberFormat="1" applyFont="1" applyFill="1" applyBorder="1"/>
    <xf numFmtId="3" fontId="9" fillId="3" borderId="341" xfId="55" applyNumberFormat="1" applyFont="1" applyFill="1" applyBorder="1"/>
    <xf numFmtId="3" fontId="9" fillId="0" borderId="342" xfId="55" applyNumberFormat="1" applyFont="1" applyFill="1" applyBorder="1"/>
    <xf numFmtId="3" fontId="9" fillId="0" borderId="230" xfId="55" applyNumberFormat="1" applyFont="1" applyFill="1" applyBorder="1"/>
    <xf numFmtId="3" fontId="9" fillId="0" borderId="147" xfId="55" applyNumberFormat="1" applyFont="1" applyFill="1" applyBorder="1"/>
    <xf numFmtId="3" fontId="9" fillId="0" borderId="150" xfId="55" applyNumberFormat="1" applyFont="1" applyFill="1" applyBorder="1"/>
    <xf numFmtId="3" fontId="9" fillId="0" borderId="149" xfId="55" applyNumberFormat="1" applyFont="1" applyFill="1" applyBorder="1"/>
    <xf numFmtId="3" fontId="9" fillId="0" borderId="150" xfId="55" applyNumberFormat="1" applyFont="1" applyFill="1" applyBorder="1" applyAlignment="1"/>
    <xf numFmtId="3" fontId="9" fillId="0" borderId="147" xfId="55" applyNumberFormat="1" applyFont="1" applyFill="1" applyBorder="1" applyAlignment="1"/>
    <xf numFmtId="3" fontId="9" fillId="0" borderId="149" xfId="55" applyNumberFormat="1" applyFont="1" applyFill="1" applyBorder="1" applyAlignment="1"/>
    <xf numFmtId="3" fontId="9" fillId="0" borderId="342" xfId="55" applyNumberFormat="1" applyFont="1" applyFill="1" applyBorder="1" applyAlignment="1"/>
    <xf numFmtId="3" fontId="9" fillId="0" borderId="151" xfId="55" applyNumberFormat="1" applyFont="1" applyFill="1" applyBorder="1" applyAlignment="1"/>
    <xf numFmtId="3" fontId="9" fillId="0" borderId="152" xfId="55" applyNumberFormat="1" applyFont="1" applyFill="1" applyBorder="1" applyAlignment="1"/>
    <xf numFmtId="3" fontId="9" fillId="0" borderId="148" xfId="55" applyNumberFormat="1" applyFont="1" applyFill="1" applyBorder="1" applyAlignment="1"/>
    <xf numFmtId="3" fontId="9" fillId="0" borderId="340" xfId="55" applyNumberFormat="1" applyFont="1" applyFill="1" applyBorder="1" applyAlignment="1"/>
    <xf numFmtId="3" fontId="9" fillId="0" borderId="230" xfId="55" applyNumberFormat="1" applyFont="1" applyFill="1" applyBorder="1" applyAlignment="1"/>
    <xf numFmtId="3" fontId="9" fillId="0" borderId="183" xfId="55" applyNumberFormat="1" applyFont="1" applyFill="1" applyBorder="1" applyAlignment="1"/>
    <xf numFmtId="3" fontId="9" fillId="0" borderId="342" xfId="55" applyNumberFormat="1" applyFont="1" applyFill="1" applyBorder="1" applyAlignment="1">
      <alignment horizontal="right"/>
    </xf>
    <xf numFmtId="3" fontId="9" fillId="0" borderId="230" xfId="55" applyNumberFormat="1" applyFont="1" applyFill="1" applyBorder="1" applyAlignment="1">
      <alignment horizontal="right"/>
    </xf>
    <xf numFmtId="3" fontId="9" fillId="0" borderId="340" xfId="55" applyNumberFormat="1" applyFont="1" applyFill="1" applyBorder="1" applyAlignment="1">
      <alignment horizontal="right"/>
    </xf>
    <xf numFmtId="3" fontId="9" fillId="0" borderId="150" xfId="55" applyNumberFormat="1" applyFont="1" applyFill="1" applyBorder="1" applyAlignment="1">
      <alignment horizontal="right"/>
    </xf>
    <xf numFmtId="3" fontId="9" fillId="0" borderId="147" xfId="55" applyNumberFormat="1" applyFont="1" applyFill="1" applyBorder="1" applyAlignment="1">
      <alignment horizontal="right"/>
    </xf>
    <xf numFmtId="3" fontId="9" fillId="0" borderId="151" xfId="55" applyNumberFormat="1" applyFont="1" applyFill="1" applyBorder="1" applyAlignment="1">
      <alignment horizontal="right"/>
    </xf>
    <xf numFmtId="3" fontId="9" fillId="0" borderId="343" xfId="55" applyNumberFormat="1" applyFont="1" applyFill="1" applyBorder="1"/>
    <xf numFmtId="3" fontId="9" fillId="0" borderId="250" xfId="55" applyNumberFormat="1" applyFont="1" applyFill="1" applyBorder="1"/>
    <xf numFmtId="3" fontId="9" fillId="0" borderId="227" xfId="55" applyNumberFormat="1" applyFont="1" applyFill="1" applyBorder="1"/>
    <xf numFmtId="38" fontId="9" fillId="3" borderId="76" xfId="55" applyFont="1" applyFill="1" applyBorder="1"/>
    <xf numFmtId="38" fontId="9" fillId="3" borderId="79" xfId="55" applyFont="1" applyFill="1" applyBorder="1"/>
    <xf numFmtId="9" fontId="9" fillId="3" borderId="60" xfId="43" applyNumberFormat="1" applyFont="1" applyFill="1" applyBorder="1"/>
    <xf numFmtId="0" fontId="4" fillId="0" borderId="83" xfId="43" applyFont="1" applyFill="1" applyBorder="1"/>
    <xf numFmtId="3" fontId="4" fillId="3" borderId="160" xfId="43" applyNumberFormat="1" applyFont="1" applyFill="1" applyBorder="1"/>
    <xf numFmtId="3" fontId="4" fillId="0" borderId="160" xfId="43" applyNumberFormat="1" applyFont="1" applyFill="1" applyBorder="1"/>
    <xf numFmtId="178" fontId="4" fillId="0" borderId="266" xfId="43" applyNumberFormat="1" applyFont="1" applyBorder="1"/>
    <xf numFmtId="10" fontId="4" fillId="0" borderId="57" xfId="43" applyNumberFormat="1" applyFont="1" applyFill="1" applyBorder="1"/>
    <xf numFmtId="10" fontId="4" fillId="0" borderId="267" xfId="43" applyNumberFormat="1" applyFont="1" applyFill="1" applyBorder="1"/>
    <xf numFmtId="10" fontId="4" fillId="0" borderId="324" xfId="43" applyNumberFormat="1" applyFont="1" applyFill="1" applyBorder="1"/>
    <xf numFmtId="10" fontId="4" fillId="0" borderId="181" xfId="43" applyNumberFormat="1" applyFont="1" applyFill="1" applyBorder="1"/>
    <xf numFmtId="3" fontId="4" fillId="0" borderId="160" xfId="43" applyNumberFormat="1" applyFont="1" applyBorder="1"/>
    <xf numFmtId="10" fontId="4" fillId="0" borderId="181" xfId="43" applyNumberFormat="1" applyFont="1" applyBorder="1"/>
    <xf numFmtId="3" fontId="9" fillId="3" borderId="252" xfId="43" applyNumberFormat="1" applyFont="1" applyFill="1" applyBorder="1"/>
    <xf numFmtId="3" fontId="9" fillId="3" borderId="76" xfId="43" applyNumberFormat="1" applyFont="1" applyFill="1" applyBorder="1"/>
    <xf numFmtId="3" fontId="9" fillId="3" borderId="264" xfId="43" applyNumberFormat="1" applyFont="1" applyFill="1" applyBorder="1"/>
    <xf numFmtId="3" fontId="9" fillId="3" borderId="224" xfId="43" applyNumberFormat="1" applyFont="1" applyFill="1" applyBorder="1"/>
    <xf numFmtId="3" fontId="9" fillId="3" borderId="79" xfId="43" applyNumberFormat="1" applyFont="1" applyFill="1" applyBorder="1"/>
    <xf numFmtId="3" fontId="9" fillId="3" borderId="253" xfId="43" applyNumberFormat="1" applyFont="1" applyFill="1" applyBorder="1"/>
    <xf numFmtId="3" fontId="9" fillId="3" borderId="261" xfId="43" applyNumberFormat="1" applyFont="1" applyFill="1" applyBorder="1"/>
    <xf numFmtId="1" fontId="5" fillId="0" borderId="0" xfId="43" applyNumberFormat="1" applyFont="1" applyFill="1"/>
    <xf numFmtId="3" fontId="9" fillId="3" borderId="306" xfId="43" applyNumberFormat="1" applyFont="1" applyFill="1" applyBorder="1" applyAlignment="1">
      <alignment horizontal="right"/>
    </xf>
    <xf numFmtId="3" fontId="9" fillId="3" borderId="321" xfId="43" applyNumberFormat="1" applyFont="1" applyFill="1" applyBorder="1" applyAlignment="1">
      <alignment horizontal="right"/>
    </xf>
    <xf numFmtId="3" fontId="9" fillId="3" borderId="303" xfId="43" applyNumberFormat="1" applyFont="1" applyFill="1" applyBorder="1" applyAlignment="1">
      <alignment horizontal="right"/>
    </xf>
    <xf numFmtId="3" fontId="7" fillId="0" borderId="0" xfId="43" applyNumberFormat="1" applyFont="1" applyFill="1" applyBorder="1" applyAlignment="1">
      <alignment horizontal="left"/>
    </xf>
    <xf numFmtId="3" fontId="9" fillId="0" borderId="255" xfId="43" applyNumberFormat="1" applyFont="1" applyBorder="1"/>
    <xf numFmtId="3" fontId="9" fillId="0" borderId="55" xfId="43" applyNumberFormat="1" applyFont="1" applyBorder="1"/>
    <xf numFmtId="169" fontId="4" fillId="3" borderId="126" xfId="55" applyNumberFormat="1" applyFont="1" applyFill="1" applyBorder="1" applyAlignment="1">
      <alignment horizontal="right"/>
    </xf>
    <xf numFmtId="3" fontId="4" fillId="3" borderId="127" xfId="55" applyNumberFormat="1" applyFont="1" applyFill="1" applyBorder="1" applyAlignment="1">
      <alignment horizontal="right"/>
    </xf>
    <xf numFmtId="0" fontId="83" fillId="12" borderId="0" xfId="43" applyFont="1" applyFill="1"/>
    <xf numFmtId="0" fontId="9" fillId="12" borderId="0" xfId="43" applyFont="1" applyFill="1"/>
    <xf numFmtId="0" fontId="7" fillId="12" borderId="0" xfId="43" applyFont="1" applyFill="1" applyBorder="1"/>
    <xf numFmtId="0" fontId="84" fillId="0" borderId="0" xfId="0" applyFont="1"/>
    <xf numFmtId="9" fontId="0" fillId="0" borderId="344" xfId="21" applyFont="1" applyBorder="1" applyAlignment="1"/>
    <xf numFmtId="9" fontId="0" fillId="0" borderId="345" xfId="21" applyFont="1" applyBorder="1" applyAlignment="1"/>
    <xf numFmtId="9" fontId="0" fillId="0" borderId="346" xfId="21" applyFont="1" applyBorder="1" applyAlignment="1"/>
    <xf numFmtId="9" fontId="0" fillId="0" borderId="347" xfId="21" applyFont="1" applyBorder="1" applyAlignment="1"/>
    <xf numFmtId="9" fontId="0" fillId="0" borderId="348" xfId="21" applyFont="1" applyBorder="1" applyAlignment="1"/>
    <xf numFmtId="9" fontId="0" fillId="0" borderId="349" xfId="21" applyFont="1" applyBorder="1" applyAlignment="1"/>
    <xf numFmtId="9" fontId="0" fillId="0" borderId="17" xfId="21" applyFont="1" applyBorder="1" applyAlignment="1"/>
    <xf numFmtId="9" fontId="0" fillId="0" borderId="54" xfId="21" applyFont="1" applyBorder="1" applyAlignment="1"/>
    <xf numFmtId="0" fontId="85" fillId="0" borderId="0" xfId="0" applyFont="1"/>
    <xf numFmtId="178" fontId="86" fillId="0" borderId="8" xfId="49" applyNumberFormat="1" applyFont="1" applyBorder="1" applyAlignment="1">
      <alignment horizontal="center"/>
    </xf>
    <xf numFmtId="178" fontId="86" fillId="0" borderId="55" xfId="49" applyNumberFormat="1" applyFont="1" applyBorder="1" applyAlignment="1">
      <alignment horizontal="center"/>
    </xf>
    <xf numFmtId="179" fontId="86" fillId="0" borderId="55" xfId="49" quotePrefix="1" applyNumberFormat="1" applyFont="1" applyBorder="1" applyAlignment="1">
      <alignment horizontal="center"/>
    </xf>
    <xf numFmtId="178" fontId="86" fillId="0" borderId="0" xfId="49" applyNumberFormat="1" applyFont="1" applyBorder="1" applyAlignment="1">
      <alignment horizontal="center"/>
    </xf>
    <xf numFmtId="178" fontId="86" fillId="0" borderId="6" xfId="49" applyNumberFormat="1" applyFont="1" applyBorder="1" applyAlignment="1">
      <alignment horizontal="center"/>
    </xf>
    <xf numFmtId="0" fontId="86" fillId="0" borderId="46" xfId="49" applyFont="1" applyBorder="1" applyAlignment="1">
      <alignment horizontal="center"/>
    </xf>
    <xf numFmtId="168" fontId="86" fillId="0" borderId="159" xfId="49" applyNumberFormat="1" applyFont="1" applyBorder="1" applyAlignment="1">
      <alignment horizontal="center"/>
    </xf>
    <xf numFmtId="168" fontId="86" fillId="0" borderId="140" xfId="49" applyNumberFormat="1" applyFont="1" applyBorder="1" applyAlignment="1">
      <alignment horizontal="center"/>
    </xf>
    <xf numFmtId="168" fontId="86" fillId="0" borderId="46" xfId="49" applyNumberFormat="1" applyFont="1" applyBorder="1" applyAlignment="1">
      <alignment horizontal="center"/>
    </xf>
    <xf numFmtId="0" fontId="86" fillId="0" borderId="159" xfId="49" applyFont="1" applyBorder="1" applyAlignment="1">
      <alignment horizontal="center"/>
    </xf>
    <xf numFmtId="179" fontId="86" fillId="0" borderId="7" xfId="49" quotePrefix="1" applyNumberFormat="1" applyFont="1" applyBorder="1" applyAlignment="1">
      <alignment horizontal="center"/>
    </xf>
    <xf numFmtId="0" fontId="86" fillId="0" borderId="160" xfId="49" applyFont="1" applyBorder="1" applyAlignment="1">
      <alignment horizontal="center"/>
    </xf>
    <xf numFmtId="168" fontId="86" fillId="0" borderId="141" xfId="49" applyNumberFormat="1" applyFont="1" applyBorder="1" applyAlignment="1">
      <alignment horizontal="center"/>
    </xf>
    <xf numFmtId="0" fontId="86" fillId="0" borderId="234" xfId="49" applyFont="1" applyBorder="1" applyAlignment="1">
      <alignment horizontal="center"/>
    </xf>
    <xf numFmtId="168" fontId="86" fillId="0" borderId="237" xfId="49" applyNumberFormat="1" applyFont="1" applyBorder="1" applyAlignment="1">
      <alignment horizontal="center"/>
    </xf>
    <xf numFmtId="168" fontId="86" fillId="0" borderId="242" xfId="49" applyNumberFormat="1" applyFont="1" applyBorder="1" applyAlignment="1">
      <alignment horizontal="center"/>
    </xf>
    <xf numFmtId="168" fontId="86" fillId="0" borderId="234" xfId="49" applyNumberFormat="1" applyFont="1" applyBorder="1" applyAlignment="1">
      <alignment horizontal="center"/>
    </xf>
    <xf numFmtId="178" fontId="87" fillId="0" borderId="6" xfId="49" applyNumberFormat="1" applyFont="1" applyBorder="1" applyAlignment="1">
      <alignment horizontal="center"/>
    </xf>
    <xf numFmtId="178" fontId="87" fillId="0" borderId="55" xfId="49" applyNumberFormat="1" applyFont="1" applyBorder="1" applyAlignment="1">
      <alignment horizontal="center"/>
    </xf>
    <xf numFmtId="178" fontId="87" fillId="0" borderId="0" xfId="49" applyNumberFormat="1" applyFont="1" applyBorder="1" applyAlignment="1">
      <alignment horizontal="center"/>
    </xf>
    <xf numFmtId="0" fontId="87" fillId="0" borderId="239" xfId="49" applyFont="1" applyBorder="1" applyAlignment="1">
      <alignment horizontal="center"/>
    </xf>
    <xf numFmtId="168" fontId="87" fillId="0" borderId="240" xfId="49" applyNumberFormat="1" applyFont="1" applyBorder="1" applyAlignment="1">
      <alignment horizontal="center"/>
    </xf>
    <xf numFmtId="168" fontId="87" fillId="0" borderId="243" xfId="49" applyNumberFormat="1" applyFont="1" applyBorder="1" applyAlignment="1">
      <alignment horizontal="center"/>
    </xf>
    <xf numFmtId="168" fontId="87" fillId="0" borderId="239" xfId="49" applyNumberFormat="1" applyFont="1" applyBorder="1" applyAlignment="1">
      <alignment horizontal="center"/>
    </xf>
    <xf numFmtId="0" fontId="86" fillId="0" borderId="41" xfId="49" applyFont="1" applyBorder="1" applyAlignment="1">
      <alignment horizontal="center"/>
    </xf>
    <xf numFmtId="168" fontId="86" fillId="0" borderId="54" xfId="49" applyNumberFormat="1" applyFont="1" applyBorder="1" applyAlignment="1">
      <alignment horizontal="center"/>
    </xf>
    <xf numFmtId="168" fontId="86" fillId="0" borderId="106" xfId="49" applyNumberFormat="1" applyFont="1" applyBorder="1" applyAlignment="1">
      <alignment horizontal="center"/>
    </xf>
    <xf numFmtId="168" fontId="86" fillId="0" borderId="15" xfId="49" applyNumberFormat="1" applyFont="1" applyBorder="1" applyAlignment="1">
      <alignment horizontal="center"/>
    </xf>
    <xf numFmtId="178" fontId="87" fillId="0" borderId="8" xfId="49" applyNumberFormat="1" applyFont="1" applyBorder="1" applyAlignment="1">
      <alignment horizontal="center"/>
    </xf>
    <xf numFmtId="178" fontId="83" fillId="0" borderId="55" xfId="71" applyNumberFormat="1" applyFont="1" applyBorder="1" applyAlignment="1">
      <alignment horizontal="center"/>
    </xf>
    <xf numFmtId="178" fontId="83" fillId="0" borderId="7" xfId="71" applyNumberFormat="1" applyFont="1" applyBorder="1" applyAlignment="1">
      <alignment horizontal="center"/>
    </xf>
    <xf numFmtId="178" fontId="83" fillId="0" borderId="27" xfId="71" applyNumberFormat="1" applyFont="1" applyBorder="1" applyAlignment="1">
      <alignment horizontal="center"/>
    </xf>
    <xf numFmtId="178" fontId="83" fillId="0" borderId="6" xfId="71" applyNumberFormat="1" applyFont="1" applyBorder="1" applyAlignment="1">
      <alignment horizontal="center"/>
    </xf>
    <xf numFmtId="178" fontId="41" fillId="0" borderId="7" xfId="49" quotePrefix="1" applyNumberFormat="1" applyFont="1" applyBorder="1" applyAlignment="1">
      <alignment horizontal="center"/>
    </xf>
    <xf numFmtId="38" fontId="9" fillId="3" borderId="269" xfId="55" applyFont="1" applyFill="1" applyBorder="1"/>
    <xf numFmtId="38" fontId="9" fillId="3" borderId="252" xfId="55" applyFont="1" applyFill="1" applyBorder="1"/>
    <xf numFmtId="38" fontId="9" fillId="3" borderId="323" xfId="55" applyFont="1" applyFill="1" applyBorder="1"/>
    <xf numFmtId="3" fontId="4" fillId="3" borderId="43" xfId="43" applyNumberFormat="1" applyFont="1" applyFill="1" applyBorder="1"/>
    <xf numFmtId="0" fontId="88" fillId="0" borderId="0" xfId="43" applyFont="1"/>
    <xf numFmtId="0" fontId="4" fillId="4" borderId="0" xfId="43" applyFont="1" applyFill="1"/>
    <xf numFmtId="38" fontId="4" fillId="4" borderId="0" xfId="55" applyFont="1" applyFill="1"/>
    <xf numFmtId="38" fontId="4" fillId="4" borderId="0" xfId="43" applyNumberFormat="1" applyFont="1" applyFill="1"/>
    <xf numFmtId="0" fontId="3" fillId="4" borderId="0" xfId="43" applyFont="1" applyFill="1"/>
    <xf numFmtId="3" fontId="4" fillId="4" borderId="0" xfId="43" applyNumberFormat="1" applyFont="1" applyFill="1"/>
    <xf numFmtId="0" fontId="6" fillId="4" borderId="0" xfId="43" applyFont="1" applyFill="1"/>
    <xf numFmtId="0" fontId="6" fillId="4" borderId="60" xfId="43" applyFont="1" applyFill="1" applyBorder="1" applyAlignment="1">
      <alignment horizontal="center"/>
    </xf>
    <xf numFmtId="0" fontId="6" fillId="4" borderId="27" xfId="43" applyFont="1" applyFill="1" applyBorder="1" applyAlignment="1">
      <alignment horizontal="center"/>
    </xf>
    <xf numFmtId="9" fontId="4" fillId="4" borderId="0" xfId="43" applyNumberFormat="1" applyFont="1" applyFill="1"/>
    <xf numFmtId="9" fontId="4" fillId="4" borderId="60" xfId="43" applyNumberFormat="1" applyFont="1" applyFill="1" applyBorder="1"/>
    <xf numFmtId="9" fontId="4" fillId="4" borderId="60" xfId="55" applyNumberFormat="1" applyFont="1" applyFill="1" applyBorder="1"/>
    <xf numFmtId="9" fontId="4" fillId="4" borderId="27" xfId="43" applyNumberFormat="1" applyFont="1" applyFill="1" applyBorder="1"/>
    <xf numFmtId="38" fontId="9" fillId="3" borderId="18" xfId="55" applyFont="1" applyFill="1" applyBorder="1"/>
    <xf numFmtId="38" fontId="9" fillId="3" borderId="138" xfId="55" applyFont="1" applyFill="1" applyBorder="1"/>
    <xf numFmtId="38" fontId="4" fillId="0" borderId="0" xfId="43" applyNumberFormat="1" applyFont="1" applyFill="1"/>
    <xf numFmtId="0" fontId="9" fillId="0" borderId="39" xfId="43" applyFont="1" applyFill="1" applyBorder="1" applyAlignment="1">
      <alignment horizontal="center" vertical="center"/>
    </xf>
    <xf numFmtId="0" fontId="9" fillId="0" borderId="38" xfId="43" applyFont="1" applyFill="1" applyBorder="1" applyAlignment="1">
      <alignment horizontal="center" vertical="center"/>
    </xf>
    <xf numFmtId="0" fontId="9" fillId="0" borderId="41" xfId="43" applyFont="1" applyFill="1" applyBorder="1" applyAlignment="1">
      <alignment horizontal="center" vertical="center"/>
    </xf>
    <xf numFmtId="0" fontId="9" fillId="0" borderId="6" xfId="43" applyFont="1" applyFill="1" applyBorder="1" applyAlignment="1">
      <alignment horizontal="center" vertical="center"/>
    </xf>
    <xf numFmtId="0" fontId="9" fillId="0" borderId="23" xfId="43" applyFont="1" applyFill="1" applyBorder="1" applyAlignment="1">
      <alignment horizontal="center" vertical="center"/>
    </xf>
    <xf numFmtId="0" fontId="9" fillId="0" borderId="8" xfId="43" applyFont="1" applyFill="1" applyBorder="1" applyAlignment="1">
      <alignment horizontal="center" vertical="center"/>
    </xf>
    <xf numFmtId="0" fontId="9" fillId="0" borderId="15" xfId="43" applyFont="1" applyFill="1" applyBorder="1" applyAlignment="1">
      <alignment horizontal="center" vertical="center"/>
    </xf>
    <xf numFmtId="0" fontId="9" fillId="0" borderId="272" xfId="43" applyFont="1" applyFill="1" applyBorder="1" applyAlignment="1">
      <alignment horizontal="center" vertical="center"/>
    </xf>
    <xf numFmtId="0" fontId="9" fillId="0" borderId="5" xfId="43" applyFont="1" applyFill="1" applyBorder="1" applyAlignment="1">
      <alignment horizontal="center" vertical="center"/>
    </xf>
    <xf numFmtId="0" fontId="9" fillId="0" borderId="49" xfId="43" applyFont="1" applyFill="1" applyBorder="1" applyAlignment="1">
      <alignment horizontal="center" vertical="center"/>
    </xf>
    <xf numFmtId="0" fontId="9" fillId="0" borderId="47" xfId="43" applyFont="1" applyFill="1" applyBorder="1" applyAlignment="1">
      <alignment horizontal="center" vertical="center"/>
    </xf>
    <xf numFmtId="0" fontId="9" fillId="0" borderId="231" xfId="43" applyFont="1" applyFill="1" applyBorder="1" applyAlignment="1">
      <alignment horizontal="center" vertical="center"/>
    </xf>
    <xf numFmtId="0" fontId="9" fillId="0" borderId="8" xfId="43" applyFont="1" applyFill="1" applyBorder="1" applyAlignment="1">
      <alignment vertical="center"/>
    </xf>
    <xf numFmtId="0" fontId="9" fillId="0" borderId="6" xfId="43" applyFont="1" applyFill="1" applyBorder="1" applyAlignment="1">
      <alignment vertical="center"/>
    </xf>
    <xf numFmtId="0" fontId="9" fillId="0" borderId="23" xfId="43" applyFont="1" applyFill="1" applyBorder="1" applyAlignment="1">
      <alignment vertical="center"/>
    </xf>
    <xf numFmtId="0" fontId="9" fillId="0" borderId="15" xfId="43" applyFont="1" applyFill="1" applyBorder="1" applyAlignment="1">
      <alignment vertical="center"/>
    </xf>
    <xf numFmtId="0" fontId="53" fillId="0" borderId="6" xfId="43" applyFont="1" applyFill="1" applyBorder="1" applyAlignment="1">
      <alignment horizontal="center" vertical="center"/>
    </xf>
    <xf numFmtId="0" fontId="53" fillId="0" borderId="15" xfId="43" applyFont="1" applyFill="1" applyBorder="1" applyAlignment="1">
      <alignment horizontal="center" vertical="center"/>
    </xf>
    <xf numFmtId="0" fontId="4" fillId="0" borderId="8" xfId="43" applyFont="1" applyBorder="1" applyAlignment="1">
      <alignment vertical="center"/>
    </xf>
    <xf numFmtId="0" fontId="8" fillId="0" borderId="6" xfId="43" applyFont="1" applyBorder="1" applyAlignment="1">
      <alignment vertical="center"/>
    </xf>
    <xf numFmtId="0" fontId="8" fillId="0" borderId="15" xfId="43" applyFont="1" applyBorder="1" applyAlignment="1">
      <alignment vertical="center"/>
    </xf>
    <xf numFmtId="0" fontId="4" fillId="0" borderId="6" xfId="43" applyFont="1" applyBorder="1" applyAlignment="1">
      <alignment vertical="center"/>
    </xf>
    <xf numFmtId="0" fontId="4" fillId="0" borderId="15" xfId="43" applyFont="1" applyBorder="1" applyAlignment="1">
      <alignment vertical="center"/>
    </xf>
    <xf numFmtId="0" fontId="8" fillId="0" borderId="23" xfId="43" applyFont="1" applyBorder="1" applyAlignment="1">
      <alignment vertical="center"/>
    </xf>
    <xf numFmtId="0" fontId="4" fillId="0" borderId="217" xfId="43" applyFont="1" applyBorder="1" applyAlignment="1">
      <alignment vertical="center"/>
    </xf>
    <xf numFmtId="0" fontId="8" fillId="0" borderId="94" xfId="43" applyBorder="1" applyAlignment="1">
      <alignment vertical="center"/>
    </xf>
    <xf numFmtId="0" fontId="4" fillId="0" borderId="94" xfId="43" applyFont="1" applyBorder="1" applyAlignment="1">
      <alignment vertical="center"/>
    </xf>
    <xf numFmtId="0" fontId="4" fillId="0" borderId="93" xfId="43" applyFont="1" applyBorder="1" applyAlignment="1">
      <alignment vertical="center"/>
    </xf>
    <xf numFmtId="0" fontId="8" fillId="0" borderId="96" xfId="43" applyBorder="1" applyAlignment="1">
      <alignment vertical="center"/>
    </xf>
    <xf numFmtId="0" fontId="4" fillId="0" borderId="86" xfId="43" applyFont="1" applyBorder="1" applyAlignment="1">
      <alignment horizontal="left" vertical="center"/>
    </xf>
    <xf numFmtId="0" fontId="4" fillId="0" borderId="48" xfId="43" applyFont="1" applyBorder="1" applyAlignment="1">
      <alignment horizontal="left" vertical="center"/>
    </xf>
    <xf numFmtId="0" fontId="4" fillId="0" borderId="90" xfId="43" applyFont="1" applyBorder="1" applyAlignment="1">
      <alignment horizontal="left" vertical="center"/>
    </xf>
    <xf numFmtId="0" fontId="8" fillId="0" borderId="95" xfId="43" applyBorder="1" applyAlignment="1">
      <alignment vertical="center"/>
    </xf>
    <xf numFmtId="0" fontId="4" fillId="0" borderId="317" xfId="43" applyFont="1" applyBorder="1" applyAlignment="1">
      <alignment vertical="center"/>
    </xf>
    <xf numFmtId="0" fontId="8" fillId="0" borderId="317" xfId="43" applyFont="1" applyBorder="1" applyAlignment="1">
      <alignment vertical="center"/>
    </xf>
  </cellXfs>
  <cellStyles count="116">
    <cellStyle name="Comma" xfId="110" builtinId="3"/>
    <cellStyle name="Comma [0] 2" xfId="55" xr:uid="{00000000-0005-0000-0000-000000000000}"/>
    <cellStyle name="Comma [0] 2 2" xfId="56" xr:uid="{00000000-0005-0000-0000-000001000000}"/>
    <cellStyle name="Comma [0] 2 2 2" xfId="58" xr:uid="{00000000-0005-0000-0000-000002000000}"/>
    <cellStyle name="Comma [0] 2 2 3" xfId="60" xr:uid="{00000000-0005-0000-0000-000003000000}"/>
    <cellStyle name="Comma 2" xfId="63" xr:uid="{00000000-0005-0000-0000-000004000000}"/>
    <cellStyle name="Comma 2 2" xfId="40" xr:uid="{00000000-0005-0000-0000-000005000000}"/>
    <cellStyle name="Comma 2 2 2" xfId="97" xr:uid="{00000000-0005-0000-0000-000006000000}"/>
    <cellStyle name="Comma 2 3" xfId="100" xr:uid="{00000000-0005-0000-0000-000007000000}"/>
    <cellStyle name="Comma 3" xfId="75" xr:uid="{00000000-0005-0000-0000-000008000000}"/>
    <cellStyle name="Comma 3 2" xfId="107" xr:uid="{00000000-0005-0000-0000-000009000000}"/>
    <cellStyle name="Comma 4" xfId="64" xr:uid="{00000000-0005-0000-0000-00000A000000}"/>
    <cellStyle name="Comma 4 2" xfId="101" xr:uid="{00000000-0005-0000-0000-00000B000000}"/>
    <cellStyle name="Comma 5" xfId="44" xr:uid="{00000000-0005-0000-0000-00000C000000}"/>
    <cellStyle name="Comma 5 2" xfId="98" xr:uid="{00000000-0005-0000-0000-00000D000000}"/>
    <cellStyle name="Comma 6" xfId="65" xr:uid="{00000000-0005-0000-0000-00000E000000}"/>
    <cellStyle name="Comma 6 2" xfId="102" xr:uid="{00000000-0005-0000-0000-00000F000000}"/>
    <cellStyle name="Comma 7" xfId="66" xr:uid="{00000000-0005-0000-0000-000010000000}"/>
    <cellStyle name="Comma 7 2" xfId="103" xr:uid="{00000000-0005-0000-0000-000011000000}"/>
    <cellStyle name="Comma 8" xfId="67" xr:uid="{00000000-0005-0000-0000-000012000000}"/>
    <cellStyle name="Comma 8 2" xfId="104" xr:uid="{00000000-0005-0000-0000-000013000000}"/>
    <cellStyle name="Comma 9" xfId="68" xr:uid="{00000000-0005-0000-0000-000014000000}"/>
    <cellStyle name="Comma 9 2" xfId="105" xr:uid="{00000000-0005-0000-0000-000015000000}"/>
    <cellStyle name="Hyperlink" xfId="46" builtinId="8"/>
    <cellStyle name="Hyperlink 2" xfId="69" xr:uid="{00000000-0005-0000-0000-000016000000}"/>
    <cellStyle name="Normal" xfId="0" builtinId="0"/>
    <cellStyle name="Normal 2" xfId="43" xr:uid="{00000000-0005-0000-0000-000017000000}"/>
    <cellStyle name="Normal 2 2" xfId="70" xr:uid="{00000000-0005-0000-0000-000018000000}"/>
    <cellStyle name="Normal 2 3" xfId="86" xr:uid="{00000000-0005-0000-0000-000019000000}"/>
    <cellStyle name="Normal 3" xfId="32" xr:uid="{00000000-0005-0000-0000-00001A000000}"/>
    <cellStyle name="Normal 3 2" xfId="73" xr:uid="{00000000-0005-0000-0000-00001B000000}"/>
    <cellStyle name="Normal_anpfstab" xfId="49" xr:uid="{00000000-0005-0000-0000-00001D000000}"/>
    <cellStyle name="Normal_triwebstat" xfId="71" xr:uid="{00000000-0005-0000-0000-00001E000000}"/>
    <cellStyle name="Percent" xfId="21" builtinId="5"/>
    <cellStyle name="Percent 2" xfId="42" xr:uid="{00000000-0005-0000-0000-00001F000000}"/>
    <cellStyle name="パーセント 2" xfId="115" xr:uid="{00000000-0005-0000-0000-000021000000}"/>
    <cellStyle name="나쁨 2" xfId="45" xr:uid="{00000000-0005-0000-0000-000023000000}"/>
    <cellStyle name="나쁨 2 2" xfId="20" xr:uid="{00000000-0005-0000-0000-000024000000}"/>
    <cellStyle name="백분율 10" xfId="76" xr:uid="{00000000-0005-0000-0000-000033000000}"/>
    <cellStyle name="백분율 11" xfId="51" xr:uid="{00000000-0005-0000-0000-000034000000}"/>
    <cellStyle name="백분율 12" xfId="24" xr:uid="{00000000-0005-0000-0000-000035000000}"/>
    <cellStyle name="백분율 13" xfId="52" xr:uid="{00000000-0005-0000-0000-000036000000}"/>
    <cellStyle name="백분율 13 2" xfId="59" xr:uid="{00000000-0005-0000-0000-000037000000}"/>
    <cellStyle name="백분율 14" xfId="62" xr:uid="{00000000-0005-0000-0000-000038000000}"/>
    <cellStyle name="백분율 2" xfId="19" xr:uid="{00000000-0005-0000-0000-000039000000}"/>
    <cellStyle name="백분율 2 2" xfId="80" xr:uid="{00000000-0005-0000-0000-00003A000000}"/>
    <cellStyle name="백분율 3" xfId="28" xr:uid="{00000000-0005-0000-0000-00003B000000}"/>
    <cellStyle name="백분율 3 2" xfId="35" xr:uid="{00000000-0005-0000-0000-00003C000000}"/>
    <cellStyle name="백분율 4" xfId="23" xr:uid="{00000000-0005-0000-0000-00003D000000}"/>
    <cellStyle name="백분율 5" xfId="54" xr:uid="{00000000-0005-0000-0000-00003E000000}"/>
    <cellStyle name="백분율 6" xfId="82" xr:uid="{00000000-0005-0000-0000-00003F000000}"/>
    <cellStyle name="백분율 7" xfId="84" xr:uid="{00000000-0005-0000-0000-000040000000}"/>
    <cellStyle name="백분율 8" xfId="85" xr:uid="{00000000-0005-0000-0000-000041000000}"/>
    <cellStyle name="백분율 9" xfId="48" xr:uid="{00000000-0005-0000-0000-000042000000}"/>
    <cellStyle name="쉼표 [0] 2" xfId="41" xr:uid="{00000000-0005-0000-0000-000043000000}"/>
    <cellStyle name="쉼표 [0] 2 2" xfId="39" xr:uid="{00000000-0005-0000-0000-000044000000}"/>
    <cellStyle name="쉼표 [0] 2 2 2" xfId="96" xr:uid="{00000000-0005-0000-0000-000045000000}"/>
    <cellStyle name="쉼표 [0] 2 3" xfId="89" xr:uid="{00000000-0005-0000-0000-000046000000}"/>
    <cellStyle name="쉼표 [0] 2 3 2" xfId="47" xr:uid="{00000000-0005-0000-0000-000047000000}"/>
    <cellStyle name="쉼표 [0] 2 3 3" xfId="57" xr:uid="{00000000-0005-0000-0000-000048000000}"/>
    <cellStyle name="쉼표 2" xfId="15" xr:uid="{00000000-0005-0000-0000-000049000000}"/>
    <cellStyle name="쉼표 2 2" xfId="61" xr:uid="{00000000-0005-0000-0000-00004A000000}"/>
    <cellStyle name="쉼표 2 2 2" xfId="99" xr:uid="{00000000-0005-0000-0000-00004B000000}"/>
    <cellStyle name="쉼표 2 3" xfId="74" xr:uid="{00000000-0005-0000-0000-00004C000000}"/>
    <cellStyle name="쉼표 3" xfId="14" xr:uid="{00000000-0005-0000-0000-00004D000000}"/>
    <cellStyle name="쉼표 3 2" xfId="13" xr:uid="{00000000-0005-0000-0000-00004E000000}"/>
    <cellStyle name="쉼표 3 2 2" xfId="31" xr:uid="{00000000-0005-0000-0000-00004F000000}"/>
    <cellStyle name="쉼표 3 2 3" xfId="92" xr:uid="{00000000-0005-0000-0000-000050000000}"/>
    <cellStyle name="쉼표 3 3" xfId="12" xr:uid="{00000000-0005-0000-0000-000051000000}"/>
    <cellStyle name="쉼표 3 4" xfId="93" xr:uid="{00000000-0005-0000-0000-000052000000}"/>
    <cellStyle name="쉼표 4" xfId="72" xr:uid="{00000000-0005-0000-0000-000053000000}"/>
    <cellStyle name="쉼표 4 2" xfId="18" xr:uid="{00000000-0005-0000-0000-000054000000}"/>
    <cellStyle name="쉼표 4 2 2" xfId="79" xr:uid="{00000000-0005-0000-0000-000055000000}"/>
    <cellStyle name="쉼표 4 2 3" xfId="94" xr:uid="{00000000-0005-0000-0000-000056000000}"/>
    <cellStyle name="쉼표 4 3" xfId="27" xr:uid="{00000000-0005-0000-0000-000057000000}"/>
    <cellStyle name="쉼표 4 4" xfId="106" xr:uid="{00000000-0005-0000-0000-000058000000}"/>
    <cellStyle name="쉼표 5" xfId="29" xr:uid="{00000000-0005-0000-0000-000059000000}"/>
    <cellStyle name="쉼표 5 2" xfId="10" xr:uid="{00000000-0005-0000-0000-00005A000000}"/>
    <cellStyle name="쉼표 5 3" xfId="78" xr:uid="{00000000-0005-0000-0000-00005B000000}"/>
    <cellStyle name="쉼표 6" xfId="16" xr:uid="{00000000-0005-0000-0000-00005C000000}"/>
    <cellStyle name="쉼표 6 2" xfId="8" xr:uid="{00000000-0005-0000-0000-00005D000000}"/>
    <cellStyle name="쉼표 6 3" xfId="34" xr:uid="{00000000-0005-0000-0000-00005E000000}"/>
    <cellStyle name="통화 2" xfId="9" xr:uid="{00000000-0005-0000-0000-00005F000000}"/>
    <cellStyle name="표준 2" xfId="30" xr:uid="{00000000-0005-0000-0000-000060000000}"/>
    <cellStyle name="표준 2 2" xfId="11" xr:uid="{00000000-0005-0000-0000-000061000000}"/>
    <cellStyle name="표준 2 3" xfId="36" xr:uid="{00000000-0005-0000-0000-000062000000}"/>
    <cellStyle name="표준 2 4" xfId="37" xr:uid="{00000000-0005-0000-0000-000063000000}"/>
    <cellStyle name="표준 2 4 2" xfId="95" xr:uid="{00000000-0005-0000-0000-000064000000}"/>
    <cellStyle name="표준 3" xfId="7" xr:uid="{00000000-0005-0000-0000-000065000000}"/>
    <cellStyle name="표준 3 2" xfId="26" xr:uid="{00000000-0005-0000-0000-000066000000}"/>
    <cellStyle name="표준 4" xfId="17" xr:uid="{00000000-0005-0000-0000-000067000000}"/>
    <cellStyle name="표준 4 2" xfId="77" xr:uid="{00000000-0005-0000-0000-000068000000}"/>
    <cellStyle name="표준 4 3" xfId="6" xr:uid="{00000000-0005-0000-0000-000069000000}"/>
    <cellStyle name="표준 5" xfId="25" xr:uid="{00000000-0005-0000-0000-00006A000000}"/>
    <cellStyle name="표준 5 2" xfId="33" xr:uid="{00000000-0005-0000-0000-00006B000000}"/>
    <cellStyle name="표준 5 3" xfId="5" xr:uid="{00000000-0005-0000-0000-00006C000000}"/>
    <cellStyle name="표준 5 3 2" xfId="4" xr:uid="{00000000-0005-0000-0000-00006D000000}"/>
    <cellStyle name="표준 5 3 3" xfId="3" xr:uid="{00000000-0005-0000-0000-00006E000000}"/>
    <cellStyle name="표준 6" xfId="22" xr:uid="{00000000-0005-0000-0000-00006F000000}"/>
    <cellStyle name="표준 7" xfId="53" xr:uid="{00000000-0005-0000-0000-000070000000}"/>
    <cellStyle name="표준 8" xfId="81" xr:uid="{00000000-0005-0000-0000-000071000000}"/>
    <cellStyle name="표준 8 2" xfId="50" xr:uid="{00000000-0005-0000-0000-000072000000}"/>
    <cellStyle name="표준 8 3" xfId="2" xr:uid="{00000000-0005-0000-0000-000073000000}"/>
    <cellStyle name="표준 9" xfId="83" xr:uid="{00000000-0005-0000-0000-000074000000}"/>
    <cellStyle name="千位分隔 2" xfId="112" xr:uid="{00000000-0005-0000-0000-00002A000000}"/>
    <cellStyle name="常规 2" xfId="87" xr:uid="{00000000-0005-0000-0000-000026000000}"/>
    <cellStyle name="常规 2 2" xfId="108" xr:uid="{00000000-0005-0000-0000-000027000000}"/>
    <cellStyle name="常规 3" xfId="90" xr:uid="{00000000-0005-0000-0000-000028000000}"/>
    <cellStyle name="常规 4" xfId="111" xr:uid="{00000000-0005-0000-0000-000029000000}"/>
    <cellStyle name="標準 2" xfId="38" xr:uid="{00000000-0005-0000-0000-00002D000000}"/>
    <cellStyle name="標準 3" xfId="88" xr:uid="{00000000-0005-0000-0000-00002E000000}"/>
    <cellStyle name="標準 3 2" xfId="109" xr:uid="{00000000-0005-0000-0000-00002F000000}"/>
    <cellStyle name="標準 4" xfId="113" xr:uid="{00000000-0005-0000-0000-000030000000}"/>
    <cellStyle name="標準 5" xfId="114" xr:uid="{00000000-0005-0000-0000-000031000000}"/>
    <cellStyle name="標準_Sheet" xfId="1" xr:uid="{00000000-0005-0000-0000-000032000000}"/>
    <cellStyle name="百分比 2" xfId="91" xr:uid="{00000000-0005-0000-0000-00002B000000}"/>
  </cellStyles>
  <dxfs count="0"/>
  <tableStyles count="0" defaultTableStyle="TableStyleMedium2" defaultPivotStyle="PivotStyleLight16"/>
  <colors>
    <mruColors>
      <color rgb="FFFF9999"/>
      <color rgb="FF32E6E2"/>
      <color rgb="FF6ACDE8"/>
      <color rgb="FFD3CEBF"/>
      <color rgb="FFDFEFBB"/>
      <color rgb="FFCECC7E"/>
      <color rgb="FF0099FF"/>
      <color rgb="FF31859C"/>
      <color rgb="FF856BA5"/>
      <color rgb="FF77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xml"/><Relationship Id="rId1" Type="http://schemas.microsoft.com/office/2011/relationships/chartStyle" Target="style5.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6.xml"/><Relationship Id="rId1" Type="http://schemas.microsoft.com/office/2011/relationships/chartStyle" Target="style6.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8.xml"/><Relationship Id="rId1" Type="http://schemas.microsoft.com/office/2011/relationships/chartStyle" Target="style8.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9.xml"/><Relationship Id="rId1" Type="http://schemas.microsoft.com/office/2011/relationships/chartStyle" Target="style9.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0.xml"/><Relationship Id="rId1" Type="http://schemas.microsoft.com/office/2011/relationships/chartStyle" Target="style10.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1.xml"/><Relationship Id="rId1" Type="http://schemas.microsoft.com/office/2011/relationships/chartStyle" Target="style11.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2.xml"/><Relationship Id="rId1" Type="http://schemas.microsoft.com/office/2011/relationships/chartStyle" Target="style1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4.xml"/><Relationship Id="rId1" Type="http://schemas.microsoft.com/office/2011/relationships/chartStyle" Target="style1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5.xml"/><Relationship Id="rId1" Type="http://schemas.microsoft.com/office/2011/relationships/chartStyle" Target="style1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9.xml"/><Relationship Id="rId1" Type="http://schemas.microsoft.com/office/2011/relationships/chartStyle" Target="style1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0.xml"/><Relationship Id="rId1" Type="http://schemas.microsoft.com/office/2011/relationships/chartStyle" Target="style20.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1.xml"/><Relationship Id="rId1" Type="http://schemas.microsoft.com/office/2011/relationships/chartStyle" Target="style2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2.xml"/><Relationship Id="rId1" Type="http://schemas.microsoft.com/office/2011/relationships/chartStyle" Target="style22.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3.xml"/><Relationship Id="rId1" Type="http://schemas.microsoft.com/office/2011/relationships/chartStyle" Target="style23.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4.xml"/><Relationship Id="rId1" Type="http://schemas.microsoft.com/office/2011/relationships/chartStyle" Target="style24.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5.xml"/><Relationship Id="rId1" Type="http://schemas.microsoft.com/office/2011/relationships/chartStyle" Target="style25.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6.xml"/><Relationship Id="rId1" Type="http://schemas.microsoft.com/office/2011/relationships/chartStyle" Target="style2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2008</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9CF8-4A3F-A5E7-C9D528E8EFE7}"/>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9CF8-4A3F-A5E7-C9D528E8EFE7}"/>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9CF8-4A3F-A5E7-C9D528E8EF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F8-4A3F-A5E7-C9D528E8EFE7}"/>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9CF8-4A3F-A5E7-C9D528E8EFE7}"/>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9CF8-4A3F-A5E7-C9D528E8EFE7}"/>
              </c:ext>
            </c:extLst>
          </c:dPt>
          <c:dLbls>
            <c:dLbl>
              <c:idx val="2"/>
              <c:layout>
                <c:manualLayout>
                  <c:x val="0.15111837521555399"/>
                  <c:y val="-0.11058355828792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9CF8-4A3F-A5E7-C9D528E8EFE7}"/>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Patents-in-Force'!$B$48:$B$53</c:f>
              <c:numCache>
                <c:formatCode>#,##0</c:formatCode>
                <c:ptCount val="6"/>
                <c:pt idx="0">
                  <c:v>2365000</c:v>
                </c:pt>
                <c:pt idx="1">
                  <c:v>1270000</c:v>
                </c:pt>
                <c:pt idx="2">
                  <c:v>624000</c:v>
                </c:pt>
                <c:pt idx="4">
                  <c:v>1873000</c:v>
                </c:pt>
                <c:pt idx="5">
                  <c:v>630000</c:v>
                </c:pt>
              </c:numCache>
            </c:numRef>
          </c:val>
          <c:extLst>
            <c:ext xmlns:c16="http://schemas.microsoft.com/office/drawing/2014/chart" uri="{C3380CC4-5D6E-409C-BE32-E72D297353CC}">
              <c16:uniqueId val="{0000000C-9CF8-4A3F-A5E7-C9D528E8EFE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9CF8-4A3F-A5E7-C9D528E8EF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9CF8-4A3F-A5E7-C9D528E8EF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9CF8-4A3F-A5E7-C9D528E8EF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9CF8-4A3F-A5E7-C9D528E8EF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9CF8-4A3F-A5E7-C9D528E8EFE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9CF8-4A3F-A5E7-C9D528E8EFE7}"/>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9CF8-4A3F-A5E7-C9D528E8EFE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2017</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EAD2-475A-8E0A-93058AF92F79}"/>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EAD2-475A-8E0A-93058AF92F79}"/>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EAD2-475A-8E0A-93058AF92F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AD2-475A-8E0A-93058AF92F79}"/>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AD2-475A-8E0A-93058AF92F79}"/>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EAD2-475A-8E0A-93058AF92F79}"/>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Patents-in-Force'!$T$48:$T$53</c:f>
              <c:numCache>
                <c:formatCode>#,##0</c:formatCode>
                <c:ptCount val="6"/>
                <c:pt idx="0">
                  <c:v>4361241</c:v>
                </c:pt>
                <c:pt idx="1">
                  <c:v>2013666</c:v>
                </c:pt>
                <c:pt idx="2">
                  <c:v>970889</c:v>
                </c:pt>
                <c:pt idx="3">
                  <c:v>2085367</c:v>
                </c:pt>
                <c:pt idx="4">
                  <c:v>2984825</c:v>
                </c:pt>
                <c:pt idx="5">
                  <c:v>1219971</c:v>
                </c:pt>
              </c:numCache>
            </c:numRef>
          </c:val>
          <c:extLst>
            <c:ext xmlns:c16="http://schemas.microsoft.com/office/drawing/2014/chart" uri="{C3380CC4-5D6E-409C-BE32-E72D297353CC}">
              <c16:uniqueId val="{0000000C-EAD2-475A-8E0A-93058AF92F7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AD2-475A-8E0A-93058AF92F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AD2-475A-8E0A-93058AF92F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AD2-475A-8E0A-93058AF92F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AD2-475A-8E0A-93058AF92F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AD2-475A-8E0A-93058AF92F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AD2-475A-8E0A-93058AF92F79}"/>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EAD2-475A-8E0A-93058AF92F7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2018</a:t>
            </a:r>
            <a:endParaRPr lang="en-US" sz="1200" b="1">
              <a:solidFill>
                <a:sysClr val="windowText" lastClr="000000"/>
              </a:solidFill>
            </a:endParaRPr>
          </a:p>
        </c:rich>
      </c:tx>
      <c:layout>
        <c:manualLayout>
          <c:xMode val="edge"/>
          <c:yMode val="edge"/>
          <c:x val="2.268663732438701E-3"/>
          <c:y val="1.2917528879032732E-3"/>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D726-4945-ABF6-F3F2E8FEA9B1}"/>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D726-4945-ABF6-F3F2E8FEA9B1}"/>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D726-4945-ABF6-F3F2E8FEA9B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26-4945-ABF6-F3F2E8FEA9B1}"/>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D726-4945-ABF6-F3F2E8FEA9B1}"/>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D726-4945-ABF6-F3F2E8FEA9B1}"/>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Patents-in-Force'!$V$48:$V$53</c:f>
              <c:numCache>
                <c:formatCode>#,##0</c:formatCode>
                <c:ptCount val="6"/>
                <c:pt idx="0">
                  <c:v>4093382</c:v>
                </c:pt>
                <c:pt idx="1">
                  <c:v>2054308</c:v>
                </c:pt>
                <c:pt idx="2">
                  <c:v>1001163</c:v>
                </c:pt>
                <c:pt idx="3">
                  <c:v>2366314</c:v>
                </c:pt>
                <c:pt idx="4">
                  <c:v>3063494</c:v>
                </c:pt>
                <c:pt idx="5">
                  <c:v>1299707</c:v>
                </c:pt>
              </c:numCache>
            </c:numRef>
          </c:val>
          <c:extLst>
            <c:ext xmlns:c16="http://schemas.microsoft.com/office/drawing/2014/chart" uri="{C3380CC4-5D6E-409C-BE32-E72D297353CC}">
              <c16:uniqueId val="{0000000C-D726-4945-ABF6-F3F2E8FEA9B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D726-4945-ABF6-F3F2E8FEA9B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D726-4945-ABF6-F3F2E8FEA9B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D726-4945-ABF6-F3F2E8FEA9B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D726-4945-ABF6-F3F2E8FEA9B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D726-4945-ABF6-F3F2E8FEA9B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D726-4945-ABF6-F3F2E8FEA9B1}"/>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D726-4945-ABF6-F3F2E8FEA9B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2019</a:t>
            </a:r>
            <a:endParaRPr lang="en-US" sz="1200" b="1">
              <a:solidFill>
                <a:sysClr val="windowText" lastClr="000000"/>
              </a:solidFill>
            </a:endParaRPr>
          </a:p>
        </c:rich>
      </c:tx>
      <c:layout>
        <c:manualLayout>
          <c:xMode val="edge"/>
          <c:yMode val="edge"/>
          <c:x val="2.268663732438701E-3"/>
          <c:y val="1.2917528879032732E-3"/>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tx>
            <c:strRef>
              <c:f>'Ch2. Patents-in-Force'!$X$48:$X$53</c:f>
              <c:strCache>
                <c:ptCount val="6"/>
                <c:pt idx="0">
                  <c:v>4.641.346</c:v>
                </c:pt>
                <c:pt idx="1">
                  <c:v>2.053.879</c:v>
                </c:pt>
                <c:pt idx="2">
                  <c:v>1.048.079</c:v>
                </c:pt>
                <c:pt idx="3">
                  <c:v>2.670.784</c:v>
                </c:pt>
                <c:pt idx="4">
                  <c:v>3.131.427</c:v>
                </c:pt>
                <c:pt idx="5">
                  <c:v>1.340.117</c:v>
                </c:pt>
              </c:strCache>
            </c:strRef>
          </c:tx>
          <c:dPt>
            <c:idx val="0"/>
            <c:bubble3D val="0"/>
            <c:spPr>
              <a:solidFill>
                <a:schemeClr val="accent5"/>
              </a:solidFill>
              <a:ln w="19050">
                <a:solidFill>
                  <a:schemeClr val="lt1"/>
                </a:solidFill>
              </a:ln>
              <a:effectLst/>
            </c:spPr>
            <c:extLst>
              <c:ext xmlns:c16="http://schemas.microsoft.com/office/drawing/2014/chart" uri="{C3380CC4-5D6E-409C-BE32-E72D297353CC}">
                <c16:uniqueId val="{00000001-ACA1-4347-82CD-A939B232DC32}"/>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ACA1-4347-82CD-A939B232DC32}"/>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ACA1-4347-82CD-A939B232DC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CA1-4347-82CD-A939B232DC32}"/>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ACA1-4347-82CD-A939B232DC32}"/>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ACA1-4347-82CD-A939B232DC32}"/>
              </c:ext>
            </c:extLst>
          </c:dPt>
          <c:dLbls>
            <c:dLbl>
              <c:idx val="0"/>
              <c:tx>
                <c:rich>
                  <a:bodyPr/>
                  <a:lstStyle/>
                  <a:p>
                    <a:fld id="{F7955591-AA81-4716-BE16-AB2BDC7B01E7}" type="CATEGORYNAME">
                      <a:rPr lang="en-US" altLang="ja-JP"/>
                      <a:pPr/>
                      <a:t>[CATEGORY NAME]</a:t>
                    </a:fld>
                    <a:r>
                      <a:rPr lang="en-US" altLang="ja-JP" baseline="0"/>
                      <a:t>
4,641,346
</a:t>
                    </a:r>
                    <a:fld id="{1C6409FD-D4A8-44F6-8283-CEA99360616B}" type="PERCENTAGE">
                      <a:rPr lang="en-US" altLang="ja-JP" baseline="0"/>
                      <a:pPr/>
                      <a:t>[PERCENTAGE]</a:t>
                    </a:fld>
                    <a:endParaRPr lang="en-US" altLang="ja-JP" baseline="0"/>
                  </a:p>
                </c:rich>
              </c:tx>
              <c:dLblPos val="inEnd"/>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ACA1-4347-82CD-A939B232DC32}"/>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Patents-in-Force'!$X$48:$X$53</c:f>
              <c:numCache>
                <c:formatCode>#,##0</c:formatCode>
                <c:ptCount val="6"/>
                <c:pt idx="0">
                  <c:v>4641346</c:v>
                </c:pt>
                <c:pt idx="1">
                  <c:v>2053879</c:v>
                </c:pt>
                <c:pt idx="2">
                  <c:v>1048079</c:v>
                </c:pt>
                <c:pt idx="3">
                  <c:v>2670784</c:v>
                </c:pt>
                <c:pt idx="4">
                  <c:v>3131427</c:v>
                </c:pt>
                <c:pt idx="5">
                  <c:v>1340117</c:v>
                </c:pt>
              </c:numCache>
            </c:numRef>
          </c:val>
          <c:extLst>
            <c:ext xmlns:c16="http://schemas.microsoft.com/office/drawing/2014/chart" uri="{C3380CC4-5D6E-409C-BE32-E72D297353CC}">
              <c16:uniqueId val="{0000000C-ACA1-4347-82CD-A939B232DC3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ACA1-4347-82CD-A939B232DC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ACA1-4347-82CD-A939B232DC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ACA1-4347-82CD-A939B232DC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ACA1-4347-82CD-A939B232DC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ACA1-4347-82CD-A939B232DC3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ACA1-4347-82CD-A939B232DC32}"/>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ACA1-4347-82CD-A939B232DC3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600" b="1" i="0" u="none" strike="noStrike" kern="1200" spc="0" baseline="0">
                <a:solidFill>
                  <a:sysClr val="windowText" lastClr="000000"/>
                </a:solidFill>
                <a:latin typeface="+mn-lt"/>
                <a:ea typeface="+mn-ea"/>
                <a:cs typeface="+mn-cs"/>
              </a:defRPr>
            </a:pPr>
            <a:r>
              <a:rPr lang="en-US" sz="2600" b="1">
                <a:solidFill>
                  <a:sysClr val="windowText" lastClr="000000"/>
                </a:solidFill>
              </a:rPr>
              <a:t>Fig.</a:t>
            </a:r>
            <a:r>
              <a:rPr lang="en-US" sz="2600" b="1" baseline="0">
                <a:solidFill>
                  <a:sysClr val="windowText" lastClr="000000"/>
                </a:solidFill>
              </a:rPr>
              <a:t> 3.2: WORLDWIDE PATENT FILINGS - ORIGIN </a:t>
            </a:r>
            <a:r>
              <a:rPr lang="en-US" sz="2600" b="1" baseline="0">
                <a:solidFill>
                  <a:srgbClr val="0000CC"/>
                </a:solidFill>
              </a:rPr>
              <a:t>(EXTENDED DATA)</a:t>
            </a:r>
            <a:endParaRPr lang="en-US" sz="2600" b="1">
              <a:solidFill>
                <a:srgbClr val="0000CC"/>
              </a:solidFill>
            </a:endParaRPr>
          </a:p>
        </c:rich>
      </c:tx>
      <c:layout>
        <c:manualLayout>
          <c:xMode val="edge"/>
          <c:yMode val="edge"/>
          <c:x val="3.2322935943413462E-2"/>
          <c:y val="5.6407926860436532E-2"/>
        </c:manualLayout>
      </c:layout>
      <c:overlay val="0"/>
      <c:spPr>
        <a:noFill/>
        <a:ln>
          <a:noFill/>
        </a:ln>
        <a:effectLst/>
      </c:spPr>
      <c:txPr>
        <a:bodyPr rot="0" spcFirstLastPara="1" vertOverflow="ellipsis" vert="horz" wrap="square" anchor="ctr" anchorCtr="1"/>
        <a:lstStyle/>
        <a:p>
          <a:pPr>
            <a:defRPr lang="ja-JP" sz="26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54525386313466E-2"/>
          <c:y val="1.8093575583961501E-2"/>
          <c:w val="0.81539239696425869"/>
          <c:h val="0.92809692014457501"/>
        </c:manualLayout>
      </c:layout>
      <c:barChart>
        <c:barDir val="col"/>
        <c:grouping val="stacked"/>
        <c:varyColors val="0"/>
        <c:ser>
          <c:idx val="5"/>
          <c:order val="0"/>
          <c:tx>
            <c:strRef>
              <c:f>'Ch3. Patent filings'!$B$124</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filings'!$N$124:$X$124</c15:sqref>
                  </c15:fullRef>
                </c:ext>
              </c:extLst>
              <c:f>'Ch3. Patent filings'!$T$124:$X$124</c:f>
              <c:numCache>
                <c:formatCode>#,##0_);[Red]\(#,##0\)</c:formatCode>
                <c:ptCount val="5"/>
                <c:pt idx="0">
                  <c:v>175350</c:v>
                </c:pt>
                <c:pt idx="1">
                  <c:v>170914</c:v>
                </c:pt>
                <c:pt idx="2">
                  <c:v>169052</c:v>
                </c:pt>
                <c:pt idx="3">
                  <c:v>176393</c:v>
                </c:pt>
                <c:pt idx="4">
                  <c:v>192883</c:v>
                </c:pt>
              </c:numCache>
            </c:numRef>
          </c:val>
          <c:extLst>
            <c:ext xmlns:c16="http://schemas.microsoft.com/office/drawing/2014/chart" uri="{C3380CC4-5D6E-409C-BE32-E72D297353CC}">
              <c16:uniqueId val="{00000000-7F89-49D8-B6F3-5D81C70F2F14}"/>
            </c:ext>
          </c:extLst>
        </c:ser>
        <c:ser>
          <c:idx val="4"/>
          <c:order val="1"/>
          <c:tx>
            <c:strRef>
              <c:f>'Ch3. Patent filings'!$B$123</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filings'!$N$123:$X$123</c15:sqref>
                  </c15:fullRef>
                </c:ext>
              </c:extLst>
              <c:f>'Ch3. Patent filings'!$T$123:$X$123</c:f>
              <c:numCache>
                <c:formatCode>#,##0_);[Red]\(#,##0\)</c:formatCode>
                <c:ptCount val="5"/>
                <c:pt idx="0">
                  <c:v>383348</c:v>
                </c:pt>
                <c:pt idx="1">
                  <c:v>394345</c:v>
                </c:pt>
                <c:pt idx="2">
                  <c:v>386773</c:v>
                </c:pt>
                <c:pt idx="3">
                  <c:v>377569</c:v>
                </c:pt>
                <c:pt idx="4">
                  <c:v>378445</c:v>
                </c:pt>
              </c:numCache>
            </c:numRef>
          </c:val>
          <c:extLst>
            <c:ext xmlns:c16="http://schemas.microsoft.com/office/drawing/2014/chart" uri="{C3380CC4-5D6E-409C-BE32-E72D297353CC}">
              <c16:uniqueId val="{00000001-7F89-49D8-B6F3-5D81C70F2F14}"/>
            </c:ext>
          </c:extLst>
        </c:ser>
        <c:ser>
          <c:idx val="3"/>
          <c:order val="2"/>
          <c:tx>
            <c:strRef>
              <c:f>'Ch3. Patent filings'!$B$122</c:f>
              <c:strCache>
                <c:ptCount val="1"/>
                <c:pt idx="0">
                  <c:v>P.R. China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filings'!$N$122:$X$122</c15:sqref>
                  </c15:fullRef>
                </c:ext>
              </c:extLst>
              <c:f>'Ch3. Patent filings'!$T$122:$X$122</c:f>
              <c:numCache>
                <c:formatCode>#,##0_);[Red]\(#,##0\)</c:formatCode>
                <c:ptCount val="5"/>
                <c:pt idx="0">
                  <c:v>1011854</c:v>
                </c:pt>
                <c:pt idx="1">
                  <c:v>1265436</c:v>
                </c:pt>
                <c:pt idx="2">
                  <c:v>1318556</c:v>
                </c:pt>
                <c:pt idx="3">
                  <c:v>1476665</c:v>
                </c:pt>
                <c:pt idx="4">
                  <c:v>1336626</c:v>
                </c:pt>
              </c:numCache>
            </c:numRef>
          </c:val>
          <c:extLst>
            <c:ext xmlns:c16="http://schemas.microsoft.com/office/drawing/2014/chart" uri="{C3380CC4-5D6E-409C-BE32-E72D297353CC}">
              <c16:uniqueId val="{00000002-7F89-49D8-B6F3-5D81C70F2F14}"/>
            </c:ext>
          </c:extLst>
        </c:ser>
        <c:ser>
          <c:idx val="2"/>
          <c:order val="3"/>
          <c:tx>
            <c:strRef>
              <c:f>'Ch3. Patent filings'!$B$121</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filings'!$N$121:$X$121</c15:sqref>
                  </c15:fullRef>
                </c:ext>
              </c:extLst>
              <c:f>'Ch3. Patent filings'!$T$121:$X$121</c:f>
              <c:numCache>
                <c:formatCode>#,##0_);[Red]\(#,##0\)</c:formatCode>
                <c:ptCount val="5"/>
                <c:pt idx="0">
                  <c:v>229374</c:v>
                </c:pt>
                <c:pt idx="1">
                  <c:v>223928</c:v>
                </c:pt>
                <c:pt idx="2">
                  <c:v>216097</c:v>
                </c:pt>
                <c:pt idx="3">
                  <c:v>219897</c:v>
                </c:pt>
                <c:pt idx="4">
                  <c:v>234021</c:v>
                </c:pt>
              </c:numCache>
            </c:numRef>
          </c:val>
          <c:extLst>
            <c:ext xmlns:c16="http://schemas.microsoft.com/office/drawing/2014/chart" uri="{C3380CC4-5D6E-409C-BE32-E72D297353CC}">
              <c16:uniqueId val="{00000003-7F89-49D8-B6F3-5D81C70F2F14}"/>
            </c:ext>
          </c:extLst>
        </c:ser>
        <c:ser>
          <c:idx val="1"/>
          <c:order val="4"/>
          <c:tx>
            <c:strRef>
              <c:f>'Ch3. Patent filings'!$B$120</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filings'!$N$120:$X$120</c15:sqref>
                  </c15:fullRef>
                </c:ext>
              </c:extLst>
              <c:f>'Ch3. Patent filings'!$T$120:$X$120</c:f>
              <c:numCache>
                <c:formatCode>#,##0_);[Red]\(#,##0\)</c:formatCode>
                <c:ptCount val="5"/>
                <c:pt idx="0">
                  <c:v>378920</c:v>
                </c:pt>
                <c:pt idx="1">
                  <c:v>379093</c:v>
                </c:pt>
                <c:pt idx="2">
                  <c:v>378418</c:v>
                </c:pt>
                <c:pt idx="3">
                  <c:v>376113</c:v>
                </c:pt>
                <c:pt idx="4">
                  <c:v>367240</c:v>
                </c:pt>
              </c:numCache>
            </c:numRef>
          </c:val>
          <c:extLst>
            <c:ext xmlns:c16="http://schemas.microsoft.com/office/drawing/2014/chart" uri="{C3380CC4-5D6E-409C-BE32-E72D297353CC}">
              <c16:uniqueId val="{00000004-7F89-49D8-B6F3-5D81C70F2F14}"/>
            </c:ext>
          </c:extLst>
        </c:ser>
        <c:ser>
          <c:idx val="0"/>
          <c:order val="5"/>
          <c:tx>
            <c:strRef>
              <c:f>'Ch3. Patent filings'!$B$119</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filings'!$N$119:$X$119</c15:sqref>
                  </c15:fullRef>
                </c:ext>
              </c:extLst>
              <c:f>'Ch3. Patent filings'!$T$119:$X$119</c:f>
              <c:numCache>
                <c:formatCode>#,##0_);[Red]\(#,##0\)</c:formatCode>
                <c:ptCount val="5"/>
                <c:pt idx="0">
                  <c:v>291489</c:v>
                </c:pt>
                <c:pt idx="1">
                  <c:v>303012</c:v>
                </c:pt>
                <c:pt idx="2">
                  <c:v>301978</c:v>
                </c:pt>
                <c:pt idx="3">
                  <c:v>301656</c:v>
                </c:pt>
                <c:pt idx="4">
                  <c:v>300728</c:v>
                </c:pt>
              </c:numCache>
            </c:numRef>
          </c:val>
          <c:extLst>
            <c:ext xmlns:c16="http://schemas.microsoft.com/office/drawing/2014/chart" uri="{C3380CC4-5D6E-409C-BE32-E72D297353CC}">
              <c16:uniqueId val="{00000005-7F89-49D8-B6F3-5D81C70F2F14}"/>
            </c:ext>
          </c:extLst>
        </c:ser>
        <c:ser>
          <c:idx val="6"/>
          <c:order val="6"/>
          <c:tx>
            <c:strRef>
              <c:f>'Ch3. Patent filings'!$B$125</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Patent filings'!$N$118:$X$118</c15:sqref>
                  </c15:fullRef>
                </c:ext>
              </c:extLst>
              <c:f>'Ch3. Patent filings'!$T$118:$X$118</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Patent filings'!$N$125:$X$125</c15:sqref>
                  </c15:fullRef>
                </c:ext>
              </c:extLst>
              <c:f>'Ch3. Patent filings'!$T$125:$X$125</c:f>
              <c:numCache>
                <c:formatCode>#,##0_);[Red]\(#,##0\)</c:formatCode>
                <c:ptCount val="5"/>
                <c:pt idx="0">
                  <c:v>2470335</c:v>
                </c:pt>
                <c:pt idx="1">
                  <c:v>2736728</c:v>
                </c:pt>
                <c:pt idx="2">
                  <c:v>2770874</c:v>
                </c:pt>
                <c:pt idx="3">
                  <c:v>2928293</c:v>
                </c:pt>
                <c:pt idx="4">
                  <c:v>2809943</c:v>
                </c:pt>
              </c:numCache>
            </c:numRef>
          </c:val>
          <c:extLst>
            <c:ext xmlns:c16="http://schemas.microsoft.com/office/drawing/2014/chart" uri="{C3380CC4-5D6E-409C-BE32-E72D297353CC}">
              <c16:uniqueId val="{00000006-7F89-49D8-B6F3-5D81C70F2F14}"/>
            </c:ext>
          </c:extLst>
        </c:ser>
        <c:dLbls>
          <c:showLegendKey val="0"/>
          <c:showVal val="0"/>
          <c:showCatName val="0"/>
          <c:showSerName val="0"/>
          <c:showPercent val="0"/>
          <c:showBubbleSize val="0"/>
        </c:dLbls>
        <c:gapWidth val="70"/>
        <c:overlap val="100"/>
        <c:axId val="249540056"/>
        <c:axId val="542654464"/>
      </c:barChart>
      <c:catAx>
        <c:axId val="24954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1" i="0" u="none" strike="noStrike" kern="1200" baseline="0">
                <a:solidFill>
                  <a:sysClr val="windowText" lastClr="000000"/>
                </a:solidFill>
                <a:latin typeface="+mn-lt"/>
                <a:ea typeface="+mn-ea"/>
                <a:cs typeface="+mn-cs"/>
              </a:defRPr>
            </a:pPr>
            <a:endParaRPr lang="en-US"/>
          </a:p>
        </c:txPr>
        <c:crossAx val="542654464"/>
        <c:crosses val="autoZero"/>
        <c:auto val="1"/>
        <c:lblAlgn val="ctr"/>
        <c:lblOffset val="100"/>
        <c:noMultiLvlLbl val="0"/>
      </c:catAx>
      <c:valAx>
        <c:axId val="542654464"/>
        <c:scaling>
          <c:orientation val="minMax"/>
          <c:max val="4000000"/>
          <c:min val="0"/>
        </c:scaling>
        <c:delete val="1"/>
        <c:axPos val="l"/>
        <c:numFmt formatCode="#,##0_);[Red]\(#,##0\)" sourceLinked="1"/>
        <c:majorTickMark val="out"/>
        <c:minorTickMark val="none"/>
        <c:tickLblPos val="nextTo"/>
        <c:crossAx val="249540056"/>
        <c:crosses val="autoZero"/>
        <c:crossBetween val="between"/>
      </c:valAx>
      <c:spPr>
        <a:noFill/>
        <a:ln w="25400">
          <a:noFill/>
        </a:ln>
        <a:effectLst/>
      </c:spPr>
    </c:plotArea>
    <c:legend>
      <c:legendPos val="r"/>
      <c:legendEntry>
        <c:idx val="0"/>
        <c:delete val="1"/>
      </c:legendEntry>
      <c:layout>
        <c:manualLayout>
          <c:xMode val="edge"/>
          <c:yMode val="edge"/>
          <c:x val="0.83329973134866175"/>
          <c:y val="0.31590842298589866"/>
          <c:w val="0.15566267227251637"/>
          <c:h val="0.36735568299672133"/>
        </c:manualLayout>
      </c:layout>
      <c:overlay val="0"/>
      <c:spPr>
        <a:noFill/>
        <a:ln>
          <a:noFill/>
        </a:ln>
        <a:effectLst/>
      </c:spPr>
      <c:txPr>
        <a:bodyPr rot="0" spcFirstLastPara="1" vertOverflow="ellipsis" vert="horz" wrap="square" anchor="ctr" anchorCtr="1"/>
        <a:lstStyle/>
        <a:p>
          <a:pPr>
            <a:defRPr lang="ja-JP" sz="1800" b="0" i="0" u="none" strike="noStrike" kern="1200" baseline="0">
              <a:solidFill>
                <a:sysClr val="windowText" lastClr="000000"/>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sz="1800" b="1">
                <a:solidFill>
                  <a:sysClr val="windowText" lastClr="000000"/>
                </a:solidFill>
              </a:rPr>
              <a:t>Fig. 3.1: WORLDWIDE PATENT FILINGS - FILING PROCEDURES </a:t>
            </a:r>
            <a:r>
              <a:rPr lang="en-US" sz="1800" b="1">
                <a:solidFill>
                  <a:srgbClr val="0000CC"/>
                </a:solidFill>
              </a:rPr>
              <a:t>(EXTENDED</a:t>
            </a:r>
            <a:r>
              <a:rPr lang="en-US" sz="1800" b="1" baseline="0">
                <a:solidFill>
                  <a:srgbClr val="0000CC"/>
                </a:solidFill>
              </a:rPr>
              <a:t> DATA)</a:t>
            </a:r>
            <a:endParaRPr lang="en-US" sz="1800" b="1">
              <a:solidFill>
                <a:srgbClr val="0000CC"/>
              </a:solidFill>
            </a:endParaRPr>
          </a:p>
        </c:rich>
      </c:tx>
      <c:layout>
        <c:manualLayout>
          <c:xMode val="edge"/>
          <c:yMode val="edge"/>
          <c:x val="2.1192072534497817E-2"/>
          <c:y val="3.7116461632558204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45129931653173E-2"/>
          <c:y val="0.13510602869758762"/>
          <c:w val="0.80910779697000801"/>
          <c:h val="0.79224984418366096"/>
        </c:manualLayout>
      </c:layout>
      <c:barChart>
        <c:barDir val="col"/>
        <c:grouping val="stacked"/>
        <c:varyColors val="0"/>
        <c:ser>
          <c:idx val="0"/>
          <c:order val="0"/>
          <c:tx>
            <c:strRef>
              <c:f>'Ch3. Patent filings'!$B$66</c:f>
              <c:strCache>
                <c:ptCount val="1"/>
                <c:pt idx="0">
                  <c:v>Direct national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filings'!$N$66:$X$66</c:f>
              <c:numCache>
                <c:formatCode>#,##0_);[Red]\(#,##0\)</c:formatCode>
                <c:ptCount val="11"/>
                <c:pt idx="0">
                  <c:v>1331777</c:v>
                </c:pt>
                <c:pt idx="1">
                  <c:v>1389232</c:v>
                </c:pt>
                <c:pt idx="2">
                  <c:v>1555711</c:v>
                </c:pt>
                <c:pt idx="3">
                  <c:v>1728578</c:v>
                </c:pt>
                <c:pt idx="4">
                  <c:v>1921441</c:v>
                </c:pt>
                <c:pt idx="5">
                  <c:v>2008933</c:v>
                </c:pt>
                <c:pt idx="6">
                  <c:v>2188932</c:v>
                </c:pt>
                <c:pt idx="7">
                  <c:v>2436257</c:v>
                </c:pt>
                <c:pt idx="8">
                  <c:v>2456411</c:v>
                </c:pt>
                <c:pt idx="9">
                  <c:v>2600036</c:v>
                </c:pt>
                <c:pt idx="10">
                  <c:v>2465543</c:v>
                </c:pt>
              </c:numCache>
            </c:numRef>
          </c:val>
          <c:extLst>
            <c:ext xmlns:c16="http://schemas.microsoft.com/office/drawing/2014/chart" uri="{C3380CC4-5D6E-409C-BE32-E72D297353CC}">
              <c16:uniqueId val="{00000000-1CA3-4F31-B10A-346A44DF2B7C}"/>
            </c:ext>
          </c:extLst>
        </c:ser>
        <c:ser>
          <c:idx val="1"/>
          <c:order val="1"/>
          <c:tx>
            <c:strRef>
              <c:f>'Ch3. Patent filings'!$B$67</c:f>
              <c:strCache>
                <c:ptCount val="1"/>
                <c:pt idx="0">
                  <c:v>Direct regional</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filings'!$N$67:$X$67</c:f>
              <c:numCache>
                <c:formatCode>#,##0_);[Red]\(#,##0\)</c:formatCode>
                <c:ptCount val="11"/>
                <c:pt idx="0">
                  <c:v>56448</c:v>
                </c:pt>
                <c:pt idx="1">
                  <c:v>71945</c:v>
                </c:pt>
                <c:pt idx="2">
                  <c:v>63183</c:v>
                </c:pt>
                <c:pt idx="3">
                  <c:v>68097</c:v>
                </c:pt>
                <c:pt idx="4">
                  <c:v>64431</c:v>
                </c:pt>
                <c:pt idx="5">
                  <c:v>63733</c:v>
                </c:pt>
                <c:pt idx="6">
                  <c:v>64548</c:v>
                </c:pt>
                <c:pt idx="7">
                  <c:v>67559</c:v>
                </c:pt>
                <c:pt idx="8">
                  <c:v>70944</c:v>
                </c:pt>
                <c:pt idx="9">
                  <c:v>75478</c:v>
                </c:pt>
                <c:pt idx="10">
                  <c:v>79019</c:v>
                </c:pt>
              </c:numCache>
            </c:numRef>
          </c:val>
          <c:extLst>
            <c:ext xmlns:c16="http://schemas.microsoft.com/office/drawing/2014/chart" uri="{C3380CC4-5D6E-409C-BE32-E72D297353CC}">
              <c16:uniqueId val="{00000001-1CA3-4F31-B10A-346A44DF2B7C}"/>
            </c:ext>
          </c:extLst>
        </c:ser>
        <c:ser>
          <c:idx val="2"/>
          <c:order val="2"/>
          <c:tx>
            <c:strRef>
              <c:f>'Ch3. Patent filings'!$B$68</c:f>
              <c:strCache>
                <c:ptCount val="1"/>
                <c:pt idx="0">
                  <c:v>PCT international</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filings'!$N$68:$X$68</c:f>
              <c:numCache>
                <c:formatCode>#,##0_);[Red]\(#,##0\)</c:formatCode>
                <c:ptCount val="11"/>
                <c:pt idx="0">
                  <c:v>155406</c:v>
                </c:pt>
                <c:pt idx="1">
                  <c:v>164339</c:v>
                </c:pt>
                <c:pt idx="2">
                  <c:v>182425</c:v>
                </c:pt>
                <c:pt idx="3">
                  <c:v>195331</c:v>
                </c:pt>
                <c:pt idx="4">
                  <c:v>204442</c:v>
                </c:pt>
                <c:pt idx="5">
                  <c:v>214063</c:v>
                </c:pt>
                <c:pt idx="6">
                  <c:v>216855</c:v>
                </c:pt>
                <c:pt idx="7">
                  <c:v>232912</c:v>
                </c:pt>
                <c:pt idx="8">
                  <c:v>243519</c:v>
                </c:pt>
                <c:pt idx="9">
                  <c:v>252779</c:v>
                </c:pt>
                <c:pt idx="10">
                  <c:v>265381</c:v>
                </c:pt>
              </c:numCache>
            </c:numRef>
          </c:val>
          <c:extLst>
            <c:ext xmlns:c16="http://schemas.microsoft.com/office/drawing/2014/chart" uri="{C3380CC4-5D6E-409C-BE32-E72D297353CC}">
              <c16:uniqueId val="{00000002-1CA3-4F31-B10A-346A44DF2B7C}"/>
            </c:ext>
          </c:extLst>
        </c:ser>
        <c:ser>
          <c:idx val="3"/>
          <c:order val="3"/>
          <c:tx>
            <c:strRef>
              <c:f>'Ch3. Patent filings'!$B$69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filings'!$N$65:$X$65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filings'!$N$69:$W$69</c:f>
              <c:numCache>
                <c:formatCode>#,##0_);[Red]\(#,##0\)</c:formatCode>
                <c:ptCount val="10"/>
                <c:pt idx="0">
                  <c:v>1543631</c:v>
                </c:pt>
                <c:pt idx="1">
                  <c:v>1625516</c:v>
                </c:pt>
                <c:pt idx="2">
                  <c:v>1801319</c:v>
                </c:pt>
                <c:pt idx="3">
                  <c:v>1992006</c:v>
                </c:pt>
                <c:pt idx="4">
                  <c:v>2190314</c:v>
                </c:pt>
                <c:pt idx="5">
                  <c:v>2286729</c:v>
                </c:pt>
                <c:pt idx="6">
                  <c:v>2470335</c:v>
                </c:pt>
                <c:pt idx="7">
                  <c:v>2736728</c:v>
                </c:pt>
                <c:pt idx="8">
                  <c:v>2770874</c:v>
                </c:pt>
                <c:pt idx="9">
                  <c:v>2928293</c:v>
                </c:pt>
              </c:numCache>
            </c:numRef>
          </c:val>
          <c:extLst>
            <c:ext xmlns:c16="http://schemas.microsoft.com/office/drawing/2014/chart" uri="{C3380CC4-5D6E-409C-BE32-E72D297353CC}">
              <c16:uniqueId val="{00000003-1CA3-4F31-B10A-346A44DF2B7C}"/>
            </c:ext>
          </c:extLst>
        </c:ser>
        <c:dLbls>
          <c:showLegendKey val="0"/>
          <c:showVal val="0"/>
          <c:showCatName val="0"/>
          <c:showSerName val="0"/>
          <c:showPercent val="0"/>
          <c:showBubbleSize val="0"/>
        </c:dLbls>
        <c:gapWidth val="40"/>
        <c:overlap val="100"/>
        <c:axId val="542653288"/>
        <c:axId val="542655248"/>
      </c:barChart>
      <c:catAx>
        <c:axId val="54265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2655248"/>
        <c:crosses val="autoZero"/>
        <c:auto val="1"/>
        <c:lblAlgn val="ctr"/>
        <c:lblOffset val="100"/>
        <c:noMultiLvlLbl val="0"/>
      </c:catAx>
      <c:valAx>
        <c:axId val="542655248"/>
        <c:scaling>
          <c:orientation val="minMax"/>
          <c:max val="3000000"/>
          <c:min val="0"/>
        </c:scaling>
        <c:delete val="1"/>
        <c:axPos val="l"/>
        <c:numFmt formatCode="#,##0_);[Red]\(#,##0\)" sourceLinked="1"/>
        <c:majorTickMark val="out"/>
        <c:minorTickMark val="none"/>
        <c:tickLblPos val="nextTo"/>
        <c:crossAx val="542653288"/>
        <c:crosses val="autoZero"/>
        <c:crossBetween val="between"/>
      </c:valAx>
      <c:spPr>
        <a:noFill/>
        <a:ln>
          <a:noFill/>
        </a:ln>
        <a:effectLst/>
      </c:spPr>
    </c:plotArea>
    <c:legend>
      <c:legendPos val="r"/>
      <c:legendEntry>
        <c:idx val="0"/>
        <c:delete val="1"/>
      </c:legendEntry>
      <c:layout>
        <c:manualLayout>
          <c:xMode val="edge"/>
          <c:yMode val="edge"/>
          <c:x val="0.84094154713182212"/>
          <c:y val="0.37099656399730424"/>
          <c:w val="0.13355598356538037"/>
          <c:h val="0.21749855991818487"/>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3.3: WORLDWIDE PATENT FILINGS - PERCENTAGE FILED AT HOME </a:t>
            </a:r>
            <a:r>
              <a:rPr lang="en-US" b="1" baseline="0">
                <a:solidFill>
                  <a:srgbClr val="0000CC"/>
                </a:solidFill>
              </a:rPr>
              <a:t>(EXTENDED DATA)</a:t>
            </a:r>
            <a:endParaRPr lang="en-US" b="1">
              <a:solidFill>
                <a:sysClr val="windowText" lastClr="000000"/>
              </a:solidFill>
            </a:endParaRPr>
          </a:p>
        </c:rich>
      </c:tx>
      <c:layout>
        <c:manualLayout>
          <c:xMode val="edge"/>
          <c:yMode val="edge"/>
          <c:x val="3.1667136793033297E-2"/>
          <c:y val="2.46829038625518E-2"/>
        </c:manualLayout>
      </c:layout>
      <c:overlay val="0"/>
      <c:spPr>
        <a:noFill/>
        <a:ln>
          <a:noFill/>
        </a:ln>
        <a:effectLst/>
      </c:spPr>
    </c:title>
    <c:autoTitleDeleted val="0"/>
    <c:plotArea>
      <c:layout>
        <c:manualLayout>
          <c:layoutTarget val="inner"/>
          <c:xMode val="edge"/>
          <c:yMode val="edge"/>
          <c:x val="6.3172493695361201E-3"/>
          <c:y val="8.7321397602565798E-2"/>
          <c:w val="0.91845061752868196"/>
          <c:h val="0.83975344266860696"/>
        </c:manualLayout>
      </c:layout>
      <c:barChart>
        <c:barDir val="col"/>
        <c:grouping val="clustered"/>
        <c:varyColors val="0"/>
        <c:ser>
          <c:idx val="5"/>
          <c:order val="0"/>
          <c:tx>
            <c:strRef>
              <c:f>'Ch3. Patent filings'!$B$182</c:f>
              <c:strCache>
                <c:ptCount val="1"/>
                <c:pt idx="0">
                  <c:v>Others</c:v>
                </c:pt>
              </c:strCache>
            </c:strRef>
          </c:tx>
          <c:spPr>
            <a:solidFill>
              <a:schemeClr val="accent2"/>
            </a:solidFill>
            <a:ln>
              <a:noFill/>
            </a:ln>
            <a:effectLst/>
            <a:sp3d/>
          </c:spPr>
          <c:invertIfNegative val="0"/>
          <c:dLbls>
            <c:dLbl>
              <c:idx val="0"/>
              <c:layout>
                <c:manualLayout>
                  <c:x val="-3.25545754815001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71-46D1-81FA-DF1D4B7DF2C9}"/>
                </c:ext>
              </c:extLst>
            </c:dLbl>
            <c:dLbl>
              <c:idx val="1"/>
              <c:layout>
                <c:manualLayout>
                  <c:x val="-3.25545754815001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71-46D1-81FA-DF1D4B7DF2C9}"/>
                </c:ext>
              </c:extLst>
            </c:dLbl>
            <c:dLbl>
              <c:idx val="2"/>
              <c:layout>
                <c:manualLayout>
                  <c:x val="-3.25545754815001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71-46D1-81FA-DF1D4B7DF2C9}"/>
                </c:ext>
              </c:extLst>
            </c:dLbl>
            <c:dLbl>
              <c:idx val="3"/>
              <c:layout>
                <c:manualLayout>
                  <c:x val="-2.1703050321000101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71-46D1-81FA-DF1D4B7DF2C9}"/>
                </c:ext>
              </c:extLst>
            </c:dLbl>
            <c:dLbl>
              <c:idx val="4"/>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71-46D1-81FA-DF1D4B7DF2C9}"/>
                </c:ext>
              </c:extLst>
            </c:dLbl>
            <c:dLbl>
              <c:idx val="5"/>
              <c:layout>
                <c:manualLayout>
                  <c:x val="-2.1703050321000101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71-46D1-81FA-DF1D4B7DF2C9}"/>
                </c:ext>
              </c:extLst>
            </c:dLbl>
            <c:dLbl>
              <c:idx val="6"/>
              <c:layout>
                <c:manualLayout>
                  <c:x val="-2.1703050321000101E-3"/>
                  <c:y val="2.94481535278986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71-46D1-81FA-DF1D4B7DF2C9}"/>
                </c:ext>
              </c:extLst>
            </c:dLbl>
            <c:dLbl>
              <c:idx val="7"/>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71-46D1-81FA-DF1D4B7DF2C9}"/>
                </c:ext>
              </c:extLst>
            </c:dLbl>
            <c:dLbl>
              <c:idx val="8"/>
              <c:layout>
                <c:manualLayout>
                  <c:x val="-2.1703050321000899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71-46D1-81FA-DF1D4B7DF2C9}"/>
                </c:ext>
              </c:extLst>
            </c:dLbl>
            <c:dLbl>
              <c:idx val="9"/>
              <c:layout>
                <c:manualLayout>
                  <c:x val="-3.2554575481500898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filings'!$N$182:$X$182</c:f>
              <c:numCache>
                <c:formatCode>0%</c:formatCode>
                <c:ptCount val="11"/>
                <c:pt idx="0">
                  <c:v>0.60565930956423297</c:v>
                </c:pt>
                <c:pt idx="1">
                  <c:v>0.53664187380362105</c:v>
                </c:pt>
                <c:pt idx="2">
                  <c:v>0.52089923262600402</c:v>
                </c:pt>
                <c:pt idx="3">
                  <c:v>0.53709573491795903</c:v>
                </c:pt>
                <c:pt idx="4">
                  <c:v>0.54896506084633401</c:v>
                </c:pt>
                <c:pt idx="5">
                  <c:v>0.53531621830133402</c:v>
                </c:pt>
                <c:pt idx="6">
                  <c:v>0.51134873110920998</c:v>
                </c:pt>
                <c:pt idx="7">
                  <c:v>0.54292802228021098</c:v>
                </c:pt>
                <c:pt idx="8">
                  <c:v>0.53322054752383896</c:v>
                </c:pt>
                <c:pt idx="9">
                  <c:v>0.52111095366302962</c:v>
                </c:pt>
                <c:pt idx="10">
                  <c:v>0.47452082350440422</c:v>
                </c:pt>
              </c:numCache>
            </c:numRef>
          </c:val>
          <c:extLst>
            <c:ext xmlns:c16="http://schemas.microsoft.com/office/drawing/2014/chart" uri="{C3380CC4-5D6E-409C-BE32-E72D297353CC}">
              <c16:uniqueId val="{0000000A-5871-46D1-81FA-DF1D4B7DF2C9}"/>
            </c:ext>
          </c:extLst>
        </c:ser>
        <c:ser>
          <c:idx val="0"/>
          <c:order val="1"/>
          <c:tx>
            <c:strRef>
              <c:f>'Ch3. Patent filings'!$B$177</c:f>
              <c:strCache>
                <c:ptCount val="1"/>
                <c:pt idx="0">
                  <c:v>EPC states</c:v>
                </c:pt>
              </c:strCache>
            </c:strRef>
          </c:tx>
          <c:spPr>
            <a:solidFill>
              <a:srgbClr val="558ED5"/>
            </a:solidFill>
            <a:ln>
              <a:noFill/>
            </a:ln>
            <a:effectLst/>
            <a:sp3d/>
          </c:spPr>
          <c:invertIfNegative val="0"/>
          <c:dLbls>
            <c:dLbl>
              <c:idx val="0"/>
              <c:layout>
                <c:manualLayout>
                  <c:x val="-3.25545754815002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71-46D1-81FA-DF1D4B7DF2C9}"/>
                </c:ext>
              </c:extLst>
            </c:dLbl>
            <c:dLbl>
              <c:idx val="1"/>
              <c:layout>
                <c:manualLayout>
                  <c:x val="-2.17030503210001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71-46D1-81FA-DF1D4B7DF2C9}"/>
                </c:ext>
              </c:extLst>
            </c:dLbl>
            <c:dLbl>
              <c:idx val="2"/>
              <c:layout>
                <c:manualLayout>
                  <c:x val="-3.255457548150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71-46D1-81FA-DF1D4B7DF2C9}"/>
                </c:ext>
              </c:extLst>
            </c:dLbl>
            <c:dLbl>
              <c:idx val="3"/>
              <c:layout>
                <c:manualLayout>
                  <c:x val="-2.17030503210001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71-46D1-81FA-DF1D4B7DF2C9}"/>
                </c:ext>
              </c:extLst>
            </c:dLbl>
            <c:dLbl>
              <c:idx val="4"/>
              <c:layout>
                <c:manualLayout>
                  <c:x val="-3.2554575481500499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71-46D1-81FA-DF1D4B7DF2C9}"/>
                </c:ext>
              </c:extLst>
            </c:dLbl>
            <c:dLbl>
              <c:idx val="5"/>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71-46D1-81FA-DF1D4B7DF2C9}"/>
                </c:ext>
              </c:extLst>
            </c:dLbl>
            <c:dLbl>
              <c:idx val="6"/>
              <c:layout>
                <c:manualLayout>
                  <c:x val="-5.4257625802500197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71-46D1-81FA-DF1D4B7DF2C9}"/>
                </c:ext>
              </c:extLst>
            </c:dLbl>
            <c:dLbl>
              <c:idx val="7"/>
              <c:layout>
                <c:manualLayout>
                  <c:x val="-3.2554575481500898E-3"/>
                  <c:y val="2.5241274452484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71-46D1-81FA-DF1D4B7DF2C9}"/>
                </c:ext>
              </c:extLst>
            </c:dLbl>
            <c:dLbl>
              <c:idx val="8"/>
              <c:layout>
                <c:manualLayout>
                  <c:x val="-2.17030503210001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71-46D1-81FA-DF1D4B7DF2C9}"/>
                </c:ext>
              </c:extLst>
            </c:dLbl>
            <c:dLbl>
              <c:idx val="9"/>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filings'!$N$177:$X$177</c:f>
              <c:numCache>
                <c:formatCode>0%</c:formatCode>
                <c:ptCount val="11"/>
                <c:pt idx="0">
                  <c:v>0.577547852694828</c:v>
                </c:pt>
                <c:pt idx="1">
                  <c:v>0.55597958579207596</c:v>
                </c:pt>
                <c:pt idx="2">
                  <c:v>0.56065925458080301</c:v>
                </c:pt>
                <c:pt idx="3">
                  <c:v>0.54793967096365503</c:v>
                </c:pt>
                <c:pt idx="4">
                  <c:v>0.54282457182254396</c:v>
                </c:pt>
                <c:pt idx="5">
                  <c:v>0.543883271141544</c:v>
                </c:pt>
                <c:pt idx="6">
                  <c:v>0.52354977374789402</c:v>
                </c:pt>
                <c:pt idx="7">
                  <c:v>0.53439797763784902</c:v>
                </c:pt>
                <c:pt idx="8">
                  <c:v>0.53936379471352203</c:v>
                </c:pt>
                <c:pt idx="9">
                  <c:v>0.53256830601092897</c:v>
                </c:pt>
                <c:pt idx="10">
                  <c:v>0.53475565959937221</c:v>
                </c:pt>
              </c:numCache>
            </c:numRef>
          </c:val>
          <c:extLst>
            <c:ext xmlns:c16="http://schemas.microsoft.com/office/drawing/2014/chart" uri="{C3380CC4-5D6E-409C-BE32-E72D297353CC}">
              <c16:uniqueId val="{00000015-5871-46D1-81FA-DF1D4B7DF2C9}"/>
            </c:ext>
          </c:extLst>
        </c:ser>
        <c:ser>
          <c:idx val="1"/>
          <c:order val="2"/>
          <c:tx>
            <c:strRef>
              <c:f>'Ch3. Patent filings'!$B$178</c:f>
              <c:strCache>
                <c:ptCount val="1"/>
                <c:pt idx="0">
                  <c:v>Japan</c:v>
                </c:pt>
              </c:strCache>
            </c:strRef>
          </c:tx>
          <c:spPr>
            <a:solidFill>
              <a:srgbClr val="C0504D"/>
            </a:solidFill>
            <a:ln>
              <a:noFill/>
            </a:ln>
            <a:effectLst/>
            <a:sp3d/>
          </c:spPr>
          <c:invertIfNegative val="0"/>
          <c:dLbls>
            <c:dLbl>
              <c:idx val="0"/>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71-46D1-81FA-DF1D4B7DF2C9}"/>
                </c:ext>
              </c:extLst>
            </c:dLbl>
            <c:dLbl>
              <c:idx val="1"/>
              <c:layout>
                <c:manualLayout>
                  <c:x val="-3.255457548150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871-46D1-81FA-DF1D4B7DF2C9}"/>
                </c:ext>
              </c:extLst>
            </c:dLbl>
            <c:dLbl>
              <c:idx val="2"/>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871-46D1-81FA-DF1D4B7DF2C9}"/>
                </c:ext>
              </c:extLst>
            </c:dLbl>
            <c:dLbl>
              <c:idx val="3"/>
              <c:layout>
                <c:manualLayout>
                  <c:x val="-2.17030503210005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871-46D1-81FA-DF1D4B7DF2C9}"/>
                </c:ext>
              </c:extLst>
            </c:dLbl>
            <c:dLbl>
              <c:idx val="4"/>
              <c:layout>
                <c:manualLayout>
                  <c:x val="-2.1703050321000899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871-46D1-81FA-DF1D4B7DF2C9}"/>
                </c:ext>
              </c:extLst>
            </c:dLbl>
            <c:dLbl>
              <c:idx val="5"/>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871-46D1-81FA-DF1D4B7DF2C9}"/>
                </c:ext>
              </c:extLst>
            </c:dLbl>
            <c:dLbl>
              <c:idx val="6"/>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871-46D1-81FA-DF1D4B7DF2C9}"/>
                </c:ext>
              </c:extLst>
            </c:dLbl>
            <c:dLbl>
              <c:idx val="7"/>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871-46D1-81FA-DF1D4B7DF2C9}"/>
                </c:ext>
              </c:extLst>
            </c:dLbl>
            <c:dLbl>
              <c:idx val="8"/>
              <c:layout>
                <c:manualLayout>
                  <c:x val="-3.2554575481500898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871-46D1-81FA-DF1D4B7DF2C9}"/>
                </c:ext>
              </c:extLst>
            </c:dLbl>
            <c:dLbl>
              <c:idx val="9"/>
              <c:layout>
                <c:manualLayout>
                  <c:x val="-3.25545754815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filings'!$N$178:$X$178</c:f>
              <c:numCache>
                <c:formatCode>0%</c:formatCode>
                <c:ptCount val="11"/>
                <c:pt idx="0">
                  <c:v>0.68447348007369302</c:v>
                </c:pt>
                <c:pt idx="1">
                  <c:v>0.67947758990610796</c:v>
                </c:pt>
                <c:pt idx="2">
                  <c:v>0.652372170755954</c:v>
                </c:pt>
                <c:pt idx="3">
                  <c:v>0.643824114099531</c:v>
                </c:pt>
                <c:pt idx="4">
                  <c:v>0.64109559116760295</c:v>
                </c:pt>
                <c:pt idx="5">
                  <c:v>0.64080477032494298</c:v>
                </c:pt>
                <c:pt idx="6">
                  <c:v>0.62697667053731698</c:v>
                </c:pt>
                <c:pt idx="7">
                  <c:v>0.62825480818690904</c:v>
                </c:pt>
                <c:pt idx="8">
                  <c:v>0.62421977812894702</c:v>
                </c:pt>
                <c:pt idx="9">
                  <c:v>0.60807846619747896</c:v>
                </c:pt>
                <c:pt idx="10">
                  <c:v>0.59671604400392109</c:v>
                </c:pt>
              </c:numCache>
            </c:numRef>
          </c:val>
          <c:extLst>
            <c:ext xmlns:c16="http://schemas.microsoft.com/office/drawing/2014/chart" uri="{C3380CC4-5D6E-409C-BE32-E72D297353CC}">
              <c16:uniqueId val="{00000020-5871-46D1-81FA-DF1D4B7DF2C9}"/>
            </c:ext>
          </c:extLst>
        </c:ser>
        <c:ser>
          <c:idx val="4"/>
          <c:order val="3"/>
          <c:tx>
            <c:strRef>
              <c:f>'Ch3. Patent filings'!$B$181</c:f>
              <c:strCache>
                <c:ptCount val="1"/>
                <c:pt idx="0">
                  <c:v>U.S.</c:v>
                </c:pt>
              </c:strCache>
            </c:strRef>
          </c:tx>
          <c:spPr>
            <a:solidFill>
              <a:srgbClr val="77933C"/>
            </a:solidFill>
            <a:ln>
              <a:noFill/>
            </a:ln>
            <a:effectLst/>
            <a:sp3d/>
          </c:spPr>
          <c:invertIfNegative val="0"/>
          <c:dLbls>
            <c:dLbl>
              <c:idx val="0"/>
              <c:layout>
                <c:manualLayout>
                  <c:x val="-2.17030503210003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871-46D1-81FA-DF1D4B7DF2C9}"/>
                </c:ext>
              </c:extLst>
            </c:dLbl>
            <c:dLbl>
              <c:idx val="1"/>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871-46D1-81FA-DF1D4B7DF2C9}"/>
                </c:ext>
              </c:extLst>
            </c:dLbl>
            <c:dLbl>
              <c:idx val="2"/>
              <c:layout>
                <c:manualLayout>
                  <c:x val="-3.255457548150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871-46D1-81FA-DF1D4B7DF2C9}"/>
                </c:ext>
              </c:extLst>
            </c:dLbl>
            <c:dLbl>
              <c:idx val="3"/>
              <c:layout>
                <c:manualLayout>
                  <c:x val="-2.17030503210005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871-46D1-81FA-DF1D4B7DF2C9}"/>
                </c:ext>
              </c:extLst>
            </c:dLbl>
            <c:dLbl>
              <c:idx val="4"/>
              <c:layout>
                <c:manualLayout>
                  <c:x val="-7.5960676123500298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871-46D1-81FA-DF1D4B7DF2C9}"/>
                </c:ext>
              </c:extLst>
            </c:dLbl>
            <c:dLbl>
              <c:idx val="5"/>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871-46D1-81FA-DF1D4B7DF2C9}"/>
                </c:ext>
              </c:extLst>
            </c:dLbl>
            <c:dLbl>
              <c:idx val="6"/>
              <c:layout>
                <c:manualLayout>
                  <c:x val="-1.0851525160500001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871-46D1-81FA-DF1D4B7DF2C9}"/>
                </c:ext>
              </c:extLst>
            </c:dLbl>
            <c:dLbl>
              <c:idx val="7"/>
              <c:layout>
                <c:manualLayout>
                  <c:x val="-1.08515251605008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871-46D1-81FA-DF1D4B7DF2C9}"/>
                </c:ext>
              </c:extLst>
            </c:dLbl>
            <c:dLbl>
              <c:idx val="8"/>
              <c:layout>
                <c:manualLayout>
                  <c:x val="-1.08515251605008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871-46D1-81FA-DF1D4B7DF2C9}"/>
                </c:ext>
              </c:extLst>
            </c:dLbl>
            <c:dLbl>
              <c:idx val="9"/>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filings'!$N$181:$X$181</c:f>
              <c:numCache>
                <c:formatCode>0%</c:formatCode>
                <c:ptCount val="11"/>
                <c:pt idx="0">
                  <c:v>0.706733926332756</c:v>
                </c:pt>
                <c:pt idx="1">
                  <c:v>0.69660328454101705</c:v>
                </c:pt>
                <c:pt idx="2">
                  <c:v>0.68229215760203599</c:v>
                </c:pt>
                <c:pt idx="3">
                  <c:v>0.68210321758868597</c:v>
                </c:pt>
                <c:pt idx="4">
                  <c:v>0.68421786663429696</c:v>
                </c:pt>
                <c:pt idx="5">
                  <c:v>0.67387751202596502</c:v>
                </c:pt>
                <c:pt idx="6">
                  <c:v>0.67894967496895797</c:v>
                </c:pt>
                <c:pt idx="7">
                  <c:v>0.67120161280097401</c:v>
                </c:pt>
                <c:pt idx="8">
                  <c:v>0.67435937875704899</c:v>
                </c:pt>
                <c:pt idx="9">
                  <c:v>0.66306144067796613</c:v>
                </c:pt>
                <c:pt idx="10">
                  <c:v>0.65662910066191915</c:v>
                </c:pt>
              </c:numCache>
            </c:numRef>
          </c:val>
          <c:extLst>
            <c:ext xmlns:c16="http://schemas.microsoft.com/office/drawing/2014/chart" uri="{C3380CC4-5D6E-409C-BE32-E72D297353CC}">
              <c16:uniqueId val="{0000002B-5871-46D1-81FA-DF1D4B7DF2C9}"/>
            </c:ext>
          </c:extLst>
        </c:ser>
        <c:ser>
          <c:idx val="2"/>
          <c:order val="4"/>
          <c:tx>
            <c:strRef>
              <c:f>'Ch3. Patent filings'!$B$179</c:f>
              <c:strCache>
                <c:ptCount val="1"/>
                <c:pt idx="0">
                  <c:v>R. Korea</c:v>
                </c:pt>
              </c:strCache>
            </c:strRef>
          </c:tx>
          <c:spPr>
            <a:solidFill>
              <a:srgbClr val="604A7B"/>
            </a:solidFill>
            <a:ln>
              <a:noFill/>
            </a:ln>
            <a:effectLst/>
            <a:sp3d/>
          </c:spPr>
          <c:invertIfNegative val="0"/>
          <c:dLbls>
            <c:dLbl>
              <c:idx val="0"/>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871-46D1-81FA-DF1D4B7DF2C9}"/>
                </c:ext>
              </c:extLst>
            </c:dLbl>
            <c:dLbl>
              <c:idx val="1"/>
              <c:layout>
                <c:manualLayout>
                  <c:x val="-3.25545754815001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871-46D1-81FA-DF1D4B7DF2C9}"/>
                </c:ext>
              </c:extLst>
            </c:dLbl>
            <c:dLbl>
              <c:idx val="2"/>
              <c:layout>
                <c:manualLayout>
                  <c:x val="-2.17030503210005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871-46D1-81FA-DF1D4B7DF2C9}"/>
                </c:ext>
              </c:extLst>
            </c:dLbl>
            <c:dLbl>
              <c:idx val="3"/>
              <c:layout>
                <c:manualLayout>
                  <c:x val="-3.2554575481500499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871-46D1-81FA-DF1D4B7DF2C9}"/>
                </c:ext>
              </c:extLst>
            </c:dLbl>
            <c:dLbl>
              <c:idx val="4"/>
              <c:layout>
                <c:manualLayout>
                  <c:x val="-4.3406100642000203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871-46D1-81FA-DF1D4B7DF2C9}"/>
                </c:ext>
              </c:extLst>
            </c:dLbl>
            <c:dLbl>
              <c:idx val="5"/>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871-46D1-81FA-DF1D4B7DF2C9}"/>
                </c:ext>
              </c:extLst>
            </c:dLbl>
            <c:dLbl>
              <c:idx val="6"/>
              <c:layout>
                <c:manualLayout>
                  <c:x val="-2.1703050321000899E-3"/>
                  <c:y val="2.5241274452484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5871-46D1-81FA-DF1D4B7DF2C9}"/>
                </c:ext>
              </c:extLst>
            </c:dLbl>
            <c:dLbl>
              <c:idx val="7"/>
              <c:layout>
                <c:manualLayout>
                  <c:x val="-3.25545754815001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871-46D1-81FA-DF1D4B7DF2C9}"/>
                </c:ext>
              </c:extLst>
            </c:dLbl>
            <c:dLbl>
              <c:idx val="8"/>
              <c:layout>
                <c:manualLayout>
                  <c:x val="-2.1703050321000101E-3"/>
                  <c:y val="2.5241274452484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5871-46D1-81FA-DF1D4B7DF2C9}"/>
                </c:ext>
              </c:extLst>
            </c:dLbl>
            <c:dLbl>
              <c:idx val="9"/>
              <c:layout>
                <c:manualLayout>
                  <c:x val="-2.1703050321001702E-3"/>
                  <c:y val="2.73447139901915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5871-46D1-81FA-DF1D4B7DF2C9}"/>
                </c:ext>
              </c:extLst>
            </c:dLbl>
            <c:spPr>
              <a:noFill/>
              <a:ln>
                <a:noFill/>
              </a:ln>
              <a:effectLst/>
            </c:spPr>
            <c:txPr>
              <a:bodyPr rot="0" spcFirstLastPara="1" vertOverflow="ellipsis"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filings'!$N$179:$X$179</c:f>
              <c:numCache>
                <c:formatCode>0%</c:formatCode>
                <c:ptCount val="11"/>
                <c:pt idx="0">
                  <c:v>0.76747531155189697</c:v>
                </c:pt>
                <c:pt idx="1">
                  <c:v>0.75337111812810498</c:v>
                </c:pt>
                <c:pt idx="2">
                  <c:v>0.74866766727573297</c:v>
                </c:pt>
                <c:pt idx="3">
                  <c:v>0.74520666828126303</c:v>
                </c:pt>
                <c:pt idx="4">
                  <c:v>0.73518983601713706</c:v>
                </c:pt>
                <c:pt idx="5">
                  <c:v>0.73364324217397803</c:v>
                </c:pt>
                <c:pt idx="6">
                  <c:v>0.72534812140870397</c:v>
                </c:pt>
                <c:pt idx="7">
                  <c:v>0.72477314136686799</c:v>
                </c:pt>
                <c:pt idx="8">
                  <c:v>0.73203237435040702</c:v>
                </c:pt>
                <c:pt idx="9">
                  <c:v>0.73510204824098668</c:v>
                </c:pt>
                <c:pt idx="10">
                  <c:v>0.728041500549096</c:v>
                </c:pt>
              </c:numCache>
            </c:numRef>
          </c:val>
          <c:extLst>
            <c:ext xmlns:c16="http://schemas.microsoft.com/office/drawing/2014/chart" uri="{C3380CC4-5D6E-409C-BE32-E72D297353CC}">
              <c16:uniqueId val="{00000036-5871-46D1-81FA-DF1D4B7DF2C9}"/>
            </c:ext>
          </c:extLst>
        </c:ser>
        <c:ser>
          <c:idx val="3"/>
          <c:order val="5"/>
          <c:tx>
            <c:strRef>
              <c:f>'Ch3. Patent filings'!$B$180</c:f>
              <c:strCache>
                <c:ptCount val="1"/>
                <c:pt idx="0">
                  <c:v>P.R. China</c:v>
                </c:pt>
              </c:strCache>
            </c:strRef>
          </c:tx>
          <c:spPr>
            <a:solidFill>
              <a:srgbClr val="FFC000"/>
            </a:solidFill>
            <a:ln>
              <a:noFill/>
            </a:ln>
            <a:effectLst/>
            <a:sp3d/>
          </c:spPr>
          <c:invertIfNegative val="0"/>
          <c:dLbls>
            <c:dLbl>
              <c:idx val="0"/>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871-46D1-81FA-DF1D4B7DF2C9}"/>
                </c:ext>
              </c:extLst>
            </c:dLbl>
            <c:dLbl>
              <c:idx val="1"/>
              <c:layout>
                <c:manualLayout>
                  <c:x val="-4.3406100642000203E-3"/>
                  <c:y val="2.7344713990191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871-46D1-81FA-DF1D4B7DF2C9}"/>
                </c:ext>
              </c:extLst>
            </c:dLbl>
            <c:dLbl>
              <c:idx val="2"/>
              <c:layout>
                <c:manualLayout>
                  <c:x val="-4.3406100642000203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871-46D1-81FA-DF1D4B7DF2C9}"/>
                </c:ext>
              </c:extLst>
            </c:dLbl>
            <c:dLbl>
              <c:idx val="3"/>
              <c:layout>
                <c:manualLayout>
                  <c:x val="-5.4257625802500197E-3"/>
                  <c:y val="3.1551593065605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5871-46D1-81FA-DF1D4B7DF2C9}"/>
                </c:ext>
              </c:extLst>
            </c:dLbl>
            <c:dLbl>
              <c:idx val="4"/>
              <c:layout>
                <c:manualLayout>
                  <c:x val="-4.3406100642000203E-3"/>
                  <c:y val="3.15515930656056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871-46D1-81FA-DF1D4B7DF2C9}"/>
                </c:ext>
              </c:extLst>
            </c:dLbl>
            <c:dLbl>
              <c:idx val="5"/>
              <c:layout>
                <c:manualLayout>
                  <c:x val="-4.3406100642000203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5871-46D1-81FA-DF1D4B7DF2C9}"/>
                </c:ext>
              </c:extLst>
            </c:dLbl>
            <c:dLbl>
              <c:idx val="6"/>
              <c:layout>
                <c:manualLayout>
                  <c:x val="-3.2554575481500898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871-46D1-81FA-DF1D4B7DF2C9}"/>
                </c:ext>
              </c:extLst>
            </c:dLbl>
            <c:dLbl>
              <c:idx val="7"/>
              <c:layout>
                <c:manualLayout>
                  <c:x val="-3.2554575481500898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5871-46D1-81FA-DF1D4B7DF2C9}"/>
                </c:ext>
              </c:extLst>
            </c:dLbl>
            <c:dLbl>
              <c:idx val="8"/>
              <c:layout>
                <c:manualLayout>
                  <c:x val="-2.17030503210001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5871-46D1-81FA-DF1D4B7DF2C9}"/>
                </c:ext>
              </c:extLst>
            </c:dLbl>
            <c:dLbl>
              <c:idx val="9"/>
              <c:layout>
                <c:manualLayout>
                  <c:x val="-3.25545754815001E-3"/>
                  <c:y val="2.94481535278987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5871-46D1-81FA-DF1D4B7DF2C9}"/>
                </c:ext>
              </c:extLst>
            </c:dLbl>
            <c:spPr>
              <a:noFill/>
              <a:ln>
                <a:noFill/>
              </a:ln>
              <a:effectLst/>
            </c:spPr>
            <c:txPr>
              <a:bodyPr rot="0" spcFirstLastPara="1" vertOverflow="overflow" horzOverflow="overflow" vert="horz" wrap="square" lIns="36576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prstDash val="solid"/>
                      <a:round/>
                    </a:ln>
                    <a:effectLst/>
                  </c:spPr>
                </c15:leaderLines>
              </c:ext>
            </c:extLst>
          </c:dLbls>
          <c:cat>
            <c:numRef>
              <c:f>'Ch3. Patent filings'!$N$168:$X$168</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Patent filings'!$N$180:$X$180</c:f>
              <c:numCache>
                <c:formatCode>0%</c:formatCode>
                <c:ptCount val="11"/>
                <c:pt idx="0">
                  <c:v>0.93632194366231802</c:v>
                </c:pt>
                <c:pt idx="1">
                  <c:v>0.93425107277596997</c:v>
                </c:pt>
                <c:pt idx="2">
                  <c:v>0.941376256849073</c:v>
                </c:pt>
                <c:pt idx="3">
                  <c:v>0.947709746617449</c:v>
                </c:pt>
                <c:pt idx="4">
                  <c:v>0.952988146241604</c:v>
                </c:pt>
                <c:pt idx="5">
                  <c:v>0.95108220258794296</c:v>
                </c:pt>
                <c:pt idx="6">
                  <c:v>0.95383029567506805</c:v>
                </c:pt>
                <c:pt idx="7">
                  <c:v>0.94859242190043602</c:v>
                </c:pt>
                <c:pt idx="8">
                  <c:v>0.94431180776546497</c:v>
                </c:pt>
                <c:pt idx="9">
                  <c:v>0.94431180776546497</c:v>
                </c:pt>
                <c:pt idx="10">
                  <c:v>0.92982330135729818</c:v>
                </c:pt>
              </c:numCache>
            </c:numRef>
          </c:val>
          <c:extLst>
            <c:ext xmlns:c16="http://schemas.microsoft.com/office/drawing/2014/chart" uri="{C3380CC4-5D6E-409C-BE32-E72D297353CC}">
              <c16:uniqueId val="{00000041-5871-46D1-81FA-DF1D4B7DF2C9}"/>
            </c:ext>
          </c:extLst>
        </c:ser>
        <c:dLbls>
          <c:showLegendKey val="0"/>
          <c:showVal val="0"/>
          <c:showCatName val="0"/>
          <c:showSerName val="0"/>
          <c:showPercent val="0"/>
          <c:showBubbleSize val="0"/>
        </c:dLbls>
        <c:gapWidth val="150"/>
        <c:axId val="542650544"/>
        <c:axId val="542657600"/>
      </c:barChart>
      <c:catAx>
        <c:axId val="542650544"/>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en-US"/>
          </a:p>
        </c:txPr>
        <c:crossAx val="542657600"/>
        <c:crosses val="autoZero"/>
        <c:auto val="1"/>
        <c:lblAlgn val="ctr"/>
        <c:lblOffset val="100"/>
        <c:noMultiLvlLbl val="0"/>
      </c:catAx>
      <c:valAx>
        <c:axId val="542657600"/>
        <c:scaling>
          <c:orientation val="minMax"/>
        </c:scaling>
        <c:delete val="1"/>
        <c:axPos val="l"/>
        <c:numFmt formatCode="0%" sourceLinked="1"/>
        <c:majorTickMark val="none"/>
        <c:minorTickMark val="none"/>
        <c:tickLblPos val="nextTo"/>
        <c:crossAx val="542650544"/>
        <c:crosses val="autoZero"/>
        <c:crossBetween val="between"/>
      </c:valAx>
      <c:spPr>
        <a:noFill/>
        <a:ln>
          <a:noFill/>
        </a:ln>
        <a:effectLst/>
      </c:spPr>
    </c:plotArea>
    <c:legend>
      <c:legendPos val="r"/>
      <c:overlay val="0"/>
      <c:txPr>
        <a:bodyPr/>
        <a:lstStyle/>
        <a:p>
          <a:pPr>
            <a:defRPr lang="ja-JP"/>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2000" b="1" i="0" u="none" strike="noStrike" kern="1200" spc="0" baseline="0">
                <a:solidFill>
                  <a:schemeClr val="tx1"/>
                </a:solidFill>
                <a:latin typeface="+mn-lt"/>
                <a:ea typeface="+mn-ea"/>
                <a:cs typeface="+mn-cs"/>
              </a:defRPr>
            </a:pPr>
            <a:r>
              <a:rPr lang="en-US" sz="2000" b="1">
                <a:solidFill>
                  <a:schemeClr val="tx1"/>
                </a:solidFill>
              </a:rPr>
              <a:t>Fig. 3.4: WORLDWIDE PATENT FIRST FILINGS - ORIGIN (EXTENDED DATA)  </a:t>
            </a:r>
            <a:endParaRPr lang="en-US" sz="2000" b="1">
              <a:solidFill>
                <a:srgbClr val="0000CC"/>
              </a:solidFill>
            </a:endParaRPr>
          </a:p>
        </c:rich>
      </c:tx>
      <c:layout>
        <c:manualLayout>
          <c:xMode val="edge"/>
          <c:yMode val="edge"/>
          <c:x val="3.1886945056955898E-2"/>
          <c:y val="2.9730846782033998E-2"/>
        </c:manualLayout>
      </c:layout>
      <c:overlay val="0"/>
      <c:spPr>
        <a:noFill/>
        <a:ln>
          <a:noFill/>
        </a:ln>
        <a:effectLst/>
      </c:spPr>
    </c:title>
    <c:autoTitleDeleted val="0"/>
    <c:plotArea>
      <c:layout>
        <c:manualLayout>
          <c:layoutTarget val="inner"/>
          <c:xMode val="edge"/>
          <c:yMode val="edge"/>
          <c:x val="2.9892033554017382E-4"/>
          <c:y val="1.966966258736124E-2"/>
          <c:w val="0.81295622087419794"/>
          <c:h val="0.90972829969617042"/>
        </c:manualLayout>
      </c:layout>
      <c:barChart>
        <c:barDir val="col"/>
        <c:grouping val="stacked"/>
        <c:varyColors val="0"/>
        <c:ser>
          <c:idx val="5"/>
          <c:order val="0"/>
          <c:tx>
            <c:strRef>
              <c:f>'Ch3. First filings'!$A$43</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filings'!$G$43:$Q$43</c:f>
              <c:numCache>
                <c:formatCode>#,##0</c:formatCode>
                <c:ptCount val="11"/>
                <c:pt idx="0">
                  <c:v>90607</c:v>
                </c:pt>
                <c:pt idx="1">
                  <c:v>75585</c:v>
                </c:pt>
                <c:pt idx="2">
                  <c:v>71808</c:v>
                </c:pt>
                <c:pt idx="3">
                  <c:v>80343</c:v>
                </c:pt>
                <c:pt idx="4">
                  <c:v>88645</c:v>
                </c:pt>
                <c:pt idx="5">
                  <c:v>84315</c:v>
                </c:pt>
                <c:pt idx="6">
                  <c:v>88691</c:v>
                </c:pt>
                <c:pt idx="7">
                  <c:v>91795</c:v>
                </c:pt>
                <c:pt idx="8">
                  <c:v>89036</c:v>
                </c:pt>
                <c:pt idx="9">
                  <c:v>90428</c:v>
                </c:pt>
                <c:pt idx="10">
                  <c:v>90090</c:v>
                </c:pt>
              </c:numCache>
            </c:numRef>
          </c:val>
          <c:extLst>
            <c:ext xmlns:c16="http://schemas.microsoft.com/office/drawing/2014/chart" uri="{C3380CC4-5D6E-409C-BE32-E72D297353CC}">
              <c16:uniqueId val="{00000000-2EAA-4400-A859-80D53AED97F5}"/>
            </c:ext>
          </c:extLst>
        </c:ser>
        <c:ser>
          <c:idx val="4"/>
          <c:order val="1"/>
          <c:tx>
            <c:strRef>
              <c:f>'Ch3. First filings'!$A$42</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filings'!$G$42:$Q$42</c:f>
              <c:numCache>
                <c:formatCode>#,##0</c:formatCode>
                <c:ptCount val="11"/>
                <c:pt idx="0">
                  <c:v>213093</c:v>
                </c:pt>
                <c:pt idx="1">
                  <c:v>227907</c:v>
                </c:pt>
                <c:pt idx="2">
                  <c:v>231630</c:v>
                </c:pt>
                <c:pt idx="3">
                  <c:v>250617</c:v>
                </c:pt>
                <c:pt idx="4">
                  <c:v>264923</c:v>
                </c:pt>
                <c:pt idx="5">
                  <c:v>260984</c:v>
                </c:pt>
                <c:pt idx="6">
                  <c:v>260274</c:v>
                </c:pt>
                <c:pt idx="7">
                  <c:v>264685</c:v>
                </c:pt>
                <c:pt idx="8">
                  <c:v>260824</c:v>
                </c:pt>
                <c:pt idx="9">
                  <c:v>250372</c:v>
                </c:pt>
                <c:pt idx="10">
                  <c:v>248498</c:v>
                </c:pt>
              </c:numCache>
            </c:numRef>
          </c:val>
          <c:extLst>
            <c:ext xmlns:c16="http://schemas.microsoft.com/office/drawing/2014/chart" uri="{C3380CC4-5D6E-409C-BE32-E72D297353CC}">
              <c16:uniqueId val="{00000001-2EAA-4400-A859-80D53AED97F5}"/>
            </c:ext>
          </c:extLst>
        </c:ser>
        <c:ser>
          <c:idx val="3"/>
          <c:order val="2"/>
          <c:tx>
            <c:strRef>
              <c:f>'Ch3. First filings'!$A$41</c:f>
              <c:strCache>
                <c:ptCount val="1"/>
                <c:pt idx="0">
                  <c:v>P.R. China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filings'!$G$41:$Q$41</c:f>
              <c:numCache>
                <c:formatCode>#,##0</c:formatCode>
                <c:ptCount val="11"/>
                <c:pt idx="0">
                  <c:v>228456</c:v>
                </c:pt>
                <c:pt idx="1">
                  <c:v>291960</c:v>
                </c:pt>
                <c:pt idx="2">
                  <c:v>413540</c:v>
                </c:pt>
                <c:pt idx="3">
                  <c:v>533245</c:v>
                </c:pt>
                <c:pt idx="4">
                  <c:v>702013</c:v>
                </c:pt>
                <c:pt idx="5">
                  <c:v>798074</c:v>
                </c:pt>
                <c:pt idx="6">
                  <c:v>965137</c:v>
                </c:pt>
                <c:pt idx="7">
                  <c:v>1200383</c:v>
                </c:pt>
                <c:pt idx="8">
                  <c:v>1245128</c:v>
                </c:pt>
                <c:pt idx="9">
                  <c:v>1393195</c:v>
                </c:pt>
                <c:pt idx="10">
                  <c:v>1242826</c:v>
                </c:pt>
              </c:numCache>
            </c:numRef>
          </c:val>
          <c:extLst>
            <c:ext xmlns:c16="http://schemas.microsoft.com/office/drawing/2014/chart" uri="{C3380CC4-5D6E-409C-BE32-E72D297353CC}">
              <c16:uniqueId val="{00000002-2EAA-4400-A859-80D53AED97F5}"/>
            </c:ext>
          </c:extLst>
        </c:ser>
        <c:ser>
          <c:idx val="2"/>
          <c:order val="3"/>
          <c:tx>
            <c:strRef>
              <c:f>'Ch3. First filings'!$A$40</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filings'!$G$40:$Q$40</c:f>
              <c:numCache>
                <c:formatCode>#,##0</c:formatCode>
                <c:ptCount val="11"/>
                <c:pt idx="0">
                  <c:v>126988</c:v>
                </c:pt>
                <c:pt idx="1">
                  <c:v>131461</c:v>
                </c:pt>
                <c:pt idx="2">
                  <c:v>137671</c:v>
                </c:pt>
                <c:pt idx="3">
                  <c:v>147694</c:v>
                </c:pt>
                <c:pt idx="4">
                  <c:v>159248</c:v>
                </c:pt>
                <c:pt idx="5">
                  <c:v>163185</c:v>
                </c:pt>
                <c:pt idx="6">
                  <c:v>166376</c:v>
                </c:pt>
                <c:pt idx="7">
                  <c:v>162297</c:v>
                </c:pt>
                <c:pt idx="8">
                  <c:v>158190</c:v>
                </c:pt>
                <c:pt idx="9">
                  <c:v>161646</c:v>
                </c:pt>
                <c:pt idx="10">
                  <c:v>170377</c:v>
                </c:pt>
              </c:numCache>
            </c:numRef>
          </c:val>
          <c:extLst>
            <c:ext xmlns:c16="http://schemas.microsoft.com/office/drawing/2014/chart" uri="{C3380CC4-5D6E-409C-BE32-E72D297353CC}">
              <c16:uniqueId val="{00000003-2EAA-4400-A859-80D53AED97F5}"/>
            </c:ext>
          </c:extLst>
        </c:ser>
        <c:ser>
          <c:idx val="1"/>
          <c:order val="4"/>
          <c:tx>
            <c:strRef>
              <c:f>'Ch3. First filings'!$A$39</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filings'!$G$39:$Q$39</c:f>
              <c:numCache>
                <c:formatCode>#,##0</c:formatCode>
                <c:ptCount val="11"/>
                <c:pt idx="0">
                  <c:v>282359</c:v>
                </c:pt>
                <c:pt idx="1">
                  <c:v>276156</c:v>
                </c:pt>
                <c:pt idx="2">
                  <c:v>271683</c:v>
                </c:pt>
                <c:pt idx="3">
                  <c:v>269132</c:v>
                </c:pt>
                <c:pt idx="4">
                  <c:v>252391</c:v>
                </c:pt>
                <c:pt idx="5">
                  <c:v>245343</c:v>
                </c:pt>
                <c:pt idx="6">
                  <c:v>237574</c:v>
                </c:pt>
                <c:pt idx="7">
                  <c:v>238167</c:v>
                </c:pt>
                <c:pt idx="8">
                  <c:v>236216</c:v>
                </c:pt>
                <c:pt idx="9">
                  <c:v>228705</c:v>
                </c:pt>
                <c:pt idx="10">
                  <c:v>219138</c:v>
                </c:pt>
              </c:numCache>
            </c:numRef>
          </c:val>
          <c:extLst>
            <c:ext xmlns:c16="http://schemas.microsoft.com/office/drawing/2014/chart" uri="{C3380CC4-5D6E-409C-BE32-E72D297353CC}">
              <c16:uniqueId val="{00000004-2EAA-4400-A859-80D53AED97F5}"/>
            </c:ext>
          </c:extLst>
        </c:ser>
        <c:ser>
          <c:idx val="0"/>
          <c:order val="5"/>
          <c:tx>
            <c:strRef>
              <c:f>'Ch3. First filings'!$A$38</c:f>
              <c:strCache>
                <c:ptCount val="1"/>
                <c:pt idx="0">
                  <c:v>EPC states</c:v>
                </c:pt>
              </c:strCache>
            </c:strRef>
          </c:tx>
          <c:spPr>
            <a:solidFill>
              <a:schemeClr val="accent1"/>
            </a:solidFill>
            <a:ln>
              <a:noFill/>
            </a:ln>
            <a:effectLst/>
          </c:spPr>
          <c:invertIfNegative val="0"/>
          <c:dLbls>
            <c:dLbl>
              <c:idx val="10"/>
              <c:spPr>
                <a:noFill/>
                <a:ln>
                  <a:noFill/>
                </a:ln>
                <a:effectLst/>
              </c:spPr>
              <c:txPr>
                <a:bodyPr rot="0" spcFirstLastPara="1" vertOverflow="ellipsis" vert="horz" wrap="square" lIns="38100" tIns="19050" rIns="38100" bIns="19050" anchor="ctr" anchorCtr="1">
                  <a:no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744E-4062-A4AB-7E6D48B936FD}"/>
                </c:ext>
              </c:extLst>
            </c:dLbl>
            <c:spPr>
              <a:noFill/>
              <a:ln>
                <a:noFill/>
              </a:ln>
              <a:effectLst/>
            </c:spPr>
            <c:txPr>
              <a:bodyPr rot="0" spcFirstLastPara="1" vertOverflow="ellipsis" vert="horz" wrap="square" lIns="38100" tIns="19050" rIns="38100" bIns="19050" anchor="ctr" anchorCtr="1">
                <a:spAutoFit/>
              </a:bodyPr>
              <a:lstStyle/>
              <a:p>
                <a:pPr>
                  <a:defRPr lang="zh-CN"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filings'!$G$38:$Q$38</c:f>
              <c:numCache>
                <c:formatCode>#,##0</c:formatCode>
                <c:ptCount val="11"/>
                <c:pt idx="0">
                  <c:v>132568</c:v>
                </c:pt>
                <c:pt idx="1">
                  <c:v>117916</c:v>
                </c:pt>
                <c:pt idx="2">
                  <c:v>124435</c:v>
                </c:pt>
                <c:pt idx="3">
                  <c:v>126222</c:v>
                </c:pt>
                <c:pt idx="4">
                  <c:v>127188</c:v>
                </c:pt>
                <c:pt idx="5">
                  <c:v>128438</c:v>
                </c:pt>
                <c:pt idx="6">
                  <c:v>127357</c:v>
                </c:pt>
                <c:pt idx="7">
                  <c:v>130034.25</c:v>
                </c:pt>
                <c:pt idx="8">
                  <c:v>130216</c:v>
                </c:pt>
                <c:pt idx="9">
                  <c:v>133886</c:v>
                </c:pt>
                <c:pt idx="10">
                  <c:v>134118</c:v>
                </c:pt>
              </c:numCache>
            </c:numRef>
          </c:val>
          <c:extLst>
            <c:ext xmlns:c16="http://schemas.microsoft.com/office/drawing/2014/chart" uri="{C3380CC4-5D6E-409C-BE32-E72D297353CC}">
              <c16:uniqueId val="{00000005-2EAA-4400-A859-80D53AED97F5}"/>
            </c:ext>
          </c:extLst>
        </c:ser>
        <c:ser>
          <c:idx val="6"/>
          <c:order val="6"/>
          <c:tx>
            <c:strRef>
              <c:f>'Ch3. First filings'!$A$46</c:f>
              <c:strCache>
                <c:ptCount val="1"/>
                <c:pt idx="0">
                  <c:v>Total</c:v>
                </c:pt>
              </c:strCache>
            </c:strRef>
          </c:tx>
          <c:spPr>
            <a:noFill/>
            <a:ln>
              <a:noFill/>
            </a:ln>
            <a:effectLst/>
          </c:spPr>
          <c:invertIfNegative val="0"/>
          <c:dLbls>
            <c:dLbl>
              <c:idx val="0"/>
              <c:layout>
                <c:manualLayout>
                  <c:x val="0.74027802989790359"/>
                  <c:y val="-0.1604133472295988"/>
                </c:manualLayout>
              </c:layout>
              <c:tx>
                <c:rich>
                  <a:bodyPr/>
                  <a:lstStyle/>
                  <a:p>
                    <a:r>
                      <a:rPr lang="en-US" altLang="ja-JP"/>
                      <a:t>2,105,047</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44E-4062-A4AB-7E6D48B936FD}"/>
                </c:ext>
              </c:extLst>
            </c:dLbl>
            <c:dLbl>
              <c:idx val="1"/>
              <c:layout>
                <c:manualLayout>
                  <c:x val="-7.8344236039599488E-2"/>
                  <c:y val="0.1295671194804752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4E-4062-A4AB-7E6D48B936FD}"/>
                </c:ext>
              </c:extLst>
            </c:dLbl>
            <c:dLbl>
              <c:idx val="2"/>
              <c:layout>
                <c:manualLayout>
                  <c:x val="-8.1608579207916129E-2"/>
                  <c:y val="0.162105936060882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4E-4062-A4AB-7E6D48B936FD}"/>
                </c:ext>
              </c:extLst>
            </c:dLbl>
            <c:dLbl>
              <c:idx val="3"/>
              <c:layout>
                <c:manualLayout>
                  <c:x val="-7.7256121650160603E-2"/>
                  <c:y val="0.1852575512795156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4E-4062-A4AB-7E6D48B936FD}"/>
                </c:ext>
              </c:extLst>
            </c:dLbl>
            <c:dLbl>
              <c:idx val="4"/>
              <c:layout>
                <c:manualLayout>
                  <c:x val="-8.2696693597355014E-2"/>
                  <c:y val="0.2263159785570846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4E-4062-A4AB-7E6D48B936FD}"/>
                </c:ext>
              </c:extLst>
            </c:dLbl>
            <c:dLbl>
              <c:idx val="5"/>
              <c:layout>
                <c:manualLayout>
                  <c:x val="-7.8344236039599516E-2"/>
                  <c:y val="0.2176413682043669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4E-4062-A4AB-7E6D48B936FD}"/>
                </c:ext>
              </c:extLst>
            </c:dLbl>
            <c:dLbl>
              <c:idx val="6"/>
              <c:layout>
                <c:manualLayout>
                  <c:x val="-7.1957509718208745E-2"/>
                  <c:y val="0.2416153890028392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4E-4062-A4AB-7E6D48B936FD}"/>
                </c:ext>
              </c:extLst>
            </c:dLbl>
            <c:dLbl>
              <c:idx val="7"/>
              <c:layout>
                <c:manualLayout>
                  <c:x val="-7.2990248266094945E-2"/>
                  <c:y val="0.2885976920051288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4E-4062-A4AB-7E6D48B936FD}"/>
                </c:ext>
              </c:extLst>
            </c:dLbl>
            <c:dLbl>
              <c:idx val="8"/>
              <c:layout>
                <c:manualLayout>
                  <c:x val="-6.8737131652496231E-2"/>
                  <c:y val="0.264193857346983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4E-4062-A4AB-7E6D48B936FD}"/>
                </c:ext>
              </c:extLst>
            </c:dLbl>
            <c:dLbl>
              <c:idx val="9"/>
              <c:layout>
                <c:manualLayout>
                  <c:x val="-7.3372353351943961E-2"/>
                  <c:y val="0.2581349819222623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4E-4062-A4AB-7E6D48B936FD}"/>
                </c:ext>
              </c:extLst>
            </c:dLbl>
            <c:dLbl>
              <c:idx val="10"/>
              <c:layout>
                <c:manualLayout>
                  <c:x val="-7.554862702193535E-2"/>
                  <c:y val="0.22018673291837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4E-4062-A4AB-7E6D48B936FD}"/>
                </c:ext>
              </c:extLst>
            </c:dLbl>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'Ch3. First filings'!$G$37:$Q$37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First filings'!$F$46:$P$46</c:f>
              <c:numCache>
                <c:formatCode>#,##0</c:formatCode>
                <c:ptCount val="11"/>
                <c:pt idx="0">
                  <c:v>1102214</c:v>
                </c:pt>
                <c:pt idx="1">
                  <c:v>1074071</c:v>
                </c:pt>
                <c:pt idx="2">
                  <c:v>1120985</c:v>
                </c:pt>
                <c:pt idx="3">
                  <c:v>1250767</c:v>
                </c:pt>
                <c:pt idx="4">
                  <c:v>1407253</c:v>
                </c:pt>
                <c:pt idx="5">
                  <c:v>1594408</c:v>
                </c:pt>
                <c:pt idx="6">
                  <c:v>1680339</c:v>
                </c:pt>
                <c:pt idx="7">
                  <c:v>1845409</c:v>
                </c:pt>
                <c:pt idx="8">
                  <c:v>2087361.25</c:v>
                </c:pt>
                <c:pt idx="9">
                  <c:v>2119610</c:v>
                </c:pt>
                <c:pt idx="10">
                  <c:v>2258232</c:v>
                </c:pt>
              </c:numCache>
            </c:numRef>
          </c:val>
          <c:extLst>
            <c:ext xmlns:c16="http://schemas.microsoft.com/office/drawing/2014/chart" uri="{C3380CC4-5D6E-409C-BE32-E72D297353CC}">
              <c16:uniqueId val="{00000006-2EAA-4400-A859-80D53AED97F5}"/>
            </c:ext>
          </c:extLst>
        </c:ser>
        <c:dLbls>
          <c:showLegendKey val="0"/>
          <c:showVal val="0"/>
          <c:showCatName val="0"/>
          <c:showSerName val="0"/>
          <c:showPercent val="0"/>
          <c:showBubbleSize val="0"/>
        </c:dLbls>
        <c:gapWidth val="70"/>
        <c:overlap val="100"/>
        <c:axId val="542652896"/>
        <c:axId val="542656424"/>
      </c:barChart>
      <c:catAx>
        <c:axId val="54265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en-US"/>
          </a:p>
        </c:txPr>
        <c:crossAx val="542656424"/>
        <c:crosses val="autoZero"/>
        <c:auto val="1"/>
        <c:lblAlgn val="ctr"/>
        <c:lblOffset val="100"/>
        <c:noMultiLvlLbl val="0"/>
      </c:catAx>
      <c:valAx>
        <c:axId val="542656424"/>
        <c:scaling>
          <c:orientation val="minMax"/>
          <c:max val="3200000"/>
          <c:min val="0"/>
        </c:scaling>
        <c:delete val="1"/>
        <c:axPos val="l"/>
        <c:numFmt formatCode="#,##0" sourceLinked="1"/>
        <c:majorTickMark val="out"/>
        <c:minorTickMark val="none"/>
        <c:tickLblPos val="nextTo"/>
        <c:crossAx val="542652896"/>
        <c:crosses val="autoZero"/>
        <c:crossBetween val="between"/>
      </c:valAx>
      <c:spPr>
        <a:noFill/>
        <a:ln>
          <a:noFill/>
        </a:ln>
        <a:effectLst/>
      </c:spPr>
    </c:plotArea>
    <c:legend>
      <c:legendPos val="r"/>
      <c:legendEntry>
        <c:idx val="0"/>
        <c:delete val="1"/>
      </c:legendEntry>
      <c:layout>
        <c:manualLayout>
          <c:xMode val="edge"/>
          <c:yMode val="edge"/>
          <c:x val="0.84003201969367092"/>
          <c:y val="0.40828298159337423"/>
          <c:w val="0.13797163491154632"/>
          <c:h val="0.30999634815626337"/>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zh-CN"/>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3.5: WORLDWIDE PATENT APPLICATIONS - FILING PROCEDURES </a:t>
            </a:r>
            <a:r>
              <a:rPr lang="en-US" b="1" baseline="0">
                <a:solidFill>
                  <a:srgbClr val="0000CC"/>
                </a:solidFill>
              </a:rPr>
              <a:t>(EXTENDED DATA)</a:t>
            </a:r>
            <a:endParaRPr lang="en-US" b="1">
              <a:solidFill>
                <a:srgbClr val="0000CC"/>
              </a:solidFill>
            </a:endParaRPr>
          </a:p>
        </c:rich>
      </c:tx>
      <c:layout>
        <c:manualLayout>
          <c:xMode val="edge"/>
          <c:yMode val="edge"/>
          <c:x val="2.31612304828018E-2"/>
          <c:y val="2.5194257694826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15482253390081E-2"/>
          <c:y val="1.34217210893756E-2"/>
          <c:w val="0.82600740891703195"/>
          <c:h val="0.90079023893668297"/>
        </c:manualLayout>
      </c:layout>
      <c:barChart>
        <c:barDir val="col"/>
        <c:grouping val="stacked"/>
        <c:varyColors val="0"/>
        <c:ser>
          <c:idx val="2"/>
          <c:order val="0"/>
          <c:tx>
            <c:strRef>
              <c:f>'Ch3. Patent Applications'!$B$159</c:f>
              <c:strCache>
                <c:ptCount val="1"/>
                <c:pt idx="0">
                  <c:v>Direct national</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6"/>
                <c:pt idx="0">
                  <c:v>2009</c:v>
                </c:pt>
                <c:pt idx="1">
                  <c:v>2015</c:v>
                </c:pt>
                <c:pt idx="2">
                  <c:v>2016</c:v>
                </c:pt>
                <c:pt idx="3">
                  <c:v>2017</c:v>
                </c:pt>
                <c:pt idx="4">
                  <c:v>2018</c:v>
                </c:pt>
                <c:pt idx="5">
                  <c:v>2019</c:v>
                </c:pt>
              </c:numCache>
            </c:numRef>
          </c:cat>
          <c:val>
            <c:numRef>
              <c:f>'Ch3. Patent Applications'!$C$159:$M$159</c:f>
              <c:numCache>
                <c:formatCode>#,##0</c:formatCode>
                <c:ptCount val="6"/>
                <c:pt idx="0">
                  <c:v>1331777</c:v>
                </c:pt>
                <c:pt idx="1">
                  <c:v>2188932</c:v>
                </c:pt>
                <c:pt idx="2">
                  <c:v>2436257</c:v>
                </c:pt>
                <c:pt idx="3">
                  <c:v>2456411</c:v>
                </c:pt>
                <c:pt idx="4">
                  <c:v>2600036</c:v>
                </c:pt>
                <c:pt idx="5">
                  <c:v>2465543</c:v>
                </c:pt>
              </c:numCache>
            </c:numRef>
          </c:val>
          <c:extLst>
            <c:ext xmlns:c16="http://schemas.microsoft.com/office/drawing/2014/chart" uri="{C3380CC4-5D6E-409C-BE32-E72D297353CC}">
              <c16:uniqueId val="{00000000-09EA-489D-8B98-E2E0857FA526}"/>
            </c:ext>
          </c:extLst>
        </c:ser>
        <c:ser>
          <c:idx val="1"/>
          <c:order val="1"/>
          <c:tx>
            <c:strRef>
              <c:f>'Ch3. Patent Applications'!$B$158</c:f>
              <c:strCache>
                <c:ptCount val="1"/>
                <c:pt idx="0">
                  <c:v>Direct regional</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6"/>
                <c:pt idx="0">
                  <c:v>2009</c:v>
                </c:pt>
                <c:pt idx="1">
                  <c:v>2015</c:v>
                </c:pt>
                <c:pt idx="2">
                  <c:v>2016</c:v>
                </c:pt>
                <c:pt idx="3">
                  <c:v>2017</c:v>
                </c:pt>
                <c:pt idx="4">
                  <c:v>2018</c:v>
                </c:pt>
                <c:pt idx="5">
                  <c:v>2019</c:v>
                </c:pt>
              </c:numCache>
            </c:numRef>
          </c:cat>
          <c:val>
            <c:numRef>
              <c:f>'Ch3. Patent Applications'!$C$158:$M$158</c:f>
              <c:numCache>
                <c:formatCode>#,##0</c:formatCode>
                <c:ptCount val="6"/>
                <c:pt idx="0">
                  <c:v>56448</c:v>
                </c:pt>
                <c:pt idx="1">
                  <c:v>64548</c:v>
                </c:pt>
                <c:pt idx="2">
                  <c:v>67559</c:v>
                </c:pt>
                <c:pt idx="3">
                  <c:v>70944</c:v>
                </c:pt>
                <c:pt idx="4">
                  <c:v>75478</c:v>
                </c:pt>
                <c:pt idx="5">
                  <c:v>79019</c:v>
                </c:pt>
              </c:numCache>
            </c:numRef>
          </c:val>
          <c:extLst>
            <c:ext xmlns:c16="http://schemas.microsoft.com/office/drawing/2014/chart" uri="{C3380CC4-5D6E-409C-BE32-E72D297353CC}">
              <c16:uniqueId val="{00000001-09EA-489D-8B98-E2E0857FA526}"/>
            </c:ext>
          </c:extLst>
        </c:ser>
        <c:ser>
          <c:idx val="0"/>
          <c:order val="2"/>
          <c:tx>
            <c:strRef>
              <c:f>'Ch3. Patent Applications'!$B$157</c:f>
              <c:strCache>
                <c:ptCount val="1"/>
                <c:pt idx="0">
                  <c:v>PCT national &amp; regional</c:v>
                </c:pt>
              </c:strCache>
            </c:strRef>
          </c:tx>
          <c:spPr>
            <a:solidFill>
              <a:srgbClr val="9BBB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6"/>
                <c:pt idx="0">
                  <c:v>2009</c:v>
                </c:pt>
                <c:pt idx="1">
                  <c:v>2015</c:v>
                </c:pt>
                <c:pt idx="2">
                  <c:v>2016</c:v>
                </c:pt>
                <c:pt idx="3">
                  <c:v>2017</c:v>
                </c:pt>
                <c:pt idx="4">
                  <c:v>2018</c:v>
                </c:pt>
                <c:pt idx="5">
                  <c:v>2019</c:v>
                </c:pt>
              </c:numCache>
            </c:numRef>
          </c:cat>
          <c:val>
            <c:numRef>
              <c:f>'Ch3. Patent Applications'!$C$157:$M$157</c:f>
              <c:numCache>
                <c:formatCode>#,##0</c:formatCode>
                <c:ptCount val="6"/>
                <c:pt idx="0">
                  <c:v>374289</c:v>
                </c:pt>
                <c:pt idx="1">
                  <c:v>609774</c:v>
                </c:pt>
                <c:pt idx="2">
                  <c:v>608409</c:v>
                </c:pt>
                <c:pt idx="3">
                  <c:v>628681</c:v>
                </c:pt>
                <c:pt idx="4">
                  <c:v>646602</c:v>
                </c:pt>
                <c:pt idx="5">
                  <c:v>673938</c:v>
                </c:pt>
              </c:numCache>
            </c:numRef>
          </c:val>
          <c:extLst>
            <c:ext xmlns:c16="http://schemas.microsoft.com/office/drawing/2014/chart" uri="{C3380CC4-5D6E-409C-BE32-E72D297353CC}">
              <c16:uniqueId val="{00000002-09EA-489D-8B98-E2E0857FA526}"/>
            </c:ext>
          </c:extLst>
        </c:ser>
        <c:ser>
          <c:idx val="3"/>
          <c:order val="3"/>
          <c:tx>
            <c:strRef>
              <c:f>'Ch3. Patent Applications'!$B$160</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Applications'!$C$156:$M$156</c:f>
              <c:numCache>
                <c:formatCode>General</c:formatCode>
                <c:ptCount val="6"/>
                <c:pt idx="0">
                  <c:v>2009</c:v>
                </c:pt>
                <c:pt idx="1">
                  <c:v>2015</c:v>
                </c:pt>
                <c:pt idx="2">
                  <c:v>2016</c:v>
                </c:pt>
                <c:pt idx="3">
                  <c:v>2017</c:v>
                </c:pt>
                <c:pt idx="4">
                  <c:v>2018</c:v>
                </c:pt>
                <c:pt idx="5">
                  <c:v>2019</c:v>
                </c:pt>
              </c:numCache>
            </c:numRef>
          </c:cat>
          <c:val>
            <c:numRef>
              <c:f>'Ch3. Patent Applications'!$C$160:$M$160</c:f>
              <c:numCache>
                <c:formatCode>#,##0</c:formatCode>
                <c:ptCount val="6"/>
                <c:pt idx="0">
                  <c:v>1762514</c:v>
                </c:pt>
                <c:pt idx="1">
                  <c:v>2863254</c:v>
                </c:pt>
                <c:pt idx="2">
                  <c:v>3112225</c:v>
                </c:pt>
                <c:pt idx="3">
                  <c:v>3156036</c:v>
                </c:pt>
                <c:pt idx="4">
                  <c:v>3322116</c:v>
                </c:pt>
                <c:pt idx="5">
                  <c:v>3218500</c:v>
                </c:pt>
              </c:numCache>
            </c:numRef>
          </c:val>
          <c:extLst>
            <c:ext xmlns:c16="http://schemas.microsoft.com/office/drawing/2014/chart" uri="{C3380CC4-5D6E-409C-BE32-E72D297353CC}">
              <c16:uniqueId val="{00000003-09EA-489D-8B98-E2E0857FA526}"/>
            </c:ext>
          </c:extLst>
        </c:ser>
        <c:dLbls>
          <c:showLegendKey val="0"/>
          <c:showVal val="0"/>
          <c:showCatName val="0"/>
          <c:showSerName val="0"/>
          <c:showPercent val="0"/>
          <c:showBubbleSize val="0"/>
        </c:dLbls>
        <c:gapWidth val="40"/>
        <c:overlap val="100"/>
        <c:axId val="542654856"/>
        <c:axId val="542651328"/>
      </c:barChart>
      <c:catAx>
        <c:axId val="542654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2651328"/>
        <c:crosses val="autoZero"/>
        <c:auto val="1"/>
        <c:lblAlgn val="ctr"/>
        <c:lblOffset val="100"/>
        <c:noMultiLvlLbl val="0"/>
      </c:catAx>
      <c:valAx>
        <c:axId val="542651328"/>
        <c:scaling>
          <c:orientation val="minMax"/>
          <c:max val="4000000"/>
          <c:min val="0"/>
        </c:scaling>
        <c:delete val="1"/>
        <c:axPos val="l"/>
        <c:numFmt formatCode="#,##0" sourceLinked="1"/>
        <c:majorTickMark val="out"/>
        <c:minorTickMark val="none"/>
        <c:tickLblPos val="nextTo"/>
        <c:crossAx val="542654856"/>
        <c:crosses val="autoZero"/>
        <c:crossBetween val="between"/>
      </c:valAx>
      <c:spPr>
        <a:noFill/>
        <a:ln>
          <a:noFill/>
        </a:ln>
        <a:effectLst/>
      </c:spPr>
    </c:plotArea>
    <c:legend>
      <c:legendPos val="r"/>
      <c:legendEntry>
        <c:idx val="0"/>
        <c:delete val="1"/>
      </c:legendEntry>
      <c:layout>
        <c:manualLayout>
          <c:xMode val="edge"/>
          <c:yMode val="edge"/>
          <c:x val="0.84075265074386796"/>
          <c:y val="0.43606661534211799"/>
          <c:w val="0.15044141490837101"/>
          <c:h val="0.12759460489070801"/>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3.6: WORLDWIDE PATENT APPLICATIONS - ORIGIN </a:t>
            </a:r>
            <a:r>
              <a:rPr lang="en-US" b="1" baseline="0">
                <a:solidFill>
                  <a:srgbClr val="0000CC"/>
                </a:solidFill>
              </a:rPr>
              <a:t>(EXTENDED DATA)</a:t>
            </a:r>
            <a:endParaRPr lang="en-US" b="1">
              <a:solidFill>
                <a:srgbClr val="0000CC"/>
              </a:solidFill>
            </a:endParaRPr>
          </a:p>
        </c:rich>
      </c:tx>
      <c:layout>
        <c:manualLayout>
          <c:xMode val="edge"/>
          <c:yMode val="edge"/>
          <c:x val="1.8468801593061E-2"/>
          <c:y val="4.1363759902911398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0288065843621399E-2"/>
          <c:y val="1.6982722292456801E-2"/>
          <c:w val="0.912229306241086"/>
          <c:h val="0.90988309404512302"/>
        </c:manualLayout>
      </c:layout>
      <c:barChart>
        <c:barDir val="col"/>
        <c:grouping val="stacked"/>
        <c:varyColors val="0"/>
        <c:ser>
          <c:idx val="5"/>
          <c:order val="0"/>
          <c:tx>
            <c:strRef>
              <c:f>'Ch3. Patent Applications'!$B$210</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Applications'!$H$210:$R$210</c:f>
              <c:numCache>
                <c:formatCode>#,##0</c:formatCode>
                <c:ptCount val="10"/>
                <c:pt idx="0">
                  <c:v>163113</c:v>
                </c:pt>
                <c:pt idx="1">
                  <c:v>168437</c:v>
                </c:pt>
                <c:pt idx="2">
                  <c:v>179573</c:v>
                </c:pt>
                <c:pt idx="3">
                  <c:v>195044</c:v>
                </c:pt>
                <c:pt idx="4">
                  <c:v>192045</c:v>
                </c:pt>
                <c:pt idx="5">
                  <c:v>205108</c:v>
                </c:pt>
                <c:pt idx="6">
                  <c:v>202536</c:v>
                </c:pt>
                <c:pt idx="7">
                  <c:v>199886</c:v>
                </c:pt>
                <c:pt idx="8">
                  <c:v>210952</c:v>
                </c:pt>
                <c:pt idx="9">
                  <c:v>229235</c:v>
                </c:pt>
              </c:numCache>
            </c:numRef>
          </c:val>
          <c:extLst>
            <c:ext xmlns:c16="http://schemas.microsoft.com/office/drawing/2014/chart" uri="{C3380CC4-5D6E-409C-BE32-E72D297353CC}">
              <c16:uniqueId val="{00000000-108A-47D6-AB2D-47C19BD3411A}"/>
            </c:ext>
          </c:extLst>
        </c:ser>
        <c:ser>
          <c:idx val="4"/>
          <c:order val="1"/>
          <c:tx>
            <c:strRef>
              <c:f>'Ch3. Patent Applications'!$B$209</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Applications'!$H$209:$R$209</c:f>
              <c:numCache>
                <c:formatCode>#,##0</c:formatCode>
                <c:ptCount val="10"/>
                <c:pt idx="0">
                  <c:v>415648</c:v>
                </c:pt>
                <c:pt idx="1">
                  <c:v>434849</c:v>
                </c:pt>
                <c:pt idx="2">
                  <c:v>460745</c:v>
                </c:pt>
                <c:pt idx="3">
                  <c:v>487330</c:v>
                </c:pt>
                <c:pt idx="4">
                  <c:v>495956</c:v>
                </c:pt>
                <c:pt idx="5">
                  <c:v>518353</c:v>
                </c:pt>
                <c:pt idx="6">
                  <c:v>512170</c:v>
                </c:pt>
                <c:pt idx="7">
                  <c:v>513622</c:v>
                </c:pt>
                <c:pt idx="8">
                  <c:v>503924</c:v>
                </c:pt>
                <c:pt idx="9">
                  <c:v>509780</c:v>
                </c:pt>
              </c:numCache>
            </c:numRef>
          </c:val>
          <c:extLst>
            <c:ext xmlns:c16="http://schemas.microsoft.com/office/drawing/2014/chart" uri="{C3380CC4-5D6E-409C-BE32-E72D297353CC}">
              <c16:uniqueId val="{00000001-108A-47D6-AB2D-47C19BD3411A}"/>
            </c:ext>
          </c:extLst>
        </c:ser>
        <c:ser>
          <c:idx val="3"/>
          <c:order val="2"/>
          <c:tx>
            <c:strRef>
              <c:f>'Ch3. Patent Applications'!$B$208</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Applications'!$H$208:$R$208</c:f>
              <c:numCache>
                <c:formatCode>#,##0</c:formatCode>
                <c:ptCount val="10"/>
                <c:pt idx="0">
                  <c:v>307294</c:v>
                </c:pt>
                <c:pt idx="1">
                  <c:v>435792</c:v>
                </c:pt>
                <c:pt idx="2">
                  <c:v>561010</c:v>
                </c:pt>
                <c:pt idx="3">
                  <c:v>733301</c:v>
                </c:pt>
                <c:pt idx="4">
                  <c:v>836058</c:v>
                </c:pt>
                <c:pt idx="5">
                  <c:v>1009594</c:v>
                </c:pt>
                <c:pt idx="6">
                  <c:v>1256740</c:v>
                </c:pt>
                <c:pt idx="7">
                  <c:v>1304942</c:v>
                </c:pt>
                <c:pt idx="8">
                  <c:v>1459256</c:v>
                </c:pt>
                <c:pt idx="9">
                  <c:v>1327116</c:v>
                </c:pt>
              </c:numCache>
            </c:numRef>
          </c:val>
          <c:extLst>
            <c:ext xmlns:c16="http://schemas.microsoft.com/office/drawing/2014/chart" uri="{C3380CC4-5D6E-409C-BE32-E72D297353CC}">
              <c16:uniqueId val="{00000002-108A-47D6-AB2D-47C19BD3411A}"/>
            </c:ext>
          </c:extLst>
        </c:ser>
        <c:ser>
          <c:idx val="2"/>
          <c:order val="3"/>
          <c:tx>
            <c:strRef>
              <c:f>'Ch3. Patent Applications'!$B$207</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Applications'!$H$207:$R$207</c:f>
              <c:numCache>
                <c:formatCode>#,##0</c:formatCode>
                <c:ptCount val="10"/>
                <c:pt idx="0">
                  <c:v>177695</c:v>
                </c:pt>
                <c:pt idx="1">
                  <c:v>187651</c:v>
                </c:pt>
                <c:pt idx="2">
                  <c:v>203643</c:v>
                </c:pt>
                <c:pt idx="3">
                  <c:v>223311</c:v>
                </c:pt>
                <c:pt idx="4">
                  <c:v>230403</c:v>
                </c:pt>
                <c:pt idx="5">
                  <c:v>237844</c:v>
                </c:pt>
                <c:pt idx="6">
                  <c:v>233530</c:v>
                </c:pt>
                <c:pt idx="7">
                  <c:v>226336</c:v>
                </c:pt>
                <c:pt idx="8">
                  <c:v>231708</c:v>
                </c:pt>
                <c:pt idx="9">
                  <c:v>248133</c:v>
                </c:pt>
              </c:numCache>
            </c:numRef>
          </c:val>
          <c:extLst>
            <c:ext xmlns:c16="http://schemas.microsoft.com/office/drawing/2014/chart" uri="{C3380CC4-5D6E-409C-BE32-E72D297353CC}">
              <c16:uniqueId val="{00000003-108A-47D6-AB2D-47C19BD3411A}"/>
            </c:ext>
          </c:extLst>
        </c:ser>
        <c:ser>
          <c:idx val="1"/>
          <c:order val="4"/>
          <c:tx>
            <c:strRef>
              <c:f>'Ch3. Patent Applications'!$B$206</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Applications'!$H$206:$R$206</c:f>
              <c:numCache>
                <c:formatCode>#,##0</c:formatCode>
                <c:ptCount val="10"/>
                <c:pt idx="0">
                  <c:v>461888</c:v>
                </c:pt>
                <c:pt idx="1">
                  <c:v>473648</c:v>
                </c:pt>
                <c:pt idx="2">
                  <c:v>487020</c:v>
                </c:pt>
                <c:pt idx="3">
                  <c:v>470615</c:v>
                </c:pt>
                <c:pt idx="4">
                  <c:v>464274</c:v>
                </c:pt>
                <c:pt idx="5">
                  <c:v>453358</c:v>
                </c:pt>
                <c:pt idx="6">
                  <c:v>454890</c:v>
                </c:pt>
                <c:pt idx="7">
                  <c:v>459320</c:v>
                </c:pt>
                <c:pt idx="8">
                  <c:v>458927</c:v>
                </c:pt>
                <c:pt idx="9">
                  <c:v>452346</c:v>
                </c:pt>
              </c:numCache>
            </c:numRef>
          </c:val>
          <c:extLst>
            <c:ext xmlns:c16="http://schemas.microsoft.com/office/drawing/2014/chart" uri="{C3380CC4-5D6E-409C-BE32-E72D297353CC}">
              <c16:uniqueId val="{00000004-108A-47D6-AB2D-47C19BD3411A}"/>
            </c:ext>
          </c:extLst>
        </c:ser>
        <c:ser>
          <c:idx val="0"/>
          <c:order val="5"/>
          <c:tx>
            <c:strRef>
              <c:f>'Ch3. Patent Applications'!$B$205</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Applications'!$H$205:$R$205</c:f>
              <c:numCache>
                <c:formatCode>#,##0</c:formatCode>
                <c:ptCount val="10"/>
                <c:pt idx="0">
                  <c:v>384287</c:v>
                </c:pt>
                <c:pt idx="1">
                  <c:v>420770</c:v>
                </c:pt>
                <c:pt idx="2">
                  <c:v>431246</c:v>
                </c:pt>
                <c:pt idx="3">
                  <c:v>440360</c:v>
                </c:pt>
                <c:pt idx="4">
                  <c:v>447123</c:v>
                </c:pt>
                <c:pt idx="5">
                  <c:v>438997</c:v>
                </c:pt>
                <c:pt idx="6">
                  <c:v>452359</c:v>
                </c:pt>
                <c:pt idx="7">
                  <c:v>451930</c:v>
                </c:pt>
                <c:pt idx="8">
                  <c:v>457345</c:v>
                </c:pt>
                <c:pt idx="9">
                  <c:v>451890</c:v>
                </c:pt>
              </c:numCache>
            </c:numRef>
          </c:val>
          <c:extLst>
            <c:ext xmlns:c16="http://schemas.microsoft.com/office/drawing/2014/chart" uri="{C3380CC4-5D6E-409C-BE32-E72D297353CC}">
              <c16:uniqueId val="{00000005-108A-47D6-AB2D-47C19BD3411A}"/>
            </c:ext>
          </c:extLst>
        </c:ser>
        <c:ser>
          <c:idx val="6"/>
          <c:order val="6"/>
          <c:tx>
            <c:strRef>
              <c:f>'Ch3. Patent Applications'!$B$211</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Patent Applications'!$H$204:$R$204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Applications'!$H$211:$R$211</c:f>
              <c:numCache>
                <c:formatCode>#,##0</c:formatCode>
                <c:ptCount val="10"/>
                <c:pt idx="0">
                  <c:v>1909925</c:v>
                </c:pt>
                <c:pt idx="1">
                  <c:v>2121147</c:v>
                </c:pt>
                <c:pt idx="2">
                  <c:v>2323237</c:v>
                </c:pt>
                <c:pt idx="3">
                  <c:v>2549961</c:v>
                </c:pt>
                <c:pt idx="4">
                  <c:v>2665859</c:v>
                </c:pt>
                <c:pt idx="5">
                  <c:v>2863254</c:v>
                </c:pt>
                <c:pt idx="6">
                  <c:v>3112225</c:v>
                </c:pt>
                <c:pt idx="7">
                  <c:v>3156036</c:v>
                </c:pt>
                <c:pt idx="8">
                  <c:v>3322112</c:v>
                </c:pt>
                <c:pt idx="9">
                  <c:v>3218500</c:v>
                </c:pt>
              </c:numCache>
            </c:numRef>
          </c:val>
          <c:extLst>
            <c:ext xmlns:c16="http://schemas.microsoft.com/office/drawing/2014/chart" uri="{C3380CC4-5D6E-409C-BE32-E72D297353CC}">
              <c16:uniqueId val="{00000006-108A-47D6-AB2D-47C19BD3411A}"/>
            </c:ext>
          </c:extLst>
        </c:ser>
        <c:dLbls>
          <c:showLegendKey val="0"/>
          <c:showVal val="0"/>
          <c:showCatName val="0"/>
          <c:showSerName val="0"/>
          <c:showPercent val="0"/>
          <c:showBubbleSize val="0"/>
        </c:dLbls>
        <c:gapWidth val="70"/>
        <c:overlap val="100"/>
        <c:axId val="542651720"/>
        <c:axId val="542656032"/>
      </c:barChart>
      <c:catAx>
        <c:axId val="542651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2656032"/>
        <c:crosses val="autoZero"/>
        <c:auto val="1"/>
        <c:lblAlgn val="ctr"/>
        <c:lblOffset val="100"/>
        <c:noMultiLvlLbl val="0"/>
      </c:catAx>
      <c:valAx>
        <c:axId val="542656032"/>
        <c:scaling>
          <c:orientation val="minMax"/>
          <c:max val="3500000"/>
          <c:min val="0"/>
        </c:scaling>
        <c:delete val="1"/>
        <c:axPos val="l"/>
        <c:numFmt formatCode="#,##0" sourceLinked="1"/>
        <c:majorTickMark val="out"/>
        <c:minorTickMark val="none"/>
        <c:tickLblPos val="nextTo"/>
        <c:crossAx val="542651720"/>
        <c:crosses val="autoZero"/>
        <c:crossBetween val="between"/>
      </c:valAx>
      <c:spPr>
        <a:noFill/>
        <a:ln w="25400">
          <a:noFill/>
        </a:ln>
        <a:effectLst/>
      </c:spPr>
    </c:plotArea>
    <c:legend>
      <c:legendPos val="r"/>
      <c:legendEntry>
        <c:idx val="0"/>
        <c:delete val="1"/>
      </c:legendEntry>
      <c:layout>
        <c:manualLayout>
          <c:xMode val="edge"/>
          <c:yMode val="edge"/>
          <c:x val="0.91427940230278104"/>
          <c:y val="0.476601012790902"/>
          <c:w val="8.0619528508832E-2"/>
          <c:h val="0.185606502888707"/>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3.7: WORLDWIDE PATENT APPLICATIONS - FILING OR TARGET BLOC </a:t>
            </a:r>
            <a:r>
              <a:rPr lang="en-US" b="1" baseline="0">
                <a:solidFill>
                  <a:srgbClr val="0000CC"/>
                </a:solidFill>
              </a:rPr>
              <a:t>(EXTENDED DATA)</a:t>
            </a:r>
            <a:endParaRPr lang="en-US" b="1">
              <a:solidFill>
                <a:srgbClr val="0000CC"/>
              </a:solidFill>
            </a:endParaRPr>
          </a:p>
        </c:rich>
      </c:tx>
      <c:layout>
        <c:manualLayout>
          <c:xMode val="edge"/>
          <c:yMode val="edge"/>
          <c:x val="1.8468801593061E-2"/>
          <c:y val="4.1363759902911398E-2"/>
        </c:manualLayout>
      </c:layout>
      <c:overlay val="0"/>
      <c:spPr>
        <a:noFill/>
        <a:ln>
          <a:noFill/>
        </a:ln>
        <a:effectLst/>
      </c:spPr>
    </c:title>
    <c:autoTitleDeleted val="0"/>
    <c:plotArea>
      <c:layout>
        <c:manualLayout>
          <c:layoutTarget val="inner"/>
          <c:xMode val="edge"/>
          <c:yMode val="edge"/>
          <c:x val="1.0288065843621399E-2"/>
          <c:y val="1.6982722292456801E-2"/>
          <c:w val="0.912229306241086"/>
          <c:h val="0.90988309404512302"/>
        </c:manualLayout>
      </c:layout>
      <c:barChart>
        <c:barDir val="col"/>
        <c:grouping val="stacked"/>
        <c:varyColors val="0"/>
        <c:ser>
          <c:idx val="5"/>
          <c:order val="0"/>
          <c:tx>
            <c:strRef>
              <c:f>'Ch3. Patent Applications'!$B$210</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Applications'!$G$260:$R$260</c:f>
              <c:numCache>
                <c:formatCode>#,##0</c:formatCode>
                <c:ptCount val="10"/>
                <c:pt idx="0">
                  <c:v>236617</c:v>
                </c:pt>
                <c:pt idx="1">
                  <c:v>285011</c:v>
                </c:pt>
                <c:pt idx="2">
                  <c:v>305622</c:v>
                </c:pt>
                <c:pt idx="3">
                  <c:v>326640</c:v>
                </c:pt>
                <c:pt idx="4">
                  <c:v>322591</c:v>
                </c:pt>
                <c:pt idx="5">
                  <c:v>328696</c:v>
                </c:pt>
                <c:pt idx="6">
                  <c:v>329483</c:v>
                </c:pt>
                <c:pt idx="7">
                  <c:v>325659</c:v>
                </c:pt>
                <c:pt idx="8">
                  <c:v>336140</c:v>
                </c:pt>
                <c:pt idx="9">
                  <c:v>341164</c:v>
                </c:pt>
              </c:numCache>
            </c:numRef>
          </c:val>
          <c:extLst>
            <c:ext xmlns:c16="http://schemas.microsoft.com/office/drawing/2014/chart" uri="{C3380CC4-5D6E-409C-BE32-E72D297353CC}">
              <c16:uniqueId val="{00000000-4D57-4F4D-8A0F-9D3B20BFEC1A}"/>
            </c:ext>
          </c:extLst>
        </c:ser>
        <c:ser>
          <c:idx val="4"/>
          <c:order val="1"/>
          <c:tx>
            <c:strRef>
              <c:f>'Ch3. Patent Applications'!$B$209</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Applications'!$G$259:$R$259</c:f>
              <c:numCache>
                <c:formatCode>#,##0</c:formatCode>
                <c:ptCount val="10"/>
                <c:pt idx="0">
                  <c:v>490226</c:v>
                </c:pt>
                <c:pt idx="1">
                  <c:v>503582</c:v>
                </c:pt>
                <c:pt idx="2">
                  <c:v>542815</c:v>
                </c:pt>
                <c:pt idx="3">
                  <c:v>571612</c:v>
                </c:pt>
                <c:pt idx="4">
                  <c:v>578802</c:v>
                </c:pt>
                <c:pt idx="5">
                  <c:v>589410</c:v>
                </c:pt>
                <c:pt idx="6">
                  <c:v>605571</c:v>
                </c:pt>
                <c:pt idx="7">
                  <c:v>606956</c:v>
                </c:pt>
                <c:pt idx="8">
                  <c:v>597141</c:v>
                </c:pt>
                <c:pt idx="9">
                  <c:v>621453</c:v>
                </c:pt>
              </c:numCache>
            </c:numRef>
          </c:val>
          <c:extLst>
            <c:ext xmlns:c16="http://schemas.microsoft.com/office/drawing/2014/chart" uri="{C3380CC4-5D6E-409C-BE32-E72D297353CC}">
              <c16:uniqueId val="{00000001-4D57-4F4D-8A0F-9D3B20BFEC1A}"/>
            </c:ext>
          </c:extLst>
        </c:ser>
        <c:ser>
          <c:idx val="3"/>
          <c:order val="2"/>
          <c:tx>
            <c:strRef>
              <c:f>'Ch3. Patent Applications'!$B$208</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Applications'!$H$258:$R$258</c:f>
              <c:numCache>
                <c:formatCode>#,##0</c:formatCode>
                <c:ptCount val="10"/>
                <c:pt idx="0">
                  <c:v>391178</c:v>
                </c:pt>
                <c:pt idx="1">
                  <c:v>526412</c:v>
                </c:pt>
                <c:pt idx="2">
                  <c:v>652777</c:v>
                </c:pt>
                <c:pt idx="3">
                  <c:v>825136</c:v>
                </c:pt>
                <c:pt idx="4">
                  <c:v>928177</c:v>
                </c:pt>
                <c:pt idx="5">
                  <c:v>1101864</c:v>
                </c:pt>
                <c:pt idx="6">
                  <c:v>1338503</c:v>
                </c:pt>
                <c:pt idx="7">
                  <c:v>1381594</c:v>
                </c:pt>
                <c:pt idx="8">
                  <c:v>1542002</c:v>
                </c:pt>
                <c:pt idx="9">
                  <c:v>1400661</c:v>
                </c:pt>
              </c:numCache>
            </c:numRef>
          </c:val>
          <c:extLst>
            <c:ext xmlns:c16="http://schemas.microsoft.com/office/drawing/2014/chart" uri="{C3380CC4-5D6E-409C-BE32-E72D297353CC}">
              <c16:uniqueId val="{00000002-4D57-4F4D-8A0F-9D3B20BFEC1A}"/>
            </c:ext>
          </c:extLst>
        </c:ser>
        <c:ser>
          <c:idx val="2"/>
          <c:order val="3"/>
          <c:tx>
            <c:strRef>
              <c:f>'Ch3. Patent Applications'!$B$207</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Applications'!$G$257:$R$257</c:f>
              <c:numCache>
                <c:formatCode>#,##0</c:formatCode>
                <c:ptCount val="10"/>
                <c:pt idx="0">
                  <c:v>170101</c:v>
                </c:pt>
                <c:pt idx="1">
                  <c:v>178924</c:v>
                </c:pt>
                <c:pt idx="2">
                  <c:v>188915</c:v>
                </c:pt>
                <c:pt idx="3">
                  <c:v>204589</c:v>
                </c:pt>
                <c:pt idx="4">
                  <c:v>210292</c:v>
                </c:pt>
                <c:pt idx="5">
                  <c:v>213694</c:v>
                </c:pt>
                <c:pt idx="6">
                  <c:v>208830</c:v>
                </c:pt>
                <c:pt idx="7">
                  <c:v>204775</c:v>
                </c:pt>
                <c:pt idx="8">
                  <c:v>209992</c:v>
                </c:pt>
                <c:pt idx="9">
                  <c:v>218975</c:v>
                </c:pt>
              </c:numCache>
            </c:numRef>
          </c:val>
          <c:extLst>
            <c:ext xmlns:c16="http://schemas.microsoft.com/office/drawing/2014/chart" uri="{C3380CC4-5D6E-409C-BE32-E72D297353CC}">
              <c16:uniqueId val="{00000003-4D57-4F4D-8A0F-9D3B20BFEC1A}"/>
            </c:ext>
          </c:extLst>
        </c:ser>
        <c:ser>
          <c:idx val="1"/>
          <c:order val="4"/>
          <c:tx>
            <c:strRef>
              <c:f>'Ch3. Patent Applications'!$B$206</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Applications'!$G$256:$R$256</c:f>
              <c:numCache>
                <c:formatCode>#,##0</c:formatCode>
                <c:ptCount val="10"/>
                <c:pt idx="0">
                  <c:v>344598</c:v>
                </c:pt>
                <c:pt idx="1">
                  <c:v>342610</c:v>
                </c:pt>
                <c:pt idx="2">
                  <c:v>342796</c:v>
                </c:pt>
                <c:pt idx="3">
                  <c:v>328436</c:v>
                </c:pt>
                <c:pt idx="4">
                  <c:v>325989</c:v>
                </c:pt>
                <c:pt idx="5">
                  <c:v>318721</c:v>
                </c:pt>
                <c:pt idx="6">
                  <c:v>318381</c:v>
                </c:pt>
                <c:pt idx="7">
                  <c:v>318479</c:v>
                </c:pt>
                <c:pt idx="8">
                  <c:v>313567</c:v>
                </c:pt>
                <c:pt idx="9">
                  <c:v>307969</c:v>
                </c:pt>
              </c:numCache>
            </c:numRef>
          </c:val>
          <c:extLst>
            <c:ext xmlns:c16="http://schemas.microsoft.com/office/drawing/2014/chart" uri="{C3380CC4-5D6E-409C-BE32-E72D297353CC}">
              <c16:uniqueId val="{00000004-4D57-4F4D-8A0F-9D3B20BFEC1A}"/>
            </c:ext>
          </c:extLst>
        </c:ser>
        <c:ser>
          <c:idx val="0"/>
          <c:order val="5"/>
          <c:tx>
            <c:strRef>
              <c:f>'Ch3. Patent Applications'!$B$205</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Applications'!$G$255:$R$255</c:f>
              <c:numCache>
                <c:formatCode>#,##0</c:formatCode>
                <c:ptCount val="10"/>
                <c:pt idx="0">
                  <c:v>277205</c:v>
                </c:pt>
                <c:pt idx="1">
                  <c:v>284608</c:v>
                </c:pt>
                <c:pt idx="2">
                  <c:v>294599</c:v>
                </c:pt>
                <c:pt idx="3">
                  <c:v>294517</c:v>
                </c:pt>
                <c:pt idx="4">
                  <c:v>300970</c:v>
                </c:pt>
                <c:pt idx="5">
                  <c:v>310869</c:v>
                </c:pt>
                <c:pt idx="6">
                  <c:v>311457</c:v>
                </c:pt>
                <c:pt idx="7">
                  <c:v>318573</c:v>
                </c:pt>
                <c:pt idx="8">
                  <c:v>323274</c:v>
                </c:pt>
                <c:pt idx="9">
                  <c:v>328278</c:v>
                </c:pt>
              </c:numCache>
            </c:numRef>
          </c:val>
          <c:extLst>
            <c:ext xmlns:c16="http://schemas.microsoft.com/office/drawing/2014/chart" uri="{C3380CC4-5D6E-409C-BE32-E72D297353CC}">
              <c16:uniqueId val="{00000005-4D57-4F4D-8A0F-9D3B20BFEC1A}"/>
            </c:ext>
          </c:extLst>
        </c:ser>
        <c:ser>
          <c:idx val="6"/>
          <c:order val="6"/>
          <c:tx>
            <c:strRef>
              <c:f>'Ch3. Patent Applications'!$B$211</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'Ch3. Patent Applications'!$H$254:$R$254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'Ch3. Patent Applications'!$H$261:$R$261</c:f>
              <c:numCache>
                <c:formatCode>#,##0</c:formatCode>
                <c:ptCount val="10"/>
                <c:pt idx="0">
                  <c:v>1909925</c:v>
                </c:pt>
                <c:pt idx="1">
                  <c:v>2121147</c:v>
                </c:pt>
                <c:pt idx="2">
                  <c:v>2327524</c:v>
                </c:pt>
                <c:pt idx="3">
                  <c:v>2550930</c:v>
                </c:pt>
                <c:pt idx="4">
                  <c:v>2666821</c:v>
                </c:pt>
                <c:pt idx="5">
                  <c:v>2863254</c:v>
                </c:pt>
                <c:pt idx="6">
                  <c:v>3112225</c:v>
                </c:pt>
                <c:pt idx="7">
                  <c:v>3156036</c:v>
                </c:pt>
                <c:pt idx="8">
                  <c:v>3322116</c:v>
                </c:pt>
                <c:pt idx="9">
                  <c:v>3218500</c:v>
                </c:pt>
              </c:numCache>
            </c:numRef>
          </c:val>
          <c:extLst>
            <c:ext xmlns:c16="http://schemas.microsoft.com/office/drawing/2014/chart" uri="{C3380CC4-5D6E-409C-BE32-E72D297353CC}">
              <c16:uniqueId val="{00000006-4D57-4F4D-8A0F-9D3B20BFEC1A}"/>
            </c:ext>
          </c:extLst>
        </c:ser>
        <c:dLbls>
          <c:showLegendKey val="0"/>
          <c:showVal val="0"/>
          <c:showCatName val="0"/>
          <c:showSerName val="0"/>
          <c:showPercent val="0"/>
          <c:showBubbleSize val="0"/>
        </c:dLbls>
        <c:gapWidth val="70"/>
        <c:overlap val="100"/>
        <c:axId val="542654072"/>
        <c:axId val="542656816"/>
      </c:barChart>
      <c:catAx>
        <c:axId val="542654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en-US"/>
          </a:p>
        </c:txPr>
        <c:crossAx val="542656816"/>
        <c:crosses val="autoZero"/>
        <c:auto val="1"/>
        <c:lblAlgn val="ctr"/>
        <c:lblOffset val="100"/>
        <c:noMultiLvlLbl val="0"/>
      </c:catAx>
      <c:valAx>
        <c:axId val="542656816"/>
        <c:scaling>
          <c:orientation val="minMax"/>
          <c:max val="3500000"/>
          <c:min val="0"/>
        </c:scaling>
        <c:delete val="1"/>
        <c:axPos val="l"/>
        <c:numFmt formatCode="#,##0" sourceLinked="1"/>
        <c:majorTickMark val="out"/>
        <c:minorTickMark val="none"/>
        <c:tickLblPos val="nextTo"/>
        <c:crossAx val="542654072"/>
        <c:crosses val="autoZero"/>
        <c:crossBetween val="between"/>
      </c:valAx>
      <c:spPr>
        <a:noFill/>
        <a:ln w="25400">
          <a:noFill/>
        </a:ln>
        <a:effectLst/>
      </c:spPr>
    </c:plotArea>
    <c:legend>
      <c:legendPos val="r"/>
      <c:legendEntry>
        <c:idx val="0"/>
        <c:delete val="1"/>
      </c:legendEntry>
      <c:layout>
        <c:manualLayout>
          <c:xMode val="edge"/>
          <c:yMode val="edge"/>
          <c:x val="0.91427940230278104"/>
          <c:y val="0.476601012790902"/>
          <c:w val="8.0619528508832E-2"/>
          <c:h val="0.22553611886500166"/>
        </c:manualLayout>
      </c:layout>
      <c:overlay val="0"/>
      <c:spPr>
        <a:noFill/>
        <a:ln>
          <a:noFill/>
        </a:ln>
        <a:effectLst/>
      </c:spPr>
      <c:txPr>
        <a:bodyPr rot="0" spcFirstLastPara="1" vertOverflow="ellipsis" vert="horz" wrap="square" anchor="ctr" anchorCtr="1"/>
        <a:lstStyle/>
        <a:p>
          <a:pPr>
            <a:defRPr lang="zh-CN"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2009</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E609-45FE-97A5-C3E6457BB010}"/>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E609-45FE-97A5-C3E6457BB010}"/>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E609-45FE-97A5-C3E6457BB0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09-45FE-97A5-C3E6457BB010}"/>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609-45FE-97A5-C3E6457BB010}"/>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E609-45FE-97A5-C3E6457BB010}"/>
              </c:ext>
            </c:extLst>
          </c:dPt>
          <c:dLbls>
            <c:dLbl>
              <c:idx val="2"/>
              <c:layout>
                <c:manualLayout>
                  <c:x val="0.15111837521555399"/>
                  <c:y val="-0.11058355828792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E609-45FE-97A5-C3E6457BB01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Patents-in-Force'!$D$48:$D$53</c:f>
              <c:numCache>
                <c:formatCode>#,##0</c:formatCode>
                <c:ptCount val="6"/>
                <c:pt idx="0">
                  <c:v>1790613</c:v>
                </c:pt>
                <c:pt idx="1">
                  <c:v>1347998</c:v>
                </c:pt>
                <c:pt idx="2">
                  <c:v>640412</c:v>
                </c:pt>
                <c:pt idx="4">
                  <c:v>2017318</c:v>
                </c:pt>
                <c:pt idx="5">
                  <c:v>1129086</c:v>
                </c:pt>
              </c:numCache>
            </c:numRef>
          </c:val>
          <c:extLst>
            <c:ext xmlns:c16="http://schemas.microsoft.com/office/drawing/2014/chart" uri="{C3380CC4-5D6E-409C-BE32-E72D297353CC}">
              <c16:uniqueId val="{0000000C-E609-45FE-97A5-C3E6457BB01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609-45FE-97A5-C3E6457BB0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609-45FE-97A5-C3E6457BB0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609-45FE-97A5-C3E6457BB0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609-45FE-97A5-C3E6457BB0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609-45FE-97A5-C3E6457BB0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609-45FE-97A5-C3E6457BB010}"/>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E609-45FE-97A5-C3E6457BB0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200" b="1" i="0" u="none" strike="noStrike" kern="1200" spc="0" baseline="0">
                <a:solidFill>
                  <a:sysClr val="windowText" lastClr="000000"/>
                </a:solidFill>
                <a:latin typeface="+mn-lt"/>
                <a:ea typeface="+mn-ea"/>
                <a:cs typeface="+mn-cs"/>
              </a:defRPr>
            </a:pPr>
            <a:r>
              <a:rPr lang="en-US" sz="2200" b="1">
                <a:solidFill>
                  <a:sysClr val="windowText" lastClr="000000"/>
                </a:solidFill>
              </a:rPr>
              <a:t>Fig.</a:t>
            </a:r>
            <a:r>
              <a:rPr lang="en-US" sz="2200" b="1" baseline="0">
                <a:solidFill>
                  <a:sysClr val="windowText" lastClr="000000"/>
                </a:solidFill>
              </a:rPr>
              <a:t> 3.8: WORLDWIDE DEMAND FOR PATENT RIGHTS - PROCEDURES </a:t>
            </a:r>
            <a:endParaRPr lang="en-US" sz="2200" b="1">
              <a:solidFill>
                <a:srgbClr val="0000CC"/>
              </a:solidFill>
            </a:endParaRPr>
          </a:p>
        </c:rich>
      </c:tx>
      <c:layout>
        <c:manualLayout>
          <c:xMode val="edge"/>
          <c:yMode val="edge"/>
          <c:x val="0"/>
          <c:y val="1.6466016374818822E-2"/>
        </c:manualLayout>
      </c:layout>
      <c:overlay val="0"/>
      <c:spPr>
        <a:noFill/>
        <a:ln>
          <a:noFill/>
        </a:ln>
        <a:effectLst/>
      </c:spPr>
      <c:txPr>
        <a:bodyPr rot="0" spcFirstLastPara="1" vertOverflow="ellipsis" vert="horz" wrap="square" anchor="ctr" anchorCtr="1"/>
        <a:lstStyle/>
        <a:p>
          <a:pPr>
            <a:defRPr lang="ja-JP" sz="2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0211715095926501E-2"/>
          <c:y val="0.12161617111293924"/>
          <c:w val="0.81294813456330672"/>
          <c:h val="0.77434089395541972"/>
        </c:manualLayout>
      </c:layout>
      <c:barChart>
        <c:barDir val="col"/>
        <c:grouping val="stacked"/>
        <c:varyColors val="0"/>
        <c:ser>
          <c:idx val="2"/>
          <c:order val="0"/>
          <c:tx>
            <c:strRef>
              <c:f>'Ch3. Demand for patent rights'!$B$151</c:f>
              <c:strCache>
                <c:ptCount val="1"/>
                <c:pt idx="0">
                  <c:v>Direct national</c:v>
                </c:pt>
              </c:strCache>
            </c:strRef>
          </c:tx>
          <c:spPr>
            <a:solidFill>
              <a:srgbClr val="00B0F0"/>
            </a:solidFill>
            <a:ln>
              <a:noFill/>
            </a:ln>
            <a:effectLst/>
          </c:spPr>
          <c:invertIfNegative val="0"/>
          <c:dLbls>
            <c:dLbl>
              <c:idx val="6"/>
              <c:layout>
                <c:manualLayout>
                  <c:x val="1.0430754002247458E-3"/>
                  <c:y val="1.0416592620459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4B-476F-9A02-13145FD545CB}"/>
                </c:ext>
              </c:extLst>
            </c:dLbl>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rights'!$I$148:$R$148</c15:sqref>
                  </c15:fullRef>
                </c:ext>
              </c:extLst>
              <c:f>'Ch3. Demand for patent rights'!$N$148:$R$148</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rights'!$I$151:$R$151</c15:sqref>
                  </c15:fullRef>
                </c:ext>
              </c:extLst>
              <c:f>'Ch3. Demand for patent rights'!$N$151:$R$151</c:f>
              <c:numCache>
                <c:formatCode>#,##0</c:formatCode>
                <c:ptCount val="5"/>
                <c:pt idx="0">
                  <c:v>2188932</c:v>
                </c:pt>
                <c:pt idx="1">
                  <c:v>2436257</c:v>
                </c:pt>
                <c:pt idx="2">
                  <c:v>2456411</c:v>
                </c:pt>
                <c:pt idx="3">
                  <c:v>2600036</c:v>
                </c:pt>
                <c:pt idx="4">
                  <c:v>2465543</c:v>
                </c:pt>
              </c:numCache>
            </c:numRef>
          </c:val>
          <c:extLst>
            <c:ext xmlns:c16="http://schemas.microsoft.com/office/drawing/2014/chart" uri="{C3380CC4-5D6E-409C-BE32-E72D297353CC}">
              <c16:uniqueId val="{00000000-0BCE-43C5-9356-F03F355ACA5D}"/>
            </c:ext>
          </c:extLst>
        </c:ser>
        <c:ser>
          <c:idx val="1"/>
          <c:order val="1"/>
          <c:tx>
            <c:strRef>
              <c:f>'Ch3. Demand for patent rights'!$B$150</c:f>
              <c:strCache>
                <c:ptCount val="1"/>
                <c:pt idx="0">
                  <c:v>Direct regional</c:v>
                </c:pt>
              </c:strCache>
            </c:strRef>
          </c:tx>
          <c:spPr>
            <a:solidFill>
              <a:srgbClr val="BE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rights'!$I$148:$R$148</c15:sqref>
                  </c15:fullRef>
                </c:ext>
              </c:extLst>
              <c:f>'Ch3. Demand for patent rights'!$N$148:$R$148</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rights'!$I$150:$R$150</c15:sqref>
                  </c15:fullRef>
                </c:ext>
              </c:extLst>
              <c:f>'Ch3. Demand for patent rights'!$N$150:$R$150</c:f>
              <c:numCache>
                <c:formatCode>#,##0</c:formatCode>
                <c:ptCount val="5"/>
                <c:pt idx="0">
                  <c:v>2339557</c:v>
                </c:pt>
                <c:pt idx="1">
                  <c:v>2456492</c:v>
                </c:pt>
                <c:pt idx="2">
                  <c:v>2587653</c:v>
                </c:pt>
                <c:pt idx="3">
                  <c:v>2743126</c:v>
                </c:pt>
                <c:pt idx="4">
                  <c:v>2882282</c:v>
                </c:pt>
              </c:numCache>
            </c:numRef>
          </c:val>
          <c:extLst>
            <c:ext xmlns:c16="http://schemas.microsoft.com/office/drawing/2014/chart" uri="{C3380CC4-5D6E-409C-BE32-E72D297353CC}">
              <c16:uniqueId val="{00000001-0BCE-43C5-9356-F03F355ACA5D}"/>
            </c:ext>
          </c:extLst>
        </c:ser>
        <c:ser>
          <c:idx val="0"/>
          <c:order val="2"/>
          <c:tx>
            <c:strRef>
              <c:f>'Ch3. Demand for patent rights'!$B$149</c:f>
              <c:strCache>
                <c:ptCount val="1"/>
                <c:pt idx="0">
                  <c:v>PCT national or regional</c:v>
                </c:pt>
              </c:strCache>
            </c:strRef>
          </c:tx>
          <c:spPr>
            <a:solidFill>
              <a:srgbClr val="9BBB59"/>
            </a:solidFill>
            <a:ln>
              <a:noFill/>
            </a:ln>
            <a:effectLst/>
          </c:spPr>
          <c:invertIfNegative val="0"/>
          <c:dLbls>
            <c:dLbl>
              <c:idx val="6"/>
              <c:layout>
                <c:manualLayout>
                  <c:x val="2.0861508004494916E-3"/>
                  <c:y val="1.73609877007654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4B-476F-9A02-13145FD545CB}"/>
                </c:ext>
              </c:extLst>
            </c:dLbl>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rights'!$I$148:$R$148</c15:sqref>
                  </c15:fullRef>
                </c:ext>
              </c:extLst>
              <c:f>'Ch3. Demand for patent rights'!$N$148:$R$148</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rights'!$I$149:$R$149</c15:sqref>
                  </c15:fullRef>
                </c:ext>
              </c:extLst>
              <c:f>'Ch3. Demand for patent rights'!$N$149:$R$149</c:f>
              <c:numCache>
                <c:formatCode>#,##0</c:formatCode>
                <c:ptCount val="5"/>
                <c:pt idx="0">
                  <c:v>4194233</c:v>
                </c:pt>
                <c:pt idx="1">
                  <c:v>4054312</c:v>
                </c:pt>
                <c:pt idx="2" formatCode="_ * #,##0_ ;_ * \-#,##0_ ;_ * &quot;-&quot;??_ ;_ @_ ">
                  <c:v>4214917</c:v>
                </c:pt>
                <c:pt idx="3" formatCode="_ * #,##0_ ;_ * \-#,##0_ ;_ * &quot;-&quot;??_ ;_ @_ ">
                  <c:v>4372022</c:v>
                </c:pt>
                <c:pt idx="4" formatCode="_ * #,##0_ ;_ * \-#,##0_ ;_ * &quot;-&quot;??_ ;_ @_ ">
                  <c:v>4526180</c:v>
                </c:pt>
              </c:numCache>
            </c:numRef>
          </c:val>
          <c:extLst>
            <c:ext xmlns:c16="http://schemas.microsoft.com/office/drawing/2014/chart" uri="{C3380CC4-5D6E-409C-BE32-E72D297353CC}">
              <c16:uniqueId val="{00000002-0BCE-43C5-9356-F03F355ACA5D}"/>
            </c:ext>
          </c:extLst>
        </c:ser>
        <c:ser>
          <c:idx val="3"/>
          <c:order val="3"/>
          <c:tx>
            <c:strRef>
              <c:f>'Ch3. Demand for patent rights'!$B$152</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rights'!$I$148:$R$148</c15:sqref>
                  </c15:fullRef>
                </c:ext>
              </c:extLst>
              <c:f>'Ch3. Demand for patent rights'!$N$148:$R$148</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rights'!$I$152:$R$152</c15:sqref>
                  </c15:fullRef>
                </c:ext>
              </c:extLst>
              <c:f>'Ch3. Demand for patent rights'!$N$152:$R$152</c:f>
              <c:numCache>
                <c:formatCode>#,##0</c:formatCode>
                <c:ptCount val="5"/>
                <c:pt idx="0">
                  <c:v>8722722</c:v>
                </c:pt>
                <c:pt idx="1">
                  <c:v>8947061</c:v>
                </c:pt>
                <c:pt idx="2">
                  <c:v>9258981</c:v>
                </c:pt>
                <c:pt idx="3">
                  <c:v>9715184</c:v>
                </c:pt>
                <c:pt idx="4">
                  <c:v>9874005</c:v>
                </c:pt>
              </c:numCache>
            </c:numRef>
          </c:val>
          <c:extLst>
            <c:ext xmlns:c16="http://schemas.microsoft.com/office/drawing/2014/chart" uri="{C3380CC4-5D6E-409C-BE32-E72D297353CC}">
              <c16:uniqueId val="{00000003-0BCE-43C5-9356-F03F355ACA5D}"/>
            </c:ext>
          </c:extLst>
        </c:ser>
        <c:dLbls>
          <c:showLegendKey val="0"/>
          <c:showVal val="0"/>
          <c:showCatName val="0"/>
          <c:showSerName val="0"/>
          <c:showPercent val="0"/>
          <c:showBubbleSize val="0"/>
        </c:dLbls>
        <c:gapWidth val="30"/>
        <c:overlap val="100"/>
        <c:axId val="543206936"/>
        <c:axId val="543207720"/>
      </c:barChart>
      <c:catAx>
        <c:axId val="5432069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2000" b="1" i="0" u="none" strike="noStrike" kern="1200" baseline="0">
                <a:solidFill>
                  <a:sysClr val="windowText" lastClr="000000"/>
                </a:solidFill>
                <a:latin typeface="+mn-lt"/>
                <a:ea typeface="+mn-ea"/>
                <a:cs typeface="+mn-cs"/>
              </a:defRPr>
            </a:pPr>
            <a:endParaRPr lang="en-US"/>
          </a:p>
        </c:txPr>
        <c:crossAx val="543207720"/>
        <c:crosses val="autoZero"/>
        <c:auto val="1"/>
        <c:lblAlgn val="ctr"/>
        <c:lblOffset val="100"/>
        <c:noMultiLvlLbl val="0"/>
      </c:catAx>
      <c:valAx>
        <c:axId val="543207720"/>
        <c:scaling>
          <c:orientation val="minMax"/>
          <c:max val="10000000"/>
          <c:min val="0"/>
        </c:scaling>
        <c:delete val="1"/>
        <c:axPos val="l"/>
        <c:numFmt formatCode="#,##0" sourceLinked="1"/>
        <c:majorTickMark val="out"/>
        <c:minorTickMark val="none"/>
        <c:tickLblPos val="nextTo"/>
        <c:crossAx val="543206936"/>
        <c:crosses val="autoZero"/>
        <c:crossBetween val="between"/>
      </c:valAx>
      <c:spPr>
        <a:noFill/>
        <a:ln>
          <a:noFill/>
        </a:ln>
        <a:effectLst/>
      </c:spPr>
    </c:plotArea>
    <c:legend>
      <c:legendPos val="r"/>
      <c:legendEntry>
        <c:idx val="0"/>
        <c:delete val="1"/>
      </c:legendEntry>
      <c:layout>
        <c:manualLayout>
          <c:xMode val="edge"/>
          <c:yMode val="edge"/>
          <c:x val="0.83216269451769531"/>
          <c:y val="0.35230367845810318"/>
          <c:w val="0.15455282151627073"/>
          <c:h val="0.28712449003807389"/>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ysClr val="windowText" lastClr="000000"/>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200" b="1" i="0" u="none" strike="noStrike" kern="1200" spc="0" baseline="0">
                <a:solidFill>
                  <a:sysClr val="windowText" lastClr="000000"/>
                </a:solidFill>
                <a:latin typeface="+mn-lt"/>
                <a:ea typeface="+mn-ea"/>
                <a:cs typeface="+mn-cs"/>
              </a:defRPr>
            </a:pPr>
            <a:r>
              <a:rPr lang="en-US" sz="2200" b="1">
                <a:solidFill>
                  <a:sysClr val="windowText" lastClr="000000"/>
                </a:solidFill>
              </a:rPr>
              <a:t>Fig.</a:t>
            </a:r>
            <a:r>
              <a:rPr lang="en-US" sz="2200" b="1" baseline="0">
                <a:solidFill>
                  <a:sysClr val="windowText" lastClr="000000"/>
                </a:solidFill>
              </a:rPr>
              <a:t> 3.9: WORLDWIDE DEMAND FOR PATENT RIGHTS - ORIGIN </a:t>
            </a:r>
            <a:endParaRPr lang="en-US" sz="2200" b="1">
              <a:solidFill>
                <a:srgbClr val="0000CC"/>
              </a:solidFill>
            </a:endParaRPr>
          </a:p>
        </c:rich>
      </c:tx>
      <c:layout>
        <c:manualLayout>
          <c:xMode val="edge"/>
          <c:yMode val="edge"/>
          <c:x val="0"/>
          <c:y val="2.1024647293026777E-2"/>
        </c:manualLayout>
      </c:layout>
      <c:overlay val="0"/>
      <c:spPr>
        <a:noFill/>
        <a:ln>
          <a:noFill/>
        </a:ln>
        <a:effectLst/>
      </c:spPr>
      <c:txPr>
        <a:bodyPr rot="0" spcFirstLastPara="1" vertOverflow="ellipsis" vert="horz" wrap="square" anchor="ctr" anchorCtr="1"/>
        <a:lstStyle/>
        <a:p>
          <a:pPr>
            <a:defRPr lang="ja-JP" sz="2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0242084910183099E-2"/>
          <c:y val="0.12725844299951455"/>
          <c:w val="0.78303848647978203"/>
          <c:h val="0.81524065345677044"/>
        </c:manualLayout>
      </c:layout>
      <c:barChart>
        <c:barDir val="col"/>
        <c:grouping val="stacked"/>
        <c:varyColors val="0"/>
        <c:ser>
          <c:idx val="5"/>
          <c:order val="0"/>
          <c:tx>
            <c:strRef>
              <c:f>'Ch3. Demand for patent rights'!$B$201</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rights'!$H$201:$R$201</c15:sqref>
                  </c15:fullRef>
                </c:ext>
              </c:extLst>
              <c:f>'Ch3. Demand for patent rights'!$N$201:$R$201</c:f>
              <c:numCache>
                <c:formatCode>#,##0</c:formatCode>
                <c:ptCount val="5"/>
                <c:pt idx="0">
                  <c:v>495429</c:v>
                </c:pt>
                <c:pt idx="1">
                  <c:v>515099</c:v>
                </c:pt>
                <c:pt idx="2">
                  <c:v>533370</c:v>
                </c:pt>
                <c:pt idx="3">
                  <c:v>580353</c:v>
                </c:pt>
                <c:pt idx="4">
                  <c:v>611354</c:v>
                </c:pt>
              </c:numCache>
            </c:numRef>
          </c:val>
          <c:extLst>
            <c:ext xmlns:c16="http://schemas.microsoft.com/office/drawing/2014/chart" uri="{C3380CC4-5D6E-409C-BE32-E72D297353CC}">
              <c16:uniqueId val="{00000000-F80F-4317-8D1E-2BCF8A6FFF66}"/>
            </c:ext>
          </c:extLst>
        </c:ser>
        <c:ser>
          <c:idx val="4"/>
          <c:order val="1"/>
          <c:tx>
            <c:strRef>
              <c:f>'Ch3. Demand for patent rights'!$B$200</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rights'!$H$200:$R$200</c15:sqref>
                  </c15:fullRef>
                </c:ext>
              </c:extLst>
              <c:f>'Ch3. Demand for patent rights'!$N$200:$R$200</c:f>
              <c:numCache>
                <c:formatCode>#,##0</c:formatCode>
                <c:ptCount val="5"/>
                <c:pt idx="0">
                  <c:v>2063114</c:v>
                </c:pt>
                <c:pt idx="1">
                  <c:v>1961936</c:v>
                </c:pt>
                <c:pt idx="2">
                  <c:v>2057424</c:v>
                </c:pt>
                <c:pt idx="3">
                  <c:v>2094983</c:v>
                </c:pt>
                <c:pt idx="4">
                  <c:v>2191161</c:v>
                </c:pt>
              </c:numCache>
            </c:numRef>
          </c:val>
          <c:extLst>
            <c:ext xmlns:c16="http://schemas.microsoft.com/office/drawing/2014/chart" uri="{C3380CC4-5D6E-409C-BE32-E72D297353CC}">
              <c16:uniqueId val="{00000001-F80F-4317-8D1E-2BCF8A6FFF66}"/>
            </c:ext>
          </c:extLst>
        </c:ser>
        <c:ser>
          <c:idx val="3"/>
          <c:order val="2"/>
          <c:tx>
            <c:strRef>
              <c:f>'Ch3. Demand for patent rights'!$B$199</c:f>
              <c:strCache>
                <c:ptCount val="1"/>
                <c:pt idx="0">
                  <c:v>P.R. China</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rights'!$H$199:$R$199</c15:sqref>
                  </c15:fullRef>
                </c:ext>
              </c:extLst>
              <c:f>'Ch3. Demand for patent rights'!$N$199:$R$199</c:f>
              <c:numCache>
                <c:formatCode>#,##0</c:formatCode>
                <c:ptCount val="5"/>
                <c:pt idx="0">
                  <c:v>1217730</c:v>
                </c:pt>
                <c:pt idx="1">
                  <c:v>1515906</c:v>
                </c:pt>
                <c:pt idx="2">
                  <c:v>1619201</c:v>
                </c:pt>
                <c:pt idx="3">
                  <c:v>1804971</c:v>
                </c:pt>
                <c:pt idx="4">
                  <c:v>1772440</c:v>
                </c:pt>
              </c:numCache>
            </c:numRef>
          </c:val>
          <c:extLst>
            <c:ext xmlns:c16="http://schemas.microsoft.com/office/drawing/2014/chart" uri="{C3380CC4-5D6E-409C-BE32-E72D297353CC}">
              <c16:uniqueId val="{00000003-F80F-4317-8D1E-2BCF8A6FFF66}"/>
            </c:ext>
          </c:extLst>
        </c:ser>
        <c:ser>
          <c:idx val="2"/>
          <c:order val="3"/>
          <c:tx>
            <c:strRef>
              <c:f>'Ch3. Demand for patent rights'!$B$198</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rights'!$H$198:$R$198</c15:sqref>
                  </c15:fullRef>
                </c:ext>
              </c:extLst>
              <c:f>'Ch3. Demand for patent rights'!$N$198:$R$198</c:f>
              <c:numCache>
                <c:formatCode>#,##0</c:formatCode>
                <c:ptCount val="5"/>
                <c:pt idx="0">
                  <c:v>469136</c:v>
                </c:pt>
                <c:pt idx="1">
                  <c:v>480312</c:v>
                </c:pt>
                <c:pt idx="2">
                  <c:v>459727</c:v>
                </c:pt>
                <c:pt idx="3">
                  <c:v>493229</c:v>
                </c:pt>
                <c:pt idx="4">
                  <c:v>549660</c:v>
                </c:pt>
              </c:numCache>
            </c:numRef>
          </c:val>
          <c:extLst>
            <c:ext xmlns:c16="http://schemas.microsoft.com/office/drawing/2014/chart" uri="{C3380CC4-5D6E-409C-BE32-E72D297353CC}">
              <c16:uniqueId val="{00000004-F80F-4317-8D1E-2BCF8A6FFF66}"/>
            </c:ext>
          </c:extLst>
        </c:ser>
        <c:ser>
          <c:idx val="1"/>
          <c:order val="4"/>
          <c:tx>
            <c:strRef>
              <c:f>'Ch3. Demand for patent rights'!$B$197</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rights'!$H$197:$R$197</c15:sqref>
                  </c15:fullRef>
                </c:ext>
              </c:extLst>
              <c:f>'Ch3. Demand for patent rights'!$N$197:$R$197</c:f>
              <c:numCache>
                <c:formatCode>#,##0</c:formatCode>
                <c:ptCount val="5"/>
                <c:pt idx="0">
                  <c:v>1225357</c:v>
                </c:pt>
                <c:pt idx="1">
                  <c:v>1211142</c:v>
                </c:pt>
                <c:pt idx="2">
                  <c:v>1244535</c:v>
                </c:pt>
                <c:pt idx="3">
                  <c:v>1273772</c:v>
                </c:pt>
                <c:pt idx="4">
                  <c:v>1251430</c:v>
                </c:pt>
              </c:numCache>
            </c:numRef>
          </c:val>
          <c:extLst>
            <c:ext xmlns:c16="http://schemas.microsoft.com/office/drawing/2014/chart" uri="{C3380CC4-5D6E-409C-BE32-E72D297353CC}">
              <c16:uniqueId val="{00000005-F80F-4317-8D1E-2BCF8A6FFF66}"/>
            </c:ext>
          </c:extLst>
        </c:ser>
        <c:ser>
          <c:idx val="0"/>
          <c:order val="5"/>
          <c:tx>
            <c:strRef>
              <c:f>'Ch3. Demand for patent rights'!$B$196</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rights'!$H$196:$R$196</c15:sqref>
                  </c15:fullRef>
                </c:ext>
              </c:extLst>
              <c:f>'Ch3. Demand for patent rights'!$N$196:$R$196</c:f>
              <c:numCache>
                <c:formatCode>#,##0</c:formatCode>
                <c:ptCount val="5"/>
                <c:pt idx="0">
                  <c:v>3251956</c:v>
                </c:pt>
                <c:pt idx="1">
                  <c:v>3262666</c:v>
                </c:pt>
                <c:pt idx="2">
                  <c:v>3344724</c:v>
                </c:pt>
                <c:pt idx="3">
                  <c:v>3467876</c:v>
                </c:pt>
                <c:pt idx="4">
                  <c:v>3497960</c:v>
                </c:pt>
              </c:numCache>
            </c:numRef>
          </c:val>
          <c:extLst>
            <c:ext xmlns:c16="http://schemas.microsoft.com/office/drawing/2014/chart" uri="{C3380CC4-5D6E-409C-BE32-E72D297353CC}">
              <c16:uniqueId val="{00000006-F80F-4317-8D1E-2BCF8A6FFF66}"/>
            </c:ext>
          </c:extLst>
        </c:ser>
        <c:ser>
          <c:idx val="6"/>
          <c:order val="6"/>
          <c:tx>
            <c:strRef>
              <c:f>'Ch3. Demand for patent rights'!$B$202</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8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Demand for patent rights'!$H$195:$R$195</c15:sqref>
                  </c15:fullRef>
                </c:ext>
              </c:extLst>
              <c:f>'Ch3. Demand for patent rights'!$N$195:$R$195</c:f>
              <c:numCache>
                <c:formatCode>0</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Demand for patent rights'!$H$202:$R$202</c15:sqref>
                  </c15:fullRef>
                </c:ext>
              </c:extLst>
              <c:f>'Ch3. Demand for patent rights'!$N$202:$R$202</c:f>
              <c:numCache>
                <c:formatCode>#,##0</c:formatCode>
                <c:ptCount val="5"/>
                <c:pt idx="0">
                  <c:v>8722722</c:v>
                </c:pt>
                <c:pt idx="1">
                  <c:v>8947061</c:v>
                </c:pt>
                <c:pt idx="2">
                  <c:v>9258981</c:v>
                </c:pt>
                <c:pt idx="3">
                  <c:v>9715184</c:v>
                </c:pt>
                <c:pt idx="4">
                  <c:v>9874005</c:v>
                </c:pt>
              </c:numCache>
            </c:numRef>
          </c:val>
          <c:extLst>
            <c:ext xmlns:c16="http://schemas.microsoft.com/office/drawing/2014/chart" uri="{C3380CC4-5D6E-409C-BE32-E72D297353CC}">
              <c16:uniqueId val="{00000007-F80F-4317-8D1E-2BCF8A6FFF66}"/>
            </c:ext>
          </c:extLst>
        </c:ser>
        <c:dLbls>
          <c:showLegendKey val="0"/>
          <c:showVal val="0"/>
          <c:showCatName val="0"/>
          <c:showSerName val="0"/>
          <c:showPercent val="0"/>
          <c:showBubbleSize val="0"/>
        </c:dLbls>
        <c:gapWidth val="45"/>
        <c:overlap val="100"/>
        <c:axId val="543205760"/>
        <c:axId val="543208504"/>
      </c:barChart>
      <c:catAx>
        <c:axId val="543205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1" i="0" u="none" strike="noStrike" kern="1200" baseline="0">
                <a:solidFill>
                  <a:sysClr val="windowText" lastClr="000000"/>
                </a:solidFill>
                <a:latin typeface="+mn-lt"/>
                <a:ea typeface="+mn-ea"/>
                <a:cs typeface="+mn-cs"/>
              </a:defRPr>
            </a:pPr>
            <a:endParaRPr lang="en-US"/>
          </a:p>
        </c:txPr>
        <c:crossAx val="543208504"/>
        <c:crosses val="autoZero"/>
        <c:auto val="1"/>
        <c:lblAlgn val="ctr"/>
        <c:lblOffset val="100"/>
        <c:noMultiLvlLbl val="0"/>
      </c:catAx>
      <c:valAx>
        <c:axId val="543208504"/>
        <c:scaling>
          <c:orientation val="minMax"/>
          <c:max val="10000000"/>
          <c:min val="0"/>
        </c:scaling>
        <c:delete val="1"/>
        <c:axPos val="l"/>
        <c:numFmt formatCode="#,##0" sourceLinked="1"/>
        <c:majorTickMark val="out"/>
        <c:minorTickMark val="none"/>
        <c:tickLblPos val="nextTo"/>
        <c:crossAx val="543205760"/>
        <c:crosses val="autoZero"/>
        <c:crossBetween val="between"/>
      </c:valAx>
      <c:spPr>
        <a:noFill/>
        <a:ln>
          <a:noFill/>
        </a:ln>
        <a:effectLst/>
      </c:spPr>
    </c:plotArea>
    <c:legend>
      <c:legendPos val="r"/>
      <c:legendEntry>
        <c:idx val="0"/>
        <c:delete val="1"/>
      </c:legendEntry>
      <c:layout>
        <c:manualLayout>
          <c:xMode val="edge"/>
          <c:yMode val="edge"/>
          <c:x val="0.80270025183992777"/>
          <c:y val="0.35851488633732381"/>
          <c:w val="0.14961282440407858"/>
          <c:h val="0.33247665178019919"/>
        </c:manualLayout>
      </c:layout>
      <c:overlay val="0"/>
      <c:spPr>
        <a:noFill/>
        <a:ln>
          <a:noFill/>
        </a:ln>
        <a:effectLst/>
      </c:spPr>
      <c:txPr>
        <a:bodyPr rot="0" spcFirstLastPara="1" vertOverflow="ellipsis" vert="horz" wrap="square" anchor="ctr" anchorCtr="1"/>
        <a:lstStyle/>
        <a:p>
          <a:pPr>
            <a:defRPr lang="ja-JP"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3.10: WORLDWIDE DEMAND FOR PATENT RIGHTS - FILING BLOC </a:t>
            </a:r>
            <a:r>
              <a:rPr lang="en-US" b="1" baseline="0">
                <a:solidFill>
                  <a:srgbClr val="0000CC"/>
                </a:solidFill>
              </a:rPr>
              <a:t>(EXTENDED DATA)</a:t>
            </a:r>
            <a:endParaRPr lang="en-US" b="1">
              <a:solidFill>
                <a:sysClr val="windowText" lastClr="000000"/>
              </a:solidFill>
            </a:endParaRPr>
          </a:p>
        </c:rich>
      </c:tx>
      <c:layout>
        <c:manualLayout>
          <c:xMode val="edge"/>
          <c:yMode val="edge"/>
          <c:x val="1.8905042295577899E-2"/>
          <c:y val="2.0950544153306699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01851851851852E-2"/>
          <c:y val="6.9548573172035603E-3"/>
          <c:w val="0.84103217441221501"/>
          <c:h val="0.943351185862641"/>
        </c:manualLayout>
      </c:layout>
      <c:barChart>
        <c:barDir val="col"/>
        <c:grouping val="stacked"/>
        <c:varyColors val="0"/>
        <c:ser>
          <c:idx val="5"/>
          <c:order val="0"/>
          <c:tx>
            <c:strRef>
              <c:f>'Ch3. Demand for patent rights'!$B$254</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rights'!$H$254:$R$254</c:f>
              <c:numCache>
                <c:formatCode>#,##0</c:formatCode>
                <c:ptCount val="11"/>
                <c:pt idx="0">
                  <c:v>391082</c:v>
                </c:pt>
                <c:pt idx="1">
                  <c:v>346353</c:v>
                </c:pt>
                <c:pt idx="2">
                  <c:v>476890</c:v>
                </c:pt>
                <c:pt idx="3">
                  <c:v>444364</c:v>
                </c:pt>
                <c:pt idx="4">
                  <c:v>468035</c:v>
                </c:pt>
                <c:pt idx="5">
                  <c:v>456319</c:v>
                </c:pt>
                <c:pt idx="6">
                  <c:v>456283</c:v>
                </c:pt>
                <c:pt idx="7">
                  <c:v>454968</c:v>
                </c:pt>
                <c:pt idx="8">
                  <c:v>452866</c:v>
                </c:pt>
                <c:pt idx="9">
                  <c:v>466298</c:v>
                </c:pt>
                <c:pt idx="10">
                  <c:v>474073</c:v>
                </c:pt>
              </c:numCache>
            </c:numRef>
          </c:val>
          <c:extLst>
            <c:ext xmlns:c16="http://schemas.microsoft.com/office/drawing/2014/chart" uri="{C3380CC4-5D6E-409C-BE32-E72D297353CC}">
              <c16:uniqueId val="{00000000-F287-4AC0-8475-62AF7945B5B4}"/>
            </c:ext>
          </c:extLst>
        </c:ser>
        <c:ser>
          <c:idx val="4"/>
          <c:order val="1"/>
          <c:tx>
            <c:strRef>
              <c:f>'Ch3. Demand for patent rights'!$B$253</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rights'!$H$253:$R$253</c:f>
              <c:numCache>
                <c:formatCode>#,##0</c:formatCode>
                <c:ptCount val="11"/>
                <c:pt idx="0">
                  <c:v>456106</c:v>
                </c:pt>
                <c:pt idx="1">
                  <c:v>490226</c:v>
                </c:pt>
                <c:pt idx="2">
                  <c:v>503582</c:v>
                </c:pt>
                <c:pt idx="3">
                  <c:v>542815</c:v>
                </c:pt>
                <c:pt idx="4">
                  <c:v>571612</c:v>
                </c:pt>
                <c:pt idx="5">
                  <c:v>578802</c:v>
                </c:pt>
                <c:pt idx="6">
                  <c:v>589410</c:v>
                </c:pt>
                <c:pt idx="7">
                  <c:v>605571</c:v>
                </c:pt>
                <c:pt idx="8">
                  <c:v>606956</c:v>
                </c:pt>
                <c:pt idx="9">
                  <c:v>597141</c:v>
                </c:pt>
                <c:pt idx="10">
                  <c:v>621453</c:v>
                </c:pt>
              </c:numCache>
            </c:numRef>
          </c:val>
          <c:extLst>
            <c:ext xmlns:c16="http://schemas.microsoft.com/office/drawing/2014/chart" uri="{C3380CC4-5D6E-409C-BE32-E72D297353CC}">
              <c16:uniqueId val="{00000001-F287-4AC0-8475-62AF7945B5B4}"/>
            </c:ext>
          </c:extLst>
        </c:ser>
        <c:ser>
          <c:idx val="3"/>
          <c:order val="2"/>
          <c:tx>
            <c:strRef>
              <c:f>'Ch3. Demand for patent rights'!$B$252</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rights'!$H$252:$R$252</c:f>
              <c:numCache>
                <c:formatCode>#,##0</c:formatCode>
                <c:ptCount val="11"/>
                <c:pt idx="0">
                  <c:v>314604</c:v>
                </c:pt>
                <c:pt idx="1">
                  <c:v>391178</c:v>
                </c:pt>
                <c:pt idx="2">
                  <c:v>526412</c:v>
                </c:pt>
                <c:pt idx="3">
                  <c:v>652777</c:v>
                </c:pt>
                <c:pt idx="4">
                  <c:v>825136</c:v>
                </c:pt>
                <c:pt idx="5">
                  <c:v>928177</c:v>
                </c:pt>
                <c:pt idx="6">
                  <c:v>1101864</c:v>
                </c:pt>
                <c:pt idx="7">
                  <c:v>1338503</c:v>
                </c:pt>
                <c:pt idx="8">
                  <c:v>1381594</c:v>
                </c:pt>
                <c:pt idx="9">
                  <c:v>1542002</c:v>
                </c:pt>
                <c:pt idx="10">
                  <c:v>1400661</c:v>
                </c:pt>
              </c:numCache>
            </c:numRef>
          </c:val>
          <c:extLst>
            <c:ext xmlns:c16="http://schemas.microsoft.com/office/drawing/2014/chart" uri="{C3380CC4-5D6E-409C-BE32-E72D297353CC}">
              <c16:uniqueId val="{00000002-F287-4AC0-8475-62AF7945B5B4}"/>
            </c:ext>
          </c:extLst>
        </c:ser>
        <c:ser>
          <c:idx val="2"/>
          <c:order val="3"/>
          <c:tx>
            <c:strRef>
              <c:f>'Ch3. Demand for patent rights'!$B$251</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rights'!$H$251:$R$251</c:f>
              <c:numCache>
                <c:formatCode>#,##0</c:formatCode>
                <c:ptCount val="11"/>
                <c:pt idx="0">
                  <c:v>163523</c:v>
                </c:pt>
                <c:pt idx="1">
                  <c:v>170101</c:v>
                </c:pt>
                <c:pt idx="2">
                  <c:v>178924</c:v>
                </c:pt>
                <c:pt idx="3">
                  <c:v>188915</c:v>
                </c:pt>
                <c:pt idx="4">
                  <c:v>204589</c:v>
                </c:pt>
                <c:pt idx="5">
                  <c:v>210292</c:v>
                </c:pt>
                <c:pt idx="6">
                  <c:v>213694</c:v>
                </c:pt>
                <c:pt idx="7">
                  <c:v>208830</c:v>
                </c:pt>
                <c:pt idx="8">
                  <c:v>204775</c:v>
                </c:pt>
                <c:pt idx="9">
                  <c:v>209992</c:v>
                </c:pt>
                <c:pt idx="10">
                  <c:v>218975</c:v>
                </c:pt>
              </c:numCache>
            </c:numRef>
          </c:val>
          <c:extLst>
            <c:ext xmlns:c16="http://schemas.microsoft.com/office/drawing/2014/chart" uri="{C3380CC4-5D6E-409C-BE32-E72D297353CC}">
              <c16:uniqueId val="{00000003-F287-4AC0-8475-62AF7945B5B4}"/>
            </c:ext>
          </c:extLst>
        </c:ser>
        <c:ser>
          <c:idx val="1"/>
          <c:order val="4"/>
          <c:tx>
            <c:strRef>
              <c:f>'Ch3. Demand for patent rights'!$B$250</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rights'!$H$250:$R$250</c:f>
              <c:numCache>
                <c:formatCode>#,##0</c:formatCode>
                <c:ptCount val="11"/>
                <c:pt idx="0">
                  <c:v>348596</c:v>
                </c:pt>
                <c:pt idx="1">
                  <c:v>344598</c:v>
                </c:pt>
                <c:pt idx="2">
                  <c:v>342610</c:v>
                </c:pt>
                <c:pt idx="3">
                  <c:v>342796</c:v>
                </c:pt>
                <c:pt idx="4">
                  <c:v>328436</c:v>
                </c:pt>
                <c:pt idx="5">
                  <c:v>325989</c:v>
                </c:pt>
                <c:pt idx="6">
                  <c:v>318721</c:v>
                </c:pt>
                <c:pt idx="7">
                  <c:v>318381</c:v>
                </c:pt>
                <c:pt idx="8">
                  <c:v>318479</c:v>
                </c:pt>
                <c:pt idx="9">
                  <c:v>313567</c:v>
                </c:pt>
                <c:pt idx="10">
                  <c:v>307969</c:v>
                </c:pt>
              </c:numCache>
            </c:numRef>
          </c:val>
          <c:extLst>
            <c:ext xmlns:c16="http://schemas.microsoft.com/office/drawing/2014/chart" uri="{C3380CC4-5D6E-409C-BE32-E72D297353CC}">
              <c16:uniqueId val="{00000004-F287-4AC0-8475-62AF7945B5B4}"/>
            </c:ext>
          </c:extLst>
        </c:ser>
        <c:ser>
          <c:idx val="0"/>
          <c:order val="5"/>
          <c:tx>
            <c:strRef>
              <c:f>'Ch3. Demand for patent rights'!$B$249</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rights'!$H$249:$R$249</c:f>
              <c:numCache>
                <c:formatCode>#,##0</c:formatCode>
                <c:ptCount val="11"/>
                <c:pt idx="0">
                  <c:v>4408156</c:v>
                </c:pt>
                <c:pt idx="1">
                  <c:v>5257669</c:v>
                </c:pt>
                <c:pt idx="2">
                  <c:v>5292322</c:v>
                </c:pt>
                <c:pt idx="3">
                  <c:v>5517748</c:v>
                </c:pt>
                <c:pt idx="4">
                  <c:v>5577737</c:v>
                </c:pt>
                <c:pt idx="5">
                  <c:v>5764991</c:v>
                </c:pt>
                <c:pt idx="6">
                  <c:v>6042750</c:v>
                </c:pt>
                <c:pt idx="7">
                  <c:v>6020808</c:v>
                </c:pt>
                <c:pt idx="8">
                  <c:v>6294311</c:v>
                </c:pt>
                <c:pt idx="9">
                  <c:v>6586184</c:v>
                </c:pt>
                <c:pt idx="10">
                  <c:v>6850874</c:v>
                </c:pt>
              </c:numCache>
            </c:numRef>
          </c:val>
          <c:extLst>
            <c:ext xmlns:c16="http://schemas.microsoft.com/office/drawing/2014/chart" uri="{C3380CC4-5D6E-409C-BE32-E72D297353CC}">
              <c16:uniqueId val="{00000005-F287-4AC0-8475-62AF7945B5B4}"/>
            </c:ext>
          </c:extLst>
        </c:ser>
        <c:ser>
          <c:idx val="6"/>
          <c:order val="6"/>
          <c:tx>
            <c:strRef>
              <c:f>'Ch3. Demand for patent rights'!$B$255</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Demand for patent rights'!$H$248:$R$248</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'Ch3. Demand for patent rights'!$H$255:$R$255</c:f>
              <c:numCache>
                <c:formatCode>#,##0</c:formatCode>
                <c:ptCount val="11"/>
                <c:pt idx="0">
                  <c:v>6082067</c:v>
                </c:pt>
                <c:pt idx="1">
                  <c:v>7000125</c:v>
                </c:pt>
                <c:pt idx="2">
                  <c:v>7320740</c:v>
                </c:pt>
                <c:pt idx="3">
                  <c:v>7689415</c:v>
                </c:pt>
                <c:pt idx="4">
                  <c:v>7975545</c:v>
                </c:pt>
                <c:pt idx="5">
                  <c:v>8264570</c:v>
                </c:pt>
                <c:pt idx="6">
                  <c:v>8722722</c:v>
                </c:pt>
                <c:pt idx="7">
                  <c:v>8947061</c:v>
                </c:pt>
                <c:pt idx="8">
                  <c:v>9258981</c:v>
                </c:pt>
                <c:pt idx="9">
                  <c:v>9715184</c:v>
                </c:pt>
                <c:pt idx="10">
                  <c:v>9874005</c:v>
                </c:pt>
              </c:numCache>
            </c:numRef>
          </c:val>
          <c:extLst>
            <c:ext xmlns:c16="http://schemas.microsoft.com/office/drawing/2014/chart" uri="{C3380CC4-5D6E-409C-BE32-E72D297353CC}">
              <c16:uniqueId val="{00000006-F287-4AC0-8475-62AF7945B5B4}"/>
            </c:ext>
          </c:extLst>
        </c:ser>
        <c:dLbls>
          <c:showLegendKey val="0"/>
          <c:showVal val="0"/>
          <c:showCatName val="0"/>
          <c:showSerName val="0"/>
          <c:showPercent val="0"/>
          <c:showBubbleSize val="0"/>
        </c:dLbls>
        <c:gapWidth val="37"/>
        <c:overlap val="100"/>
        <c:axId val="543206152"/>
        <c:axId val="543204584"/>
      </c:barChart>
      <c:catAx>
        <c:axId val="5432061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204584"/>
        <c:crosses val="autoZero"/>
        <c:auto val="1"/>
        <c:lblAlgn val="ctr"/>
        <c:lblOffset val="100"/>
        <c:noMultiLvlLbl val="0"/>
      </c:catAx>
      <c:valAx>
        <c:axId val="543204584"/>
        <c:scaling>
          <c:orientation val="minMax"/>
          <c:max val="10000000"/>
          <c:min val="0"/>
        </c:scaling>
        <c:delete val="1"/>
        <c:axPos val="l"/>
        <c:numFmt formatCode="#,##0" sourceLinked="1"/>
        <c:majorTickMark val="out"/>
        <c:minorTickMark val="none"/>
        <c:tickLblPos val="nextTo"/>
        <c:crossAx val="543206152"/>
        <c:crosses val="autoZero"/>
        <c:crossBetween val="between"/>
      </c:valAx>
      <c:spPr>
        <a:noFill/>
        <a:ln w="25400">
          <a:noFill/>
        </a:ln>
        <a:effectLst/>
      </c:spPr>
    </c:plotArea>
    <c:legend>
      <c:legendPos val="r"/>
      <c:legendEntry>
        <c:idx val="0"/>
        <c:delete val="1"/>
      </c:legendEntry>
      <c:layout>
        <c:manualLayout>
          <c:xMode val="edge"/>
          <c:yMode val="edge"/>
          <c:x val="0.86487442635632406"/>
          <c:y val="0.49779830593091501"/>
          <c:w val="6.8461592106172295E-2"/>
          <c:h val="0.12834173866402501"/>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sz="1400" b="1">
                <a:solidFill>
                  <a:sysClr val="windowText" lastClr="000000"/>
                </a:solidFill>
              </a:rPr>
              <a:t>Fig.</a:t>
            </a:r>
            <a:r>
              <a:rPr lang="en-US" sz="1400" b="1" baseline="0">
                <a:solidFill>
                  <a:sysClr val="windowText" lastClr="000000"/>
                </a:solidFill>
              </a:rPr>
              <a:t> 3.12: WORLDWIDE PATENTS GRANTED - FILING BLOC</a:t>
            </a:r>
            <a:endParaRPr lang="en-US" sz="1400" b="1">
              <a:solidFill>
                <a:sysClr val="windowText" lastClr="000000"/>
              </a:solidFill>
            </a:endParaRPr>
          </a:p>
        </c:rich>
      </c:tx>
      <c:layout>
        <c:manualLayout>
          <c:xMode val="edge"/>
          <c:yMode val="edge"/>
          <c:x val="0"/>
          <c:y val="2.532065728508507E-4"/>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2.1752760339404199E-2"/>
          <c:y val="0.12215067976696525"/>
          <c:w val="0.78034266766667426"/>
          <c:h val="0.79513012659421745"/>
        </c:manualLayout>
      </c:layout>
      <c:barChart>
        <c:barDir val="col"/>
        <c:grouping val="stacked"/>
        <c:varyColors val="0"/>
        <c:ser>
          <c:idx val="5"/>
          <c:order val="0"/>
          <c:tx>
            <c:strRef>
              <c:f>'Ch3. Granted patents'!$B$68</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patents'!$K$68:$U$68</c15:sqref>
                  </c15:fullRef>
                </c:ext>
              </c:extLst>
              <c:f>'Ch3. Granted patents'!$Q$68:$U$68</c:f>
              <c:numCache>
                <c:formatCode>#,##0</c:formatCode>
                <c:ptCount val="5"/>
                <c:pt idx="0">
                  <c:v>155568</c:v>
                </c:pt>
                <c:pt idx="1">
                  <c:v>166860</c:v>
                </c:pt>
                <c:pt idx="2">
                  <c:v>164209</c:v>
                </c:pt>
                <c:pt idx="3">
                  <c:v>179879</c:v>
                </c:pt>
                <c:pt idx="4">
                  <c:v>183530</c:v>
                </c:pt>
              </c:numCache>
            </c:numRef>
          </c:val>
          <c:extLst>
            <c:ext xmlns:c16="http://schemas.microsoft.com/office/drawing/2014/chart" uri="{C3380CC4-5D6E-409C-BE32-E72D297353CC}">
              <c16:uniqueId val="{00000000-E29B-466F-AA1C-D0B799C297D4}"/>
            </c:ext>
          </c:extLst>
        </c:ser>
        <c:ser>
          <c:idx val="4"/>
          <c:order val="1"/>
          <c:tx>
            <c:strRef>
              <c:f>'Ch3. Granted patents'!$B$67</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patents'!$K$67:$U$67</c15:sqref>
                  </c15:fullRef>
                </c:ext>
              </c:extLst>
              <c:f>'Ch3. Granted patents'!$Q$67:$U$67</c:f>
              <c:numCache>
                <c:formatCode>#,##0</c:formatCode>
                <c:ptCount val="5"/>
                <c:pt idx="0">
                  <c:v>298407</c:v>
                </c:pt>
                <c:pt idx="1">
                  <c:v>303049</c:v>
                </c:pt>
                <c:pt idx="2">
                  <c:v>318829</c:v>
                </c:pt>
                <c:pt idx="3">
                  <c:v>307759</c:v>
                </c:pt>
                <c:pt idx="4">
                  <c:v>354430</c:v>
                </c:pt>
              </c:numCache>
            </c:numRef>
          </c:val>
          <c:extLst>
            <c:ext xmlns:c16="http://schemas.microsoft.com/office/drawing/2014/chart" uri="{C3380CC4-5D6E-409C-BE32-E72D297353CC}">
              <c16:uniqueId val="{00000001-E29B-466F-AA1C-D0B799C297D4}"/>
            </c:ext>
          </c:extLst>
        </c:ser>
        <c:ser>
          <c:idx val="3"/>
          <c:order val="2"/>
          <c:tx>
            <c:strRef>
              <c:f>'Ch3. Granted patents'!$B$66</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patents'!$K$66:$U$66</c15:sqref>
                  </c15:fullRef>
                </c:ext>
              </c:extLst>
              <c:f>'Ch3. Granted patents'!$Q$66:$U$66</c:f>
              <c:numCache>
                <c:formatCode>#,##0</c:formatCode>
                <c:ptCount val="5"/>
                <c:pt idx="0">
                  <c:v>359316</c:v>
                </c:pt>
                <c:pt idx="1">
                  <c:v>404208</c:v>
                </c:pt>
                <c:pt idx="2">
                  <c:v>420144</c:v>
                </c:pt>
                <c:pt idx="3">
                  <c:v>432147</c:v>
                </c:pt>
                <c:pt idx="4">
                  <c:v>452804</c:v>
                </c:pt>
              </c:numCache>
            </c:numRef>
          </c:val>
          <c:extLst>
            <c:ext xmlns:c16="http://schemas.microsoft.com/office/drawing/2014/chart" uri="{C3380CC4-5D6E-409C-BE32-E72D297353CC}">
              <c16:uniqueId val="{00000002-E29B-466F-AA1C-D0B799C297D4}"/>
            </c:ext>
          </c:extLst>
        </c:ser>
        <c:ser>
          <c:idx val="2"/>
          <c:order val="3"/>
          <c:tx>
            <c:strRef>
              <c:f>'Ch3. Granted patents'!$B$65</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patents'!$K$65:$U$65</c15:sqref>
                  </c15:fullRef>
                </c:ext>
              </c:extLst>
              <c:f>'Ch3. Granted patents'!$Q$65:$U$65</c:f>
              <c:numCache>
                <c:formatCode>#,##0</c:formatCode>
                <c:ptCount val="5"/>
                <c:pt idx="0">
                  <c:v>101873</c:v>
                </c:pt>
                <c:pt idx="1">
                  <c:v>108875</c:v>
                </c:pt>
                <c:pt idx="2">
                  <c:v>120662</c:v>
                </c:pt>
                <c:pt idx="3">
                  <c:v>119012</c:v>
                </c:pt>
                <c:pt idx="4">
                  <c:v>125661</c:v>
                </c:pt>
              </c:numCache>
            </c:numRef>
          </c:val>
          <c:extLst>
            <c:ext xmlns:c16="http://schemas.microsoft.com/office/drawing/2014/chart" uri="{C3380CC4-5D6E-409C-BE32-E72D297353CC}">
              <c16:uniqueId val="{00000003-E29B-466F-AA1C-D0B799C297D4}"/>
            </c:ext>
          </c:extLst>
        </c:ser>
        <c:ser>
          <c:idx val="1"/>
          <c:order val="4"/>
          <c:tx>
            <c:strRef>
              <c:f>'Ch3. Granted patents'!$B$64</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patents'!$K$64:$U$64</c15:sqref>
                  </c15:fullRef>
                </c:ext>
              </c:extLst>
              <c:f>'Ch3. Granted patents'!$Q$64:$U$64</c:f>
              <c:numCache>
                <c:formatCode>#,##0</c:formatCode>
                <c:ptCount val="5"/>
                <c:pt idx="0">
                  <c:v>189358</c:v>
                </c:pt>
                <c:pt idx="1">
                  <c:v>203087</c:v>
                </c:pt>
                <c:pt idx="2">
                  <c:v>199577</c:v>
                </c:pt>
                <c:pt idx="3">
                  <c:v>194525</c:v>
                </c:pt>
                <c:pt idx="4">
                  <c:v>179910</c:v>
                </c:pt>
              </c:numCache>
            </c:numRef>
          </c:val>
          <c:extLst>
            <c:ext xmlns:c16="http://schemas.microsoft.com/office/drawing/2014/chart" uri="{C3380CC4-5D6E-409C-BE32-E72D297353CC}">
              <c16:uniqueId val="{00000004-E29B-466F-AA1C-D0B799C297D4}"/>
            </c:ext>
          </c:extLst>
        </c:ser>
        <c:ser>
          <c:idx val="0"/>
          <c:order val="5"/>
          <c:tx>
            <c:strRef>
              <c:f>'Ch3. Granted patents'!$B$63</c:f>
              <c:strCache>
                <c:ptCount val="1"/>
                <c:pt idx="0">
                  <c:v>EPC states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patents'!$K$63:$U$63</c15:sqref>
                  </c15:fullRef>
                </c:ext>
              </c:extLst>
              <c:f>'Ch3. Granted patents'!$Q$63:$U$63</c:f>
              <c:numCache>
                <c:formatCode>#,##0</c:formatCode>
                <c:ptCount val="5"/>
                <c:pt idx="0">
                  <c:v>125716</c:v>
                </c:pt>
                <c:pt idx="1">
                  <c:v>156540</c:v>
                </c:pt>
                <c:pt idx="2">
                  <c:v>163279</c:v>
                </c:pt>
                <c:pt idx="3">
                  <c:v>187808</c:v>
                </c:pt>
                <c:pt idx="4">
                  <c:v>201277</c:v>
                </c:pt>
              </c:numCache>
            </c:numRef>
          </c:val>
          <c:extLst>
            <c:ext xmlns:c16="http://schemas.microsoft.com/office/drawing/2014/chart" uri="{C3380CC4-5D6E-409C-BE32-E72D297353CC}">
              <c16:uniqueId val="{00000005-E29B-466F-AA1C-D0B799C297D4}"/>
            </c:ext>
          </c:extLst>
        </c:ser>
        <c:ser>
          <c:idx val="6"/>
          <c:order val="6"/>
          <c:tx>
            <c:strRef>
              <c:f>'Ch3. Granted patents'!$B$69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4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'Ch3. Granted patents'!$K$62:$U$62</c15:sqref>
                  </c15:fullRef>
                </c:ext>
              </c:extLst>
              <c:f>'Ch3. Granted patents'!$Q$62:$U$62</c:f>
              <c:numCache>
                <c:formatCode>General</c:formatCode>
                <c:ptCount val="5"/>
                <c:pt idx="0">
                  <c:v>2015</c:v>
                </c:pt>
                <c:pt idx="1">
                  <c:v>2016</c:v>
                </c:pt>
                <c:pt idx="2">
                  <c:v>2017</c:v>
                </c:pt>
                <c:pt idx="3">
                  <c:v>2018</c:v>
                </c:pt>
                <c:pt idx="4">
                  <c:v>2019</c:v>
                </c:pt>
              </c:numCache>
            </c:numRef>
          </c:cat>
          <c:val>
            <c:numRef>
              <c:extLst>
                <c:ext xmlns:c15="http://schemas.microsoft.com/office/drawing/2012/chart" uri="{02D57815-91ED-43cb-92C2-25804820EDAC}">
                  <c15:fullRef>
                    <c15:sqref>'Ch3. Granted patents'!$K$69:$U$69</c15:sqref>
                  </c15:fullRef>
                </c:ext>
              </c:extLst>
              <c:f>'Ch3. Granted patents'!$Q$69:$U$69</c:f>
              <c:numCache>
                <c:formatCode>#,##0</c:formatCode>
                <c:ptCount val="5"/>
                <c:pt idx="0">
                  <c:v>1230238</c:v>
                </c:pt>
                <c:pt idx="1">
                  <c:v>1342619</c:v>
                </c:pt>
                <c:pt idx="2">
                  <c:v>1386700</c:v>
                </c:pt>
                <c:pt idx="3">
                  <c:v>1421130</c:v>
                </c:pt>
                <c:pt idx="4">
                  <c:v>1497612</c:v>
                </c:pt>
              </c:numCache>
            </c:numRef>
          </c:val>
          <c:extLst>
            <c:ext xmlns:c16="http://schemas.microsoft.com/office/drawing/2014/chart" uri="{C3380CC4-5D6E-409C-BE32-E72D297353CC}">
              <c16:uniqueId val="{00000006-E29B-466F-AA1C-D0B799C297D4}"/>
            </c:ext>
          </c:extLst>
        </c:ser>
        <c:dLbls>
          <c:showLegendKey val="0"/>
          <c:showVal val="0"/>
          <c:showCatName val="0"/>
          <c:showSerName val="0"/>
          <c:showPercent val="0"/>
          <c:showBubbleSize val="0"/>
        </c:dLbls>
        <c:gapWidth val="70"/>
        <c:overlap val="100"/>
        <c:axId val="543208112"/>
        <c:axId val="543204976"/>
      </c:barChart>
      <c:catAx>
        <c:axId val="54320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400" b="1" i="0" u="none" strike="noStrike" kern="1200" baseline="0">
                <a:solidFill>
                  <a:sysClr val="windowText" lastClr="000000"/>
                </a:solidFill>
                <a:latin typeface="+mn-lt"/>
                <a:ea typeface="+mn-ea"/>
                <a:cs typeface="+mn-cs"/>
              </a:defRPr>
            </a:pPr>
            <a:endParaRPr lang="en-US"/>
          </a:p>
        </c:txPr>
        <c:crossAx val="543204976"/>
        <c:crosses val="autoZero"/>
        <c:auto val="1"/>
        <c:lblAlgn val="ctr"/>
        <c:lblOffset val="100"/>
        <c:noMultiLvlLbl val="0"/>
      </c:catAx>
      <c:valAx>
        <c:axId val="543204976"/>
        <c:scaling>
          <c:orientation val="minMax"/>
          <c:max val="1500000"/>
          <c:min val="0"/>
        </c:scaling>
        <c:delete val="1"/>
        <c:axPos val="l"/>
        <c:numFmt formatCode="#,##0" sourceLinked="1"/>
        <c:majorTickMark val="out"/>
        <c:minorTickMark val="none"/>
        <c:tickLblPos val="nextTo"/>
        <c:crossAx val="543208112"/>
        <c:crosses val="autoZero"/>
        <c:crossBetween val="between"/>
      </c:valAx>
      <c:spPr>
        <a:noFill/>
        <a:ln>
          <a:noFill/>
        </a:ln>
        <a:effectLst/>
      </c:spPr>
    </c:plotArea>
    <c:legend>
      <c:legendPos val="r"/>
      <c:legendEntry>
        <c:idx val="0"/>
        <c:delete val="1"/>
      </c:legendEntry>
      <c:layout>
        <c:manualLayout>
          <c:xMode val="edge"/>
          <c:yMode val="edge"/>
          <c:x val="0.80434661061323209"/>
          <c:y val="0.29965463232155864"/>
          <c:w val="0.15508519139864185"/>
          <c:h val="0.3624276367960142"/>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3.13: NATIONAL PATENT RIGHTS GRANTED - FILING</a:t>
            </a:r>
            <a:r>
              <a:rPr lang="en-US" b="1" baseline="0">
                <a:solidFill>
                  <a:sysClr val="windowText" lastClr="000000"/>
                </a:solidFill>
              </a:rPr>
              <a:t> BLOC </a:t>
            </a:r>
            <a:r>
              <a:rPr lang="en-US" b="1" baseline="0">
                <a:solidFill>
                  <a:srgbClr val="0000CC"/>
                </a:solidFill>
              </a:rPr>
              <a:t>(EXTENDED DATA)</a:t>
            </a:r>
            <a:endParaRPr lang="en-US" b="1">
              <a:solidFill>
                <a:sysClr val="windowText" lastClr="000000"/>
              </a:solidFill>
            </a:endParaRPr>
          </a:p>
        </c:rich>
      </c:tx>
      <c:layout>
        <c:manualLayout>
          <c:xMode val="edge"/>
          <c:yMode val="edge"/>
          <c:x val="2.23063683365873E-2"/>
          <c:y val="2.6365771473081501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26283125139436E-2"/>
          <c:y val="6.0188042992572799E-2"/>
          <c:w val="0.88805556891406601"/>
          <c:h val="0.881771191572297"/>
        </c:manualLayout>
      </c:layout>
      <c:barChart>
        <c:barDir val="col"/>
        <c:grouping val="stacked"/>
        <c:varyColors val="0"/>
        <c:ser>
          <c:idx val="5"/>
          <c:order val="0"/>
          <c:tx>
            <c:strRef>
              <c:f>'Ch3. Granted patents'!$B$117</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bg1"/>
                    </a:solidFill>
                    <a:latin typeface="Arial" panose="020B06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patents'!$K$117:$U$117</c:f>
              <c:numCache>
                <c:formatCode>#,##0</c:formatCode>
                <c:ptCount val="6"/>
                <c:pt idx="0">
                  <c:v>183703</c:v>
                </c:pt>
                <c:pt idx="1">
                  <c:v>189324</c:v>
                </c:pt>
                <c:pt idx="2">
                  <c:v>205976</c:v>
                </c:pt>
                <c:pt idx="3">
                  <c:v>212645</c:v>
                </c:pt>
                <c:pt idx="4">
                  <c:v>225305</c:v>
                </c:pt>
                <c:pt idx="5">
                  <c:v>220979</c:v>
                </c:pt>
              </c:numCache>
            </c:numRef>
          </c:val>
          <c:extLst>
            <c:ext xmlns:c16="http://schemas.microsoft.com/office/drawing/2014/chart" uri="{C3380CC4-5D6E-409C-BE32-E72D297353CC}">
              <c16:uniqueId val="{00000000-107A-484E-91B6-B5F6FD061445}"/>
            </c:ext>
          </c:extLst>
        </c:ser>
        <c:ser>
          <c:idx val="4"/>
          <c:order val="1"/>
          <c:tx>
            <c:strRef>
              <c:f>'Ch3. Granted patents'!$B$116</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bg1"/>
                    </a:solidFill>
                    <a:latin typeface="Arial" panose="020B06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patents'!$K$116:$U$116</c:f>
              <c:numCache>
                <c:formatCode>#,##0</c:formatCode>
                <c:ptCount val="6"/>
                <c:pt idx="0">
                  <c:v>300678</c:v>
                </c:pt>
                <c:pt idx="1">
                  <c:v>298407</c:v>
                </c:pt>
                <c:pt idx="2">
                  <c:v>303049</c:v>
                </c:pt>
                <c:pt idx="3">
                  <c:v>318829</c:v>
                </c:pt>
                <c:pt idx="4">
                  <c:v>307759</c:v>
                </c:pt>
                <c:pt idx="5">
                  <c:v>354430</c:v>
                </c:pt>
              </c:numCache>
            </c:numRef>
          </c:val>
          <c:extLst>
            <c:ext xmlns:c16="http://schemas.microsoft.com/office/drawing/2014/chart" uri="{C3380CC4-5D6E-409C-BE32-E72D297353CC}">
              <c16:uniqueId val="{00000001-107A-484E-91B6-B5F6FD061445}"/>
            </c:ext>
          </c:extLst>
        </c:ser>
        <c:ser>
          <c:idx val="3"/>
          <c:order val="2"/>
          <c:tx>
            <c:strRef>
              <c:f>'Ch3. Granted patents'!$B$115</c:f>
              <c:strCache>
                <c:ptCount val="1"/>
                <c:pt idx="0">
                  <c:v>P.R. China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bg1"/>
                    </a:solidFill>
                    <a:latin typeface="Arial" panose="020B06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patents'!$K$115:$U$115</c:f>
              <c:numCache>
                <c:formatCode>#,##0</c:formatCode>
                <c:ptCount val="6"/>
                <c:pt idx="0">
                  <c:v>233228</c:v>
                </c:pt>
                <c:pt idx="1">
                  <c:v>359316</c:v>
                </c:pt>
                <c:pt idx="2">
                  <c:v>404208</c:v>
                </c:pt>
                <c:pt idx="3">
                  <c:v>420144</c:v>
                </c:pt>
                <c:pt idx="4">
                  <c:v>432147</c:v>
                </c:pt>
                <c:pt idx="5">
                  <c:v>452804</c:v>
                </c:pt>
              </c:numCache>
            </c:numRef>
          </c:val>
          <c:extLst>
            <c:ext xmlns:c16="http://schemas.microsoft.com/office/drawing/2014/chart" uri="{C3380CC4-5D6E-409C-BE32-E72D297353CC}">
              <c16:uniqueId val="{00000002-107A-484E-91B6-B5F6FD061445}"/>
            </c:ext>
          </c:extLst>
        </c:ser>
        <c:ser>
          <c:idx val="2"/>
          <c:order val="3"/>
          <c:tx>
            <c:strRef>
              <c:f>'Ch3. Granted patents'!$B$114</c:f>
              <c:strCache>
                <c:ptCount val="1"/>
                <c:pt idx="0">
                  <c:v>R. Korea</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bg1"/>
                    </a:solidFill>
                    <a:latin typeface="Arial" panose="020B06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patents'!$K$114:$U$114</c:f>
              <c:numCache>
                <c:formatCode>#,##0</c:formatCode>
                <c:ptCount val="6"/>
                <c:pt idx="0">
                  <c:v>129786</c:v>
                </c:pt>
                <c:pt idx="1">
                  <c:v>101873</c:v>
                </c:pt>
                <c:pt idx="2">
                  <c:v>108875</c:v>
                </c:pt>
                <c:pt idx="3">
                  <c:v>120662</c:v>
                </c:pt>
                <c:pt idx="4">
                  <c:v>119012</c:v>
                </c:pt>
                <c:pt idx="5">
                  <c:v>125661</c:v>
                </c:pt>
              </c:numCache>
            </c:numRef>
          </c:val>
          <c:extLst>
            <c:ext xmlns:c16="http://schemas.microsoft.com/office/drawing/2014/chart" uri="{C3380CC4-5D6E-409C-BE32-E72D297353CC}">
              <c16:uniqueId val="{00000003-107A-484E-91B6-B5F6FD061445}"/>
            </c:ext>
          </c:extLst>
        </c:ser>
        <c:ser>
          <c:idx val="1"/>
          <c:order val="4"/>
          <c:tx>
            <c:strRef>
              <c:f>'Ch3. Granted patents'!$B$113</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patents'!$K$113:$U$113</c:f>
              <c:numCache>
                <c:formatCode>#,##0</c:formatCode>
                <c:ptCount val="6"/>
                <c:pt idx="0">
                  <c:v>227142</c:v>
                </c:pt>
                <c:pt idx="1">
                  <c:v>189358</c:v>
                </c:pt>
                <c:pt idx="2">
                  <c:v>203087</c:v>
                </c:pt>
                <c:pt idx="3">
                  <c:v>199577</c:v>
                </c:pt>
                <c:pt idx="4">
                  <c:v>194525</c:v>
                </c:pt>
                <c:pt idx="5">
                  <c:v>179910</c:v>
                </c:pt>
              </c:numCache>
            </c:numRef>
          </c:val>
          <c:extLst>
            <c:ext xmlns:c16="http://schemas.microsoft.com/office/drawing/2014/chart" uri="{C3380CC4-5D6E-409C-BE32-E72D297353CC}">
              <c16:uniqueId val="{00000004-107A-484E-91B6-B5F6FD061445}"/>
            </c:ext>
          </c:extLst>
        </c:ser>
        <c:ser>
          <c:idx val="0"/>
          <c:order val="5"/>
          <c:tx>
            <c:strRef>
              <c:f>'Ch3. Granted patents'!$B$112</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overflow" horzOverflow="overflow" vert="horz" wrap="square" lIns="36000" tIns="19050" rIns="38100" bIns="19050" anchor="ctr" anchorCtr="1">
                <a:spAutoFit/>
              </a:bodyPr>
              <a:lstStyle/>
              <a:p>
                <a:pPr>
                  <a:defRPr lang="ja-JP"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patents'!$K$112:$U$112</c:f>
              <c:numCache>
                <c:formatCode>#,##0</c:formatCode>
                <c:ptCount val="6"/>
                <c:pt idx="0">
                  <c:v>928477</c:v>
                </c:pt>
                <c:pt idx="1">
                  <c:v>1090050</c:v>
                </c:pt>
                <c:pt idx="2">
                  <c:v>1502038</c:v>
                </c:pt>
                <c:pt idx="3">
                  <c:v>1267216</c:v>
                </c:pt>
                <c:pt idx="4">
                  <c:v>1247056</c:v>
                </c:pt>
                <c:pt idx="5">
                  <c:v>1336833</c:v>
                </c:pt>
              </c:numCache>
            </c:numRef>
          </c:val>
          <c:extLst>
            <c:ext xmlns:c16="http://schemas.microsoft.com/office/drawing/2014/chart" uri="{C3380CC4-5D6E-409C-BE32-E72D297353CC}">
              <c16:uniqueId val="{00000005-107A-484E-91B6-B5F6FD061445}"/>
            </c:ext>
          </c:extLst>
        </c:ser>
        <c:ser>
          <c:idx val="6"/>
          <c:order val="6"/>
          <c:tx>
            <c:strRef>
              <c:f>'Ch3. Granted patents'!$B$118</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Granted patents'!$K$111:$U$111</c:f>
              <c:numCache>
                <c:formatCode>General</c:formatCode>
                <c:ptCount val="6"/>
                <c:pt idx="0">
                  <c:v>2014</c:v>
                </c:pt>
                <c:pt idx="1">
                  <c:v>2015</c:v>
                </c:pt>
                <c:pt idx="2">
                  <c:v>2016</c:v>
                </c:pt>
                <c:pt idx="3">
                  <c:v>2017</c:v>
                </c:pt>
                <c:pt idx="4">
                  <c:v>2018</c:v>
                </c:pt>
                <c:pt idx="5">
                  <c:v>2019</c:v>
                </c:pt>
              </c:numCache>
            </c:numRef>
          </c:cat>
          <c:val>
            <c:numRef>
              <c:f>'Ch3. Granted patents'!$K$118:$U$118</c:f>
              <c:numCache>
                <c:formatCode>#,##0</c:formatCode>
                <c:ptCount val="6"/>
                <c:pt idx="0">
                  <c:v>2003014</c:v>
                </c:pt>
                <c:pt idx="1">
                  <c:v>2228328</c:v>
                </c:pt>
                <c:pt idx="2">
                  <c:v>2727233</c:v>
                </c:pt>
                <c:pt idx="3">
                  <c:v>2539073</c:v>
                </c:pt>
                <c:pt idx="4">
                  <c:v>2525804</c:v>
                </c:pt>
                <c:pt idx="5">
                  <c:v>2670617</c:v>
                </c:pt>
              </c:numCache>
            </c:numRef>
          </c:val>
          <c:extLst>
            <c:ext xmlns:c16="http://schemas.microsoft.com/office/drawing/2014/chart" uri="{C3380CC4-5D6E-409C-BE32-E72D297353CC}">
              <c16:uniqueId val="{00000006-107A-484E-91B6-B5F6FD061445}"/>
            </c:ext>
          </c:extLst>
        </c:ser>
        <c:dLbls>
          <c:showLegendKey val="0"/>
          <c:showVal val="0"/>
          <c:showCatName val="0"/>
          <c:showSerName val="0"/>
          <c:showPercent val="0"/>
          <c:showBubbleSize val="0"/>
        </c:dLbls>
        <c:gapWidth val="70"/>
        <c:overlap val="100"/>
        <c:axId val="543209288"/>
        <c:axId val="543203800"/>
      </c:barChart>
      <c:catAx>
        <c:axId val="543209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203800"/>
        <c:crosses val="autoZero"/>
        <c:auto val="1"/>
        <c:lblAlgn val="ctr"/>
        <c:lblOffset val="100"/>
        <c:noMultiLvlLbl val="0"/>
      </c:catAx>
      <c:valAx>
        <c:axId val="543203800"/>
        <c:scaling>
          <c:orientation val="minMax"/>
          <c:max val="3000000"/>
          <c:min val="0"/>
        </c:scaling>
        <c:delete val="1"/>
        <c:axPos val="l"/>
        <c:numFmt formatCode="#,##0" sourceLinked="1"/>
        <c:majorTickMark val="out"/>
        <c:minorTickMark val="none"/>
        <c:tickLblPos val="nextTo"/>
        <c:crossAx val="543209288"/>
        <c:crosses val="autoZero"/>
        <c:crossBetween val="between"/>
      </c:valAx>
      <c:spPr>
        <a:noFill/>
        <a:ln w="25400">
          <a:noFill/>
        </a:ln>
        <a:effectLst/>
      </c:spPr>
    </c:plotArea>
    <c:legend>
      <c:legendPos val="r"/>
      <c:legendEntry>
        <c:idx val="0"/>
        <c:delete val="1"/>
      </c:legendEntry>
      <c:layout>
        <c:manualLayout>
          <c:xMode val="edge"/>
          <c:yMode val="edge"/>
          <c:x val="0.85963028552226728"/>
          <c:y val="0.35348932368890901"/>
          <c:w val="0.11780215126452713"/>
          <c:h val="0.28878760056966607"/>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ysClr val="windowText" lastClr="000000"/>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3.17: IP5 PATENT FAMILIES - ORIGIN </a:t>
            </a:r>
            <a:r>
              <a:rPr lang="en-US" b="1" baseline="0">
                <a:solidFill>
                  <a:srgbClr val="0000CC"/>
                </a:solidFill>
              </a:rPr>
              <a:t>(EXTENDED DATA)</a:t>
            </a:r>
            <a:endParaRPr lang="en-US" b="1">
              <a:solidFill>
                <a:sysClr val="windowText" lastClr="000000"/>
              </a:solidFill>
            </a:endParaRPr>
          </a:p>
        </c:rich>
      </c:tx>
      <c:layout>
        <c:manualLayout>
          <c:xMode val="edge"/>
          <c:yMode val="edge"/>
          <c:x val="1.9344926947486199E-2"/>
          <c:y val="2.13198328895325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8919780599752099E-2"/>
          <c:y val="5.8674037210764999E-3"/>
          <c:w val="0.88298479557707898"/>
          <c:h val="0.92383281957252095"/>
        </c:manualLayout>
      </c:layout>
      <c:barChart>
        <c:barDir val="col"/>
        <c:grouping val="stacked"/>
        <c:varyColors val="0"/>
        <c:ser>
          <c:idx val="5"/>
          <c:order val="0"/>
          <c:tx>
            <c:strRef>
              <c:f>'Ch3. IP5 Patent Families'!$A$39</c:f>
              <c:strCache>
                <c:ptCount val="1"/>
                <c:pt idx="0">
                  <c:v>Others</c:v>
                </c:pt>
              </c:strCache>
            </c:strRef>
          </c:tx>
          <c:spPr>
            <a:solidFill>
              <a:schemeClr val="accent2"/>
            </a:solidFill>
            <a:ln>
              <a:noFill/>
            </a:ln>
            <a:effectLst/>
          </c:spPr>
          <c:invertIfNegative val="0"/>
          <c:dPt>
            <c:idx val="9"/>
            <c:invertIfNegative val="0"/>
            <c:bubble3D val="0"/>
            <c:spPr>
              <a:solidFill>
                <a:srgbClr val="F19759"/>
              </a:solidFill>
              <a:ln>
                <a:noFill/>
              </a:ln>
              <a:effectLst/>
            </c:spPr>
            <c:extLst>
              <c:ext xmlns:c16="http://schemas.microsoft.com/office/drawing/2014/chart" uri="{C3380CC4-5D6E-409C-BE32-E72D297353CC}">
                <c16:uniqueId val="{00000001-09A1-442C-94DA-B42936B26712}"/>
              </c:ext>
            </c:extLst>
          </c:dPt>
          <c:dLbls>
            <c:dLbl>
              <c:idx val="0"/>
              <c:layout>
                <c:manualLayout>
                  <c:x val="0"/>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A1-442C-94DA-B42936B26712}"/>
                </c:ext>
              </c:extLst>
            </c:dLbl>
            <c:dLbl>
              <c:idx val="1"/>
              <c:layout>
                <c:manualLayout>
                  <c:x val="0"/>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A1-442C-94DA-B42936B26712}"/>
                </c:ext>
              </c:extLst>
            </c:dLbl>
            <c:dLbl>
              <c:idx val="2"/>
              <c:layout>
                <c:manualLayout>
                  <c:x val="0"/>
                  <c:y val="-3.575936034106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A1-442C-94DA-B42936B26712}"/>
                </c:ext>
              </c:extLst>
            </c:dLbl>
            <c:dLbl>
              <c:idx val="3"/>
              <c:layout>
                <c:manualLayout>
                  <c:x val="9.1693626036715604E-4"/>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A1-442C-94DA-B42936B26712}"/>
                </c:ext>
              </c:extLst>
            </c:dLbl>
            <c:dLbl>
              <c:idx val="4"/>
              <c:layout>
                <c:manualLayout>
                  <c:x val="9.1693626036715604E-4"/>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A1-442C-94DA-B42936B26712}"/>
                </c:ext>
              </c:extLst>
            </c:dLbl>
            <c:dLbl>
              <c:idx val="5"/>
              <c:layout>
                <c:manualLayout>
                  <c:x val="0"/>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A1-442C-94DA-B42936B26712}"/>
                </c:ext>
              </c:extLst>
            </c:dLbl>
            <c:dLbl>
              <c:idx val="6"/>
              <c:layout>
                <c:manualLayout>
                  <c:x val="0"/>
                  <c:y val="-4.76791471214248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A1-442C-94DA-B42936B26712}"/>
                </c:ext>
              </c:extLst>
            </c:dLbl>
            <c:dLbl>
              <c:idx val="7"/>
              <c:layout>
                <c:manualLayout>
                  <c:x val="-1.3448243130132701E-16"/>
                  <c:y val="-4.7679147121423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A1-442C-94DA-B42936B26712}"/>
                </c:ext>
              </c:extLst>
            </c:dLbl>
            <c:dLbl>
              <c:idx val="8"/>
              <c:layout>
                <c:manualLayout>
                  <c:x val="0"/>
                  <c:y val="-4.76791471214248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A1-442C-94DA-B42936B26712}"/>
                </c:ext>
              </c:extLst>
            </c:dLbl>
            <c:dLbl>
              <c:idx val="9"/>
              <c:layout>
                <c:manualLayout>
                  <c:x val="0"/>
                  <c:y val="-3.57593603410673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A1-442C-94DA-B42936B26712}"/>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Families'!$E$39:$N$39</c:f>
              <c:numCache>
                <c:formatCode>#,##0</c:formatCode>
                <c:ptCount val="10"/>
                <c:pt idx="0">
                  <c:v>363</c:v>
                </c:pt>
                <c:pt idx="1">
                  <c:v>419</c:v>
                </c:pt>
                <c:pt idx="2">
                  <c:v>505</c:v>
                </c:pt>
                <c:pt idx="3">
                  <c:v>491</c:v>
                </c:pt>
                <c:pt idx="4">
                  <c:v>646</c:v>
                </c:pt>
                <c:pt idx="5">
                  <c:v>582</c:v>
                </c:pt>
                <c:pt idx="6">
                  <c:v>471</c:v>
                </c:pt>
                <c:pt idx="7">
                  <c:v>875</c:v>
                </c:pt>
                <c:pt idx="8">
                  <c:v>877</c:v>
                </c:pt>
                <c:pt idx="9">
                  <c:v>903</c:v>
                </c:pt>
              </c:numCache>
            </c:numRef>
          </c:val>
          <c:extLst>
            <c:ext xmlns:c16="http://schemas.microsoft.com/office/drawing/2014/chart" uri="{C3380CC4-5D6E-409C-BE32-E72D297353CC}">
              <c16:uniqueId val="{0000000B-09A1-442C-94DA-B42936B26712}"/>
            </c:ext>
          </c:extLst>
        </c:ser>
        <c:ser>
          <c:idx val="4"/>
          <c:order val="1"/>
          <c:tx>
            <c:strRef>
              <c:f>'Ch3. IP5 Patent Families'!$A$38</c:f>
              <c:strCache>
                <c:ptCount val="1"/>
                <c:pt idx="0">
                  <c:v>U.S.</c:v>
                </c:pt>
              </c:strCache>
            </c:strRef>
          </c:tx>
          <c:spPr>
            <a:solidFill>
              <a:srgbClr val="77933C"/>
            </a:solidFill>
            <a:ln>
              <a:noFill/>
            </a:ln>
            <a:effectLst/>
          </c:spPr>
          <c:invertIfNegative val="0"/>
          <c:dPt>
            <c:idx val="9"/>
            <c:invertIfNegative val="0"/>
            <c:bubble3D val="0"/>
            <c:extLst>
              <c:ext xmlns:c16="http://schemas.microsoft.com/office/drawing/2014/chart" uri="{C3380CC4-5D6E-409C-BE32-E72D297353CC}">
                <c16:uniqueId val="{0000000C-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Families'!$E$38:$N$38</c:f>
              <c:numCache>
                <c:formatCode>#,##0</c:formatCode>
                <c:ptCount val="10"/>
                <c:pt idx="0">
                  <c:v>10904</c:v>
                </c:pt>
                <c:pt idx="1">
                  <c:v>12688</c:v>
                </c:pt>
                <c:pt idx="2">
                  <c:v>13560</c:v>
                </c:pt>
                <c:pt idx="3">
                  <c:v>13281</c:v>
                </c:pt>
                <c:pt idx="4">
                  <c:v>14061</c:v>
                </c:pt>
                <c:pt idx="5">
                  <c:v>13994</c:v>
                </c:pt>
                <c:pt idx="6">
                  <c:v>15104</c:v>
                </c:pt>
                <c:pt idx="7">
                  <c:v>13403</c:v>
                </c:pt>
                <c:pt idx="8">
                  <c:v>12932</c:v>
                </c:pt>
                <c:pt idx="9">
                  <c:v>12346</c:v>
                </c:pt>
              </c:numCache>
            </c:numRef>
          </c:val>
          <c:extLst>
            <c:ext xmlns:c16="http://schemas.microsoft.com/office/drawing/2014/chart" uri="{C3380CC4-5D6E-409C-BE32-E72D297353CC}">
              <c16:uniqueId val="{0000000D-09A1-442C-94DA-B42936B26712}"/>
            </c:ext>
          </c:extLst>
        </c:ser>
        <c:ser>
          <c:idx val="3"/>
          <c:order val="2"/>
          <c:tx>
            <c:strRef>
              <c:f>'Ch3. IP5 Patent Families'!$A$37</c:f>
              <c:strCache>
                <c:ptCount val="1"/>
                <c:pt idx="0">
                  <c:v>P.R. China</c:v>
                </c:pt>
              </c:strCache>
            </c:strRef>
          </c:tx>
          <c:spPr>
            <a:solidFill>
              <a:schemeClr val="accent4"/>
            </a:solidFill>
            <a:ln>
              <a:noFill/>
            </a:ln>
            <a:effectLst/>
          </c:spPr>
          <c:invertIfNegative val="0"/>
          <c:dPt>
            <c:idx val="9"/>
            <c:invertIfNegative val="0"/>
            <c:bubble3D val="0"/>
            <c:extLst>
              <c:ext xmlns:c16="http://schemas.microsoft.com/office/drawing/2014/chart" uri="{C3380CC4-5D6E-409C-BE32-E72D297353CC}">
                <c16:uniqueId val="{0000000E-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Families'!$E$37:$N$37</c:f>
              <c:numCache>
                <c:formatCode>#,##0</c:formatCode>
                <c:ptCount val="10"/>
                <c:pt idx="0">
                  <c:v>367</c:v>
                </c:pt>
                <c:pt idx="1">
                  <c:v>391</c:v>
                </c:pt>
                <c:pt idx="2">
                  <c:v>706</c:v>
                </c:pt>
                <c:pt idx="3">
                  <c:v>806</c:v>
                </c:pt>
                <c:pt idx="4">
                  <c:v>973</c:v>
                </c:pt>
                <c:pt idx="5">
                  <c:v>1182</c:v>
                </c:pt>
                <c:pt idx="6">
                  <c:v>1548</c:v>
                </c:pt>
                <c:pt idx="7">
                  <c:v>1573</c:v>
                </c:pt>
                <c:pt idx="8">
                  <c:v>1950</c:v>
                </c:pt>
                <c:pt idx="9">
                  <c:v>1615</c:v>
                </c:pt>
              </c:numCache>
            </c:numRef>
          </c:val>
          <c:extLst>
            <c:ext xmlns:c16="http://schemas.microsoft.com/office/drawing/2014/chart" uri="{C3380CC4-5D6E-409C-BE32-E72D297353CC}">
              <c16:uniqueId val="{0000000F-09A1-442C-94DA-B42936B26712}"/>
            </c:ext>
          </c:extLst>
        </c:ser>
        <c:ser>
          <c:idx val="2"/>
          <c:order val="3"/>
          <c:tx>
            <c:strRef>
              <c:f>'Ch3. IP5 Patent Families'!$A$36</c:f>
              <c:strCache>
                <c:ptCount val="1"/>
                <c:pt idx="0">
                  <c:v>R. Korea</c:v>
                </c:pt>
              </c:strCache>
            </c:strRef>
          </c:tx>
          <c:spPr>
            <a:solidFill>
              <a:srgbClr val="856BA5"/>
            </a:solidFill>
            <a:ln>
              <a:noFill/>
            </a:ln>
            <a:effectLst/>
          </c:spPr>
          <c:invertIfNegative val="0"/>
          <c:dPt>
            <c:idx val="9"/>
            <c:invertIfNegative val="0"/>
            <c:bubble3D val="0"/>
            <c:extLst>
              <c:ext xmlns:c16="http://schemas.microsoft.com/office/drawing/2014/chart" uri="{C3380CC4-5D6E-409C-BE32-E72D297353CC}">
                <c16:uniqueId val="{00000010-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Families'!$E$36:$N$36</c:f>
              <c:numCache>
                <c:formatCode>#,##0</c:formatCode>
                <c:ptCount val="10"/>
                <c:pt idx="0">
                  <c:v>2366</c:v>
                </c:pt>
                <c:pt idx="1">
                  <c:v>2057</c:v>
                </c:pt>
                <c:pt idx="2">
                  <c:v>2343</c:v>
                </c:pt>
                <c:pt idx="3">
                  <c:v>2813</c:v>
                </c:pt>
                <c:pt idx="4">
                  <c:v>3187</c:v>
                </c:pt>
                <c:pt idx="5">
                  <c:v>3183</c:v>
                </c:pt>
                <c:pt idx="6">
                  <c:v>2891</c:v>
                </c:pt>
                <c:pt idx="7">
                  <c:v>2645</c:v>
                </c:pt>
                <c:pt idx="8">
                  <c:v>2644</c:v>
                </c:pt>
                <c:pt idx="9">
                  <c:v>2793</c:v>
                </c:pt>
              </c:numCache>
            </c:numRef>
          </c:val>
          <c:extLst>
            <c:ext xmlns:c16="http://schemas.microsoft.com/office/drawing/2014/chart" uri="{C3380CC4-5D6E-409C-BE32-E72D297353CC}">
              <c16:uniqueId val="{00000011-09A1-442C-94DA-B42936B26712}"/>
            </c:ext>
          </c:extLst>
        </c:ser>
        <c:ser>
          <c:idx val="1"/>
          <c:order val="4"/>
          <c:tx>
            <c:strRef>
              <c:f>'Ch3. IP5 Patent Families'!$A$35</c:f>
              <c:strCache>
                <c:ptCount val="1"/>
                <c:pt idx="0">
                  <c:v>Japan</c:v>
                </c:pt>
              </c:strCache>
            </c:strRef>
          </c:tx>
          <c:spPr>
            <a:solidFill>
              <a:srgbClr val="C0504D"/>
            </a:solidFill>
            <a:ln>
              <a:noFill/>
            </a:ln>
            <a:effectLst/>
          </c:spPr>
          <c:invertIfNegative val="0"/>
          <c:dPt>
            <c:idx val="9"/>
            <c:invertIfNegative val="0"/>
            <c:bubble3D val="0"/>
            <c:extLst>
              <c:ext xmlns:c16="http://schemas.microsoft.com/office/drawing/2014/chart" uri="{C3380CC4-5D6E-409C-BE32-E72D297353CC}">
                <c16:uniqueId val="{00000012-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Families'!$E$35:$N$35</c:f>
              <c:numCache>
                <c:formatCode>#,##0</c:formatCode>
                <c:ptCount val="10"/>
                <c:pt idx="0">
                  <c:v>8276</c:v>
                </c:pt>
                <c:pt idx="1">
                  <c:v>7792</c:v>
                </c:pt>
                <c:pt idx="2">
                  <c:v>8477</c:v>
                </c:pt>
                <c:pt idx="3">
                  <c:v>9117</c:v>
                </c:pt>
                <c:pt idx="4">
                  <c:v>8770</c:v>
                </c:pt>
                <c:pt idx="5">
                  <c:v>8326</c:v>
                </c:pt>
                <c:pt idx="6">
                  <c:v>7498</c:v>
                </c:pt>
                <c:pt idx="7">
                  <c:v>6538</c:v>
                </c:pt>
                <c:pt idx="8">
                  <c:v>6453</c:v>
                </c:pt>
                <c:pt idx="9">
                  <c:v>5947</c:v>
                </c:pt>
              </c:numCache>
            </c:numRef>
          </c:val>
          <c:extLst>
            <c:ext xmlns:c16="http://schemas.microsoft.com/office/drawing/2014/chart" uri="{C3380CC4-5D6E-409C-BE32-E72D297353CC}">
              <c16:uniqueId val="{00000013-09A1-442C-94DA-B42936B26712}"/>
            </c:ext>
          </c:extLst>
        </c:ser>
        <c:ser>
          <c:idx val="0"/>
          <c:order val="5"/>
          <c:tx>
            <c:strRef>
              <c:f>'Ch3. IP5 Patent Families'!$A$34</c:f>
              <c:strCache>
                <c:ptCount val="1"/>
                <c:pt idx="0">
                  <c:v>EPC states</c:v>
                </c:pt>
              </c:strCache>
            </c:strRef>
          </c:tx>
          <c:spPr>
            <a:solidFill>
              <a:schemeClr val="accent1"/>
            </a:solidFill>
            <a:ln>
              <a:solidFill>
                <a:schemeClr val="accent1"/>
              </a:solidFill>
            </a:ln>
            <a:effectLst/>
          </c:spPr>
          <c:invertIfNegative val="0"/>
          <c:dPt>
            <c:idx val="9"/>
            <c:invertIfNegative val="0"/>
            <c:bubble3D val="0"/>
            <c:extLst>
              <c:ext xmlns:c16="http://schemas.microsoft.com/office/drawing/2014/chart" uri="{C3380CC4-5D6E-409C-BE32-E72D297353CC}">
                <c16:uniqueId val="{00000014-09A1-442C-94DA-B42936B26712}"/>
              </c:ext>
            </c:extLst>
          </c:dPt>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Families'!$E$34:$N$34</c:f>
              <c:numCache>
                <c:formatCode>#,##0</c:formatCode>
                <c:ptCount val="10"/>
                <c:pt idx="0">
                  <c:v>6083</c:v>
                </c:pt>
                <c:pt idx="1">
                  <c:v>6700</c:v>
                </c:pt>
                <c:pt idx="2">
                  <c:v>7113</c:v>
                </c:pt>
                <c:pt idx="3">
                  <c:v>6600</c:v>
                </c:pt>
                <c:pt idx="4">
                  <c:v>6667</c:v>
                </c:pt>
                <c:pt idx="5">
                  <c:v>6671</c:v>
                </c:pt>
                <c:pt idx="6">
                  <c:v>6791</c:v>
                </c:pt>
                <c:pt idx="7">
                  <c:v>6869</c:v>
                </c:pt>
                <c:pt idx="8">
                  <c:v>6937</c:v>
                </c:pt>
                <c:pt idx="9">
                  <c:v>6731</c:v>
                </c:pt>
              </c:numCache>
            </c:numRef>
          </c:val>
          <c:extLst>
            <c:ext xmlns:c16="http://schemas.microsoft.com/office/drawing/2014/chart" uri="{C3380CC4-5D6E-409C-BE32-E72D297353CC}">
              <c16:uniqueId val="{00000015-09A1-442C-94DA-B42936B26712}"/>
            </c:ext>
          </c:extLst>
        </c:ser>
        <c:ser>
          <c:idx val="6"/>
          <c:order val="6"/>
          <c:tx>
            <c:strRef>
              <c:f>'Ch3. IP5 Patent Families'!$A$40</c:f>
              <c:strCache>
                <c:ptCount val="1"/>
                <c:pt idx="0">
                  <c:v>Total</c:v>
                </c:pt>
              </c:strCache>
            </c:strRef>
          </c:tx>
          <c:spPr>
            <a:noFill/>
            <a:ln>
              <a:noFill/>
            </a:ln>
            <a:effectLst/>
          </c:spPr>
          <c:invertIfNegative val="0"/>
          <c:dLbls>
            <c:dLbl>
              <c:idx val="0"/>
              <c:layout>
                <c:manualLayout>
                  <c:x val="0.79126311956230522"/>
                  <c:y val="0.16475976126091815"/>
                </c:manualLayout>
              </c:layout>
              <c:tx>
                <c:rich>
                  <a:bodyPr/>
                  <a:lstStyle/>
                  <a:p>
                    <a:r>
                      <a:rPr lang="en-US" altLang="ja-JP"/>
                      <a:t>30,335</a:t>
                    </a:r>
                  </a:p>
                </c:rich>
              </c:tx>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F888-4E7F-BA8F-E0EAC21612E6}"/>
                </c:ext>
              </c:extLst>
            </c:dLbl>
            <c:dLbl>
              <c:idx val="1"/>
              <c:layout>
                <c:manualLayout>
                  <c:x val="-9.0523012516551926E-2"/>
                  <c:y val="0.231583177813325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88-4E7F-BA8F-E0EAC21612E6}"/>
                </c:ext>
              </c:extLst>
            </c:dLbl>
            <c:dLbl>
              <c:idx val="2"/>
              <c:layout>
                <c:manualLayout>
                  <c:x val="-9.0522922578764597E-2"/>
                  <c:y val="0.1878524987939264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88-4E7F-BA8F-E0EAC21612E6}"/>
                </c:ext>
              </c:extLst>
            </c:dLbl>
            <c:dLbl>
              <c:idx val="3"/>
              <c:layout>
                <c:manualLayout>
                  <c:x val="-9.0522922578764639E-2"/>
                  <c:y val="0.1356941825995328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88-4E7F-BA8F-E0EAC21612E6}"/>
                </c:ext>
              </c:extLst>
            </c:dLbl>
            <c:dLbl>
              <c:idx val="4"/>
              <c:layout>
                <c:manualLayout>
                  <c:x val="-8.9380712679618127E-2"/>
                  <c:y val="0.120668053651228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88-4E7F-BA8F-E0EAC21612E6}"/>
                </c:ext>
              </c:extLst>
            </c:dLbl>
            <c:dLbl>
              <c:idx val="5"/>
              <c:layout>
                <c:manualLayout>
                  <c:x val="-8.5954082982178742E-2"/>
                  <c:y val="9.38513657195815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88-4E7F-BA8F-E0EAC21612E6}"/>
                </c:ext>
              </c:extLst>
            </c:dLbl>
            <c:dLbl>
              <c:idx val="6"/>
              <c:layout>
                <c:manualLayout>
                  <c:x val="-8.4811873083032271E-2"/>
                  <c:y val="0.100536940762746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88-4E7F-BA8F-E0EAC21612E6}"/>
                </c:ext>
              </c:extLst>
            </c:dLbl>
            <c:dLbl>
              <c:idx val="7"/>
              <c:layout>
                <c:manualLayout>
                  <c:x val="-8.5954082982178742E-2"/>
                  <c:y val="9.25774505509851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88-4E7F-BA8F-E0EAC21612E6}"/>
                </c:ext>
              </c:extLst>
            </c:dLbl>
            <c:dLbl>
              <c:idx val="8"/>
              <c:layout>
                <c:manualLayout>
                  <c:x val="-8.4811873083032271E-2"/>
                  <c:y val="0.1056369655189924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88-4E7F-BA8F-E0EAC21612E6}"/>
                </c:ext>
              </c:extLst>
            </c:dLbl>
            <c:dLbl>
              <c:idx val="9"/>
              <c:layout>
                <c:manualLayout>
                  <c:x val="-8.5954082982178742E-2"/>
                  <c:y val="0.1308296198964046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88-4E7F-BA8F-E0EAC21612E6}"/>
                </c:ext>
              </c:extLst>
            </c:dLbl>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'Ch3. IP5 Patent Families'!$E$33:$N$33</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'Ch3. IP5 Patent Families'!$D$40:$M$40</c:f>
              <c:numCache>
                <c:formatCode>#,##0</c:formatCode>
                <c:ptCount val="10"/>
                <c:pt idx="0">
                  <c:v>30999</c:v>
                </c:pt>
                <c:pt idx="1">
                  <c:v>28359</c:v>
                </c:pt>
                <c:pt idx="2">
                  <c:v>30047</c:v>
                </c:pt>
                <c:pt idx="3">
                  <c:v>32704</c:v>
                </c:pt>
                <c:pt idx="4">
                  <c:v>33108</c:v>
                </c:pt>
                <c:pt idx="5">
                  <c:v>34304</c:v>
                </c:pt>
                <c:pt idx="6">
                  <c:v>33938</c:v>
                </c:pt>
                <c:pt idx="7">
                  <c:v>34303</c:v>
                </c:pt>
                <c:pt idx="8">
                  <c:v>31903</c:v>
                </c:pt>
                <c:pt idx="9">
                  <c:v>31793</c:v>
                </c:pt>
              </c:numCache>
            </c:numRef>
          </c:val>
          <c:extLst>
            <c:ext xmlns:c16="http://schemas.microsoft.com/office/drawing/2014/chart" uri="{C3380CC4-5D6E-409C-BE32-E72D297353CC}">
              <c16:uniqueId val="{00000016-09A1-442C-94DA-B42936B26712}"/>
            </c:ext>
          </c:extLst>
        </c:ser>
        <c:dLbls>
          <c:showLegendKey val="0"/>
          <c:showVal val="0"/>
          <c:showCatName val="0"/>
          <c:showSerName val="0"/>
          <c:showPercent val="0"/>
          <c:showBubbleSize val="0"/>
        </c:dLbls>
        <c:gapWidth val="70"/>
        <c:overlap val="100"/>
        <c:axId val="543210464"/>
        <c:axId val="543203016"/>
      </c:barChart>
      <c:catAx>
        <c:axId val="54321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203016"/>
        <c:crosses val="autoZero"/>
        <c:auto val="1"/>
        <c:lblAlgn val="ctr"/>
        <c:lblOffset val="100"/>
        <c:noMultiLvlLbl val="0"/>
      </c:catAx>
      <c:valAx>
        <c:axId val="543203016"/>
        <c:scaling>
          <c:orientation val="minMax"/>
          <c:max val="40000"/>
          <c:min val="0"/>
        </c:scaling>
        <c:delete val="1"/>
        <c:axPos val="l"/>
        <c:numFmt formatCode="#,##0" sourceLinked="1"/>
        <c:majorTickMark val="out"/>
        <c:minorTickMark val="none"/>
        <c:tickLblPos val="nextTo"/>
        <c:crossAx val="543210464"/>
        <c:crosses val="autoZero"/>
        <c:crossBetween val="between"/>
      </c:valAx>
      <c:spPr>
        <a:noFill/>
        <a:ln>
          <a:noFill/>
        </a:ln>
        <a:effectLst/>
      </c:spPr>
    </c:plotArea>
    <c:legend>
      <c:legendPos val="r"/>
      <c:legendEntry>
        <c:idx val="0"/>
        <c:delete val="1"/>
      </c:legendEntry>
      <c:layout>
        <c:manualLayout>
          <c:xMode val="edge"/>
          <c:yMode val="edge"/>
          <c:x val="0.89912506484885901"/>
          <c:y val="0.47370259543344401"/>
          <c:w val="9.4641033464264404E-2"/>
          <c:h val="0.199007450962635"/>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4.2: APPLICATIONS FILED - ORIGIN DISTRIBUTION </a:t>
            </a:r>
            <a:r>
              <a:rPr lang="en-US" b="1" baseline="0">
                <a:solidFill>
                  <a:srgbClr val="0000CC"/>
                </a:solidFill>
              </a:rPr>
              <a:t>(EXTENDED DATA)</a:t>
            </a:r>
          </a:p>
        </c:rich>
      </c:tx>
      <c:layout>
        <c:manualLayout>
          <c:xMode val="edge"/>
          <c:yMode val="edge"/>
          <c:x val="1.35016021979079E-2"/>
          <c:y val="4.2536992658526403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5343812982633903E-3"/>
          <c:y val="5.2801932367149799E-2"/>
          <c:w val="0.95405190849596899"/>
          <c:h val="0.76552344513676096"/>
        </c:manualLayout>
      </c:layout>
      <c:barChart>
        <c:barDir val="col"/>
        <c:grouping val="stacked"/>
        <c:varyColors val="0"/>
        <c:ser>
          <c:idx val="0"/>
          <c:order val="0"/>
          <c:tx>
            <c:strRef>
              <c:f>'Ch4. Patent applications filed'!$B$136</c:f>
              <c:strCache>
                <c:ptCount val="1"/>
                <c:pt idx="0">
                  <c:v>EPC states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filed'!$N$136:$BW$136</c:f>
              <c:numCache>
                <c:formatCode>0%</c:formatCode>
                <c:ptCount val="59"/>
                <c:pt idx="0">
                  <c:v>0.49289551606043902</c:v>
                </c:pt>
                <c:pt idx="1">
                  <c:v>0.50349415307051304</c:v>
                </c:pt>
                <c:pt idx="2">
                  <c:v>0.49136665454496498</c:v>
                </c:pt>
                <c:pt idx="3">
                  <c:v>0.49652056888191598</c:v>
                </c:pt>
                <c:pt idx="4">
                  <c:v>0.49466709654496299</c:v>
                </c:pt>
                <c:pt idx="5">
                  <c:v>0.47554086313131899</c:v>
                </c:pt>
                <c:pt idx="6">
                  <c:v>0.47725789447261402</c:v>
                </c:pt>
                <c:pt idx="7">
                  <c:v>0.47289691406485901</c:v>
                </c:pt>
                <c:pt idx="8">
                  <c:v>0.467355450128215</c:v>
                </c:pt>
                <c:pt idx="9">
                  <c:v>0.45474240102311941</c:v>
                </c:pt>
                <c:pt idx="10">
                  <c:v>0.45183356449375867</c:v>
                </c:pt>
                <c:pt idx="12">
                  <c:v>6.1297511883412002E-2</c:v>
                </c:pt>
                <c:pt idx="13">
                  <c:v>6.1361314614284498E-2</c:v>
                </c:pt>
                <c:pt idx="14">
                  <c:v>6.0966288988202902E-2</c:v>
                </c:pt>
                <c:pt idx="15">
                  <c:v>6.2733683274671506E-2</c:v>
                </c:pt>
                <c:pt idx="16">
                  <c:v>6.4879489798735507E-2</c:v>
                </c:pt>
                <c:pt idx="17">
                  <c:v>6.5210638771841203E-2</c:v>
                </c:pt>
                <c:pt idx="18">
                  <c:v>6.4601844959341195E-2</c:v>
                </c:pt>
                <c:pt idx="19">
                  <c:v>6.4553706837813501E-2</c:v>
                </c:pt>
                <c:pt idx="20">
                  <c:v>7.0000000000000007E-2</c:v>
                </c:pt>
                <c:pt idx="21">
                  <c:v>7.0000000000000007E-2</c:v>
                </c:pt>
                <c:pt idx="22">
                  <c:v>6.680717712637621E-2</c:v>
                </c:pt>
                <c:pt idx="24">
                  <c:v>5.7906773034843997E-2</c:v>
                </c:pt>
                <c:pt idx="25">
                  <c:v>5.9064183675750601E-2</c:v>
                </c:pt>
                <c:pt idx="26">
                  <c:v>5.3960776010375001E-2</c:v>
                </c:pt>
                <c:pt idx="27">
                  <c:v>5.7363787886934303E-2</c:v>
                </c:pt>
                <c:pt idx="28">
                  <c:v>5.8485344188081302E-2</c:v>
                </c:pt>
                <c:pt idx="29">
                  <c:v>5.62673729725683E-2</c:v>
                </c:pt>
                <c:pt idx="30">
                  <c:v>5.6706411913997001E-2</c:v>
                </c:pt>
                <c:pt idx="31">
                  <c:v>5.7121230618972001E-2</c:v>
                </c:pt>
                <c:pt idx="32">
                  <c:v>0.06</c:v>
                </c:pt>
                <c:pt idx="33">
                  <c:v>0.06</c:v>
                </c:pt>
                <c:pt idx="34">
                  <c:v>5.0494136947155349E-2</c:v>
                </c:pt>
                <c:pt idx="36">
                  <c:v>7.0901407802605995E-2</c:v>
                </c:pt>
                <c:pt idx="37">
                  <c:v>5.7367613200306998E-2</c:v>
                </c:pt>
                <c:pt idx="38">
                  <c:v>4.8684313325990297E-2</c:v>
                </c:pt>
                <c:pt idx="39">
                  <c:v>4.0341228597467603E-2</c:v>
                </c:pt>
                <c:pt idx="40">
                  <c:v>3.7651223850623299E-2</c:v>
                </c:pt>
                <c:pt idx="41">
                  <c:v>3.20956125256837E-2</c:v>
                </c:pt>
                <c:pt idx="42">
                  <c:v>2.7244615813337699E-2</c:v>
                </c:pt>
                <c:pt idx="43">
                  <c:v>2.6648928701195899E-2</c:v>
                </c:pt>
                <c:pt idx="44">
                  <c:v>0.03</c:v>
                </c:pt>
                <c:pt idx="45">
                  <c:v>0.03</c:v>
                </c:pt>
                <c:pt idx="46">
                  <c:v>2.706526160548078E-2</c:v>
                </c:pt>
                <c:pt idx="48">
                  <c:v>0.16079114530849001</c:v>
                </c:pt>
                <c:pt idx="49">
                  <c:v>0.15948544626297201</c:v>
                </c:pt>
                <c:pt idx="50">
                  <c:v>0.156950342197618</c:v>
                </c:pt>
                <c:pt idx="51">
                  <c:v>0.15553207420418</c:v>
                </c:pt>
                <c:pt idx="52">
                  <c:v>0.158394407759476</c:v>
                </c:pt>
                <c:pt idx="53">
                  <c:v>0.15812931575643399</c:v>
                </c:pt>
                <c:pt idx="54">
                  <c:v>0.16062360978316301</c:v>
                </c:pt>
                <c:pt idx="55">
                  <c:v>0.15980565312806899</c:v>
                </c:pt>
                <c:pt idx="56">
                  <c:v>0.16</c:v>
                </c:pt>
                <c:pt idx="57">
                  <c:v>0.16</c:v>
                </c:pt>
                <c:pt idx="58">
                  <c:v>0.1553079080671495</c:v>
                </c:pt>
              </c:numCache>
            </c:numRef>
          </c:val>
          <c:extLst>
            <c:ext xmlns:c16="http://schemas.microsoft.com/office/drawing/2014/chart" uri="{C3380CC4-5D6E-409C-BE32-E72D297353CC}">
              <c16:uniqueId val="{00000000-517A-4FD8-AA27-509E7B1073CE}"/>
            </c:ext>
          </c:extLst>
        </c:ser>
        <c:ser>
          <c:idx val="1"/>
          <c:order val="1"/>
          <c:tx>
            <c:strRef>
              <c:f>'Ch4. Patent applications filed'!$B$137</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filed'!$N$137:$BW$137</c:f>
              <c:numCache>
                <c:formatCode>0%</c:formatCode>
                <c:ptCount val="59"/>
                <c:pt idx="0">
                  <c:v>0.14456713985731401</c:v>
                </c:pt>
                <c:pt idx="1">
                  <c:v>0.144023527764162</c:v>
                </c:pt>
                <c:pt idx="2">
                  <c:v>0.15286812935202801</c:v>
                </c:pt>
                <c:pt idx="3">
                  <c:v>0.152533661551779</c:v>
                </c:pt>
                <c:pt idx="4">
                  <c:v>0.14487337232943601</c:v>
                </c:pt>
                <c:pt idx="5">
                  <c:v>0.133894089562685</c:v>
                </c:pt>
                <c:pt idx="6">
                  <c:v>0.13182765199056201</c:v>
                </c:pt>
                <c:pt idx="7">
                  <c:v>0.131119028926868</c:v>
                </c:pt>
                <c:pt idx="8">
                  <c:v>0.129734908241881</c:v>
                </c:pt>
                <c:pt idx="9">
                  <c:v>0.12163875505771585</c:v>
                </c:pt>
                <c:pt idx="10">
                  <c:v>0.12117059639389736</c:v>
                </c:pt>
                <c:pt idx="12">
                  <c:v>0.84179536735558502</c:v>
                </c:pt>
                <c:pt idx="13">
                  <c:v>0.839380053121625</c:v>
                </c:pt>
                <c:pt idx="14">
                  <c:v>0.83727056325044602</c:v>
                </c:pt>
                <c:pt idx="15">
                  <c:v>0.82734840273295296</c:v>
                </c:pt>
                <c:pt idx="16">
                  <c:v>0.81585268214571705</c:v>
                </c:pt>
                <c:pt idx="17">
                  <c:v>0.81211780836531</c:v>
                </c:pt>
                <c:pt idx="18">
                  <c:v>0.81739802312323895</c:v>
                </c:pt>
                <c:pt idx="19">
                  <c:v>0.81729093598007996</c:v>
                </c:pt>
                <c:pt idx="20">
                  <c:v>0.81</c:v>
                </c:pt>
                <c:pt idx="21">
                  <c:v>0.79674252928054445</c:v>
                </c:pt>
                <c:pt idx="22">
                  <c:v>0.78811115116891761</c:v>
                </c:pt>
                <c:pt idx="24">
                  <c:v>8.4338128523641795E-2</c:v>
                </c:pt>
                <c:pt idx="25">
                  <c:v>8.5142295052648004E-2</c:v>
                </c:pt>
                <c:pt idx="26">
                  <c:v>0.09</c:v>
                </c:pt>
                <c:pt idx="27">
                  <c:v>7.9667039772421802E-2</c:v>
                </c:pt>
                <c:pt idx="28">
                  <c:v>7.4434595705019702E-2</c:v>
                </c:pt>
                <c:pt idx="29">
                  <c:v>7.1518152124065204E-2</c:v>
                </c:pt>
                <c:pt idx="30">
                  <c:v>7.0741751664032904E-2</c:v>
                </c:pt>
                <c:pt idx="31">
                  <c:v>7.3465999267488702E-2</c:v>
                </c:pt>
                <c:pt idx="32">
                  <c:v>7.0000000000000007E-2</c:v>
                </c:pt>
                <c:pt idx="33">
                  <c:v>0.08</c:v>
                </c:pt>
                <c:pt idx="34">
                  <c:v>6.1854215268192222E-2</c:v>
                </c:pt>
                <c:pt idx="36">
                  <c:v>8.6615521873729798E-2</c:v>
                </c:pt>
                <c:pt idx="37">
                  <c:v>7.4525276779404695E-2</c:v>
                </c:pt>
                <c:pt idx="38">
                  <c:v>6.4766375040787305E-2</c:v>
                </c:pt>
                <c:pt idx="39">
                  <c:v>4.9922679412848302E-2</c:v>
                </c:pt>
                <c:pt idx="40">
                  <c:v>4.3590823732973301E-2</c:v>
                </c:pt>
                <c:pt idx="41">
                  <c:v>3.6372909905396697E-2</c:v>
                </c:pt>
                <c:pt idx="42">
                  <c:v>2.9291678838224498E-2</c:v>
                </c:pt>
                <c:pt idx="43">
                  <c:v>2.9609277399872899E-2</c:v>
                </c:pt>
                <c:pt idx="44">
                  <c:v>0.03</c:v>
                </c:pt>
                <c:pt idx="45">
                  <c:v>0.03</c:v>
                </c:pt>
                <c:pt idx="46">
                  <c:v>3.19685484307278E-2</c:v>
                </c:pt>
                <c:pt idx="48">
                  <c:v>0.17138421870729001</c:v>
                </c:pt>
                <c:pt idx="49">
                  <c:v>0.169156165232276</c:v>
                </c:pt>
                <c:pt idx="50">
                  <c:v>0.16338163094240199</c:v>
                </c:pt>
                <c:pt idx="51">
                  <c:v>0.14864453510423201</c:v>
                </c:pt>
                <c:pt idx="52">
                  <c:v>0.149776607544549</c:v>
                </c:pt>
                <c:pt idx="53">
                  <c:v>0.14651770414482301</c:v>
                </c:pt>
                <c:pt idx="54">
                  <c:v>0.142049404611515</c:v>
                </c:pt>
                <c:pt idx="55">
                  <c:v>0.141876841154878</c:v>
                </c:pt>
                <c:pt idx="56">
                  <c:v>0.14000000000000001</c:v>
                </c:pt>
                <c:pt idx="57">
                  <c:v>0.14000000000000001</c:v>
                </c:pt>
                <c:pt idx="58">
                  <c:v>0.13401264286013312</c:v>
                </c:pt>
              </c:numCache>
            </c:numRef>
          </c:val>
          <c:extLst>
            <c:ext xmlns:c16="http://schemas.microsoft.com/office/drawing/2014/chart" uri="{C3380CC4-5D6E-409C-BE32-E72D297353CC}">
              <c16:uniqueId val="{00000001-517A-4FD8-AA27-509E7B1073CE}"/>
            </c:ext>
          </c:extLst>
        </c:ser>
        <c:ser>
          <c:idx val="2"/>
          <c:order val="2"/>
          <c:tx>
            <c:strRef>
              <c:f>'Ch4. Patent applications filed'!$B$138</c:f>
              <c:strCache>
                <c:ptCount val="1"/>
                <c:pt idx="0">
                  <c:v>R. Korea</c:v>
                </c:pt>
              </c:strCache>
            </c:strRef>
          </c:tx>
          <c:spPr>
            <a:solidFill>
              <a:srgbClr val="856BA5"/>
            </a:solidFill>
            <a:ln>
              <a:noFill/>
            </a:ln>
            <a:effectLst/>
          </c:spPr>
          <c:invertIfNegative val="0"/>
          <c:dLbls>
            <c:dLbl>
              <c:idx val="14"/>
              <c:layout>
                <c:manualLayout>
                  <c:x val="7.7196232823838196E-4"/>
                  <c:y val="1.42755174875088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7A-4FD8-AA27-509E7B1073CE}"/>
                </c:ext>
              </c:extLst>
            </c:dLbl>
            <c:dLbl>
              <c:idx val="15"/>
              <c:layout>
                <c:manualLayout>
                  <c:x val="0"/>
                  <c:y val="1.42755174875088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7A-4FD8-AA27-509E7B1073CE}"/>
                </c:ext>
              </c:extLst>
            </c:dLbl>
            <c:dLbl>
              <c:idx val="16"/>
              <c:layout>
                <c:manualLayout>
                  <c:x val="-5.6609916774891998E-17"/>
                  <c:y val="9.5170116583392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7A-4FD8-AA27-509E7B1073CE}"/>
                </c:ext>
              </c:extLst>
            </c:dLbl>
            <c:dLbl>
              <c:idx val="17"/>
              <c:layout>
                <c:manualLayout>
                  <c:x val="0"/>
                  <c:y val="1.1896264572924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7A-4FD8-AA27-509E7B1073CE}"/>
                </c:ext>
              </c:extLst>
            </c:dLbl>
            <c:dLbl>
              <c:idx val="18"/>
              <c:layout>
                <c:manualLayout>
                  <c:x val="0"/>
                  <c:y val="7.13775874375442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7A-4FD8-AA27-509E7B1073CE}"/>
                </c:ext>
              </c:extLst>
            </c:dLbl>
            <c:dLbl>
              <c:idx val="19"/>
              <c:layout>
                <c:manualLayout>
                  <c:x val="0"/>
                  <c:y val="4.758505829169639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7A-4FD8-AA27-509E7B1073CE}"/>
                </c:ext>
              </c:extLst>
            </c:dLbl>
            <c:dLbl>
              <c:idx val="20"/>
              <c:layout>
                <c:manualLayout>
                  <c:x val="-5.6609916774891998E-17"/>
                  <c:y val="7.13775874375446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7A-4FD8-AA27-509E7B1073CE}"/>
                </c:ext>
              </c:extLst>
            </c:dLbl>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filed'!$N$138:$BW$138</c:f>
              <c:numCache>
                <c:formatCode>0%</c:formatCode>
                <c:ptCount val="59"/>
                <c:pt idx="0">
                  <c:v>3.1233232424268498E-2</c:v>
                </c:pt>
                <c:pt idx="1">
                  <c:v>3.4234297318115003E-2</c:v>
                </c:pt>
                <c:pt idx="2">
                  <c:v>3.84594663757458E-2</c:v>
                </c:pt>
                <c:pt idx="3">
                  <c:v>4.2848737734075402E-2</c:v>
                </c:pt>
                <c:pt idx="4">
                  <c:v>4.0406366585296803E-2</c:v>
                </c:pt>
                <c:pt idx="5">
                  <c:v>4.00632413043207E-2</c:v>
                </c:pt>
                <c:pt idx="6">
                  <c:v>4.2823434911391102E-2</c:v>
                </c:pt>
                <c:pt idx="7">
                  <c:v>3.7810254242405902E-2</c:v>
                </c:pt>
                <c:pt idx="8">
                  <c:v>0.04</c:v>
                </c:pt>
                <c:pt idx="9">
                  <c:v>4.5682061232814798E-2</c:v>
                </c:pt>
                <c:pt idx="10">
                  <c:v>5.0518723994452147E-2</c:v>
                </c:pt>
                <c:pt idx="12">
                  <c:v>1.41382132223634E-2</c:v>
                </c:pt>
                <c:pt idx="13">
                  <c:v>1.4614284463384E-2</c:v>
                </c:pt>
                <c:pt idx="14">
                  <c:v>1.66513028156688E-2</c:v>
                </c:pt>
                <c:pt idx="15">
                  <c:v>1.8676393574395E-2</c:v>
                </c:pt>
                <c:pt idx="16">
                  <c:v>1.7430035982809199E-2</c:v>
                </c:pt>
                <c:pt idx="17">
                  <c:v>1.63842357422322E-2</c:v>
                </c:pt>
                <c:pt idx="18">
                  <c:v>1.19667945009281E-2</c:v>
                </c:pt>
                <c:pt idx="19">
                  <c:v>1.30997648196584E-2</c:v>
                </c:pt>
                <c:pt idx="20">
                  <c:v>0.02</c:v>
                </c:pt>
                <c:pt idx="21">
                  <c:v>0.01</c:v>
                </c:pt>
                <c:pt idx="22">
                  <c:v>2.0386727308022962E-2</c:v>
                </c:pt>
                <c:pt idx="24">
                  <c:v>0.77486316952869205</c:v>
                </c:pt>
                <c:pt idx="25">
                  <c:v>0.77146721513044603</c:v>
                </c:pt>
                <c:pt idx="26">
                  <c:v>0.78414101580075701</c:v>
                </c:pt>
                <c:pt idx="27">
                  <c:v>0.78194819858350195</c:v>
                </c:pt>
                <c:pt idx="28">
                  <c:v>0.78021512943906601</c:v>
                </c:pt>
                <c:pt idx="29">
                  <c:v>0.78276881896543704</c:v>
                </c:pt>
                <c:pt idx="30">
                  <c:v>0.78256476559881205</c:v>
                </c:pt>
                <c:pt idx="31">
                  <c:v>0.77661335612257398</c:v>
                </c:pt>
                <c:pt idx="32">
                  <c:v>0.77</c:v>
                </c:pt>
                <c:pt idx="33">
                  <c:v>0.78366480191802712</c:v>
                </c:pt>
                <c:pt idx="34">
                  <c:v>0.79589784749447656</c:v>
                </c:pt>
                <c:pt idx="36">
                  <c:v>1.8349749601842599E-2</c:v>
                </c:pt>
                <c:pt idx="37">
                  <c:v>1.54422771517367E-2</c:v>
                </c:pt>
                <c:pt idx="38">
                  <c:v>1.37642717191323E-2</c:v>
                </c:pt>
                <c:pt idx="39">
                  <c:v>1.3168738244362099E-2</c:v>
                </c:pt>
                <c:pt idx="40">
                  <c:v>1.2420044883680601E-2</c:v>
                </c:pt>
                <c:pt idx="41">
                  <c:v>1.1713786819426E-2</c:v>
                </c:pt>
                <c:pt idx="42">
                  <c:v>1.02831297352341E-2</c:v>
                </c:pt>
                <c:pt idx="43">
                  <c:v>9.5397055864458007E-3</c:v>
                </c:pt>
                <c:pt idx="44">
                  <c:v>0.01</c:v>
                </c:pt>
                <c:pt idx="45">
                  <c:v>0.01</c:v>
                </c:pt>
                <c:pt idx="46">
                  <c:v>1.1171158173580761E-2</c:v>
                </c:pt>
                <c:pt idx="48">
                  <c:v>5.31183576554487E-2</c:v>
                </c:pt>
                <c:pt idx="49">
                  <c:v>5.4189784384668198E-2</c:v>
                </c:pt>
                <c:pt idx="50">
                  <c:v>5.43113215368035E-2</c:v>
                </c:pt>
                <c:pt idx="51">
                  <c:v>5.8604437975409901E-2</c:v>
                </c:pt>
                <c:pt idx="52">
                  <c:v>6.3482849057190496E-2</c:v>
                </c:pt>
                <c:pt idx="53">
                  <c:v>6.4819056344480097E-2</c:v>
                </c:pt>
                <c:pt idx="54">
                  <c:v>6.1662464021559803E-2</c:v>
                </c:pt>
                <c:pt idx="55">
                  <c:v>5.8595680741272797E-2</c:v>
                </c:pt>
                <c:pt idx="56">
                  <c:v>0.06</c:v>
                </c:pt>
                <c:pt idx="57">
                  <c:v>5.9888680238087195E-2</c:v>
                </c:pt>
                <c:pt idx="58">
                  <c:v>6.4158747435843766E-2</c:v>
                </c:pt>
              </c:numCache>
            </c:numRef>
          </c:val>
          <c:extLst>
            <c:ext xmlns:c16="http://schemas.microsoft.com/office/drawing/2014/chart" uri="{C3380CC4-5D6E-409C-BE32-E72D297353CC}">
              <c16:uniqueId val="{00000009-517A-4FD8-AA27-509E7B1073CE}"/>
            </c:ext>
          </c:extLst>
        </c:ser>
        <c:ser>
          <c:idx val="3"/>
          <c:order val="3"/>
          <c:tx>
            <c:strRef>
              <c:f>'Ch4. Patent applications filed'!$B$139</c:f>
              <c:strCache>
                <c:ptCount val="1"/>
                <c:pt idx="0">
                  <c:v>P.R. China</c:v>
                </c:pt>
              </c:strCache>
            </c:strRef>
          </c:tx>
          <c:spPr>
            <a:solidFill>
              <a:schemeClr val="accent4"/>
            </a:solidFill>
            <a:ln>
              <a:noFill/>
            </a:ln>
            <a:effectLst/>
          </c:spPr>
          <c:invertIfNegative val="0"/>
          <c:dLbls>
            <c:dLbl>
              <c:idx val="14"/>
              <c:layout>
                <c:manualLayout>
                  <c:x val="1.54392465647676E-3"/>
                  <c:y val="-2.37925291458481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7A-4FD8-AA27-509E7B1073CE}"/>
                </c:ext>
              </c:extLst>
            </c:dLbl>
            <c:dLbl>
              <c:idx val="16"/>
              <c:layout>
                <c:manualLayout>
                  <c:x val="-5.6609916774891998E-17"/>
                  <c:y val="-4.361913287544320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7A-4FD8-AA27-509E7B1073CE}"/>
                </c:ext>
              </c:extLst>
            </c:dLbl>
            <c:dLbl>
              <c:idx val="18"/>
              <c:layout>
                <c:manualLayout>
                  <c:x val="7.7196232823838196E-4"/>
                  <c:y val="-7.13775874375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7A-4FD8-AA27-509E7B1073CE}"/>
                </c:ext>
              </c:extLst>
            </c:dLbl>
            <c:dLbl>
              <c:idx val="19"/>
              <c:layout>
                <c:manualLayout>
                  <c:x val="7.7196232823838196E-4"/>
                  <c:y val="-9.51701165833923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17A-4FD8-AA27-509E7B1073CE}"/>
                </c:ext>
              </c:extLst>
            </c:dLbl>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filed'!$N$139:$BW$139</c:f>
              <c:numCache>
                <c:formatCode>0%</c:formatCode>
                <c:ptCount val="59"/>
                <c:pt idx="0">
                  <c:v>1.3573042043971599E-2</c:v>
                </c:pt>
                <c:pt idx="1">
                  <c:v>1.78418878229816E-2</c:v>
                </c:pt>
                <c:pt idx="2">
                  <c:v>2.5125594300106399E-2</c:v>
                </c:pt>
                <c:pt idx="3">
                  <c:v>2.7429684382798299E-2</c:v>
                </c:pt>
                <c:pt idx="4">
                  <c:v>3.0424855738546301E-2</c:v>
                </c:pt>
                <c:pt idx="5">
                  <c:v>3.5751334191548703E-2</c:v>
                </c:pt>
                <c:pt idx="6">
                  <c:v>4.4869220342386697E-2</c:v>
                </c:pt>
                <c:pt idx="7">
                  <c:v>5.0304970106890501E-2</c:v>
                </c:pt>
                <c:pt idx="8">
                  <c:v>0.05</c:v>
                </c:pt>
                <c:pt idx="9">
                  <c:v>6.7511548680859512E-2</c:v>
                </c:pt>
                <c:pt idx="10">
                  <c:v>7.4518723994452155E-2</c:v>
                </c:pt>
                <c:pt idx="12">
                  <c:v>3.0847538290994102E-3</c:v>
                </c:pt>
                <c:pt idx="13">
                  <c:v>4.0891976299582602E-3</c:v>
                </c:pt>
                <c:pt idx="14">
                  <c:v>5.8985519084236698E-3</c:v>
                </c:pt>
                <c:pt idx="15">
                  <c:v>6.28432936706086E-3</c:v>
                </c:pt>
                <c:pt idx="16">
                  <c:v>7.7640656586571901E-3</c:v>
                </c:pt>
                <c:pt idx="17">
                  <c:v>8.9106146127804608E-3</c:v>
                </c:pt>
                <c:pt idx="18">
                  <c:v>1.6382887169774599E-2</c:v>
                </c:pt>
                <c:pt idx="19">
                  <c:v>1.48675422869326E-2</c:v>
                </c:pt>
                <c:pt idx="20">
                  <c:v>0.02</c:v>
                </c:pt>
                <c:pt idx="21">
                  <c:v>2.5804545262672542E-2</c:v>
                </c:pt>
                <c:pt idx="22">
                  <c:v>2.9139743198646661E-2</c:v>
                </c:pt>
                <c:pt idx="24">
                  <c:v>3.0393707268034898E-3</c:v>
                </c:pt>
                <c:pt idx="25">
                  <c:v>4.2029017907044301E-3</c:v>
                </c:pt>
                <c:pt idx="26">
                  <c:v>5.1981049678426804E-3</c:v>
                </c:pt>
                <c:pt idx="27">
                  <c:v>5.6063620233736903E-3</c:v>
                </c:pt>
                <c:pt idx="28">
                  <c:v>7.4753200311947201E-3</c:v>
                </c:pt>
                <c:pt idx="29">
                  <c:v>9.1298773011876805E-3</c:v>
                </c:pt>
                <c:pt idx="30">
                  <c:v>1.35469041804338E-2</c:v>
                </c:pt>
                <c:pt idx="31">
                  <c:v>1.4723476986936899E-2</c:v>
                </c:pt>
                <c:pt idx="32">
                  <c:v>0.01</c:v>
                </c:pt>
                <c:pt idx="33">
                  <c:v>0.02</c:v>
                </c:pt>
                <c:pt idx="34">
                  <c:v>1.8883484227748402E-2</c:v>
                </c:pt>
                <c:pt idx="36">
                  <c:v>0.74919026425377799</c:v>
                </c:pt>
                <c:pt idx="37">
                  <c:v>0.78993070066791804</c:v>
                </c:pt>
                <c:pt idx="38">
                  <c:v>0.82005799836697701</c:v>
                </c:pt>
                <c:pt idx="39">
                  <c:v>0.85432704426906603</c:v>
                </c:pt>
                <c:pt idx="40">
                  <c:v>0.86312739919217996</c:v>
                </c:pt>
                <c:pt idx="41">
                  <c:v>0.87873911843929897</c:v>
                </c:pt>
                <c:pt idx="42">
                  <c:v>0.90024527401134002</c:v>
                </c:pt>
                <c:pt idx="43">
                  <c:v>0.901646214445054</c:v>
                </c:pt>
                <c:pt idx="44">
                  <c:v>0.9</c:v>
                </c:pt>
                <c:pt idx="45">
                  <c:v>0.88784366809670578</c:v>
                </c:pt>
                <c:pt idx="46">
                  <c:v>0.8982459444855222</c:v>
                </c:pt>
                <c:pt idx="48">
                  <c:v>1.6649463716734699E-2</c:v>
                </c:pt>
                <c:pt idx="49">
                  <c:v>2.09399859407207E-2</c:v>
                </c:pt>
                <c:pt idx="50">
                  <c:v>2.4452161417794299E-2</c:v>
                </c:pt>
                <c:pt idx="51">
                  <c:v>2.6404274227972799E-2</c:v>
                </c:pt>
                <c:pt idx="52">
                  <c:v>3.1167825957754101E-2</c:v>
                </c:pt>
                <c:pt idx="53">
                  <c:v>3.6283741368487103E-2</c:v>
                </c:pt>
                <c:pt idx="54">
                  <c:v>4.2977619469888699E-2</c:v>
                </c:pt>
                <c:pt idx="55">
                  <c:v>4.8889870105905502E-2</c:v>
                </c:pt>
                <c:pt idx="56">
                  <c:v>0.05</c:v>
                </c:pt>
                <c:pt idx="57">
                  <c:v>6.4214027448576155E-2</c:v>
                </c:pt>
                <c:pt idx="58">
                  <c:v>7.0523715828693434E-2</c:v>
                </c:pt>
              </c:numCache>
            </c:numRef>
          </c:val>
          <c:extLst>
            <c:ext xmlns:c16="http://schemas.microsoft.com/office/drawing/2014/chart" uri="{C3380CC4-5D6E-409C-BE32-E72D297353CC}">
              <c16:uniqueId val="{0000000E-517A-4FD8-AA27-509E7B1073CE}"/>
            </c:ext>
          </c:extLst>
        </c:ser>
        <c:ser>
          <c:idx val="4"/>
          <c:order val="4"/>
          <c:tx>
            <c:strRef>
              <c:f>'Ch4. Patent applications filed'!$B$140</c:f>
              <c:strCache>
                <c:ptCount val="1"/>
                <c:pt idx="0">
                  <c:v>U.S.</c:v>
                </c:pt>
              </c:strCache>
            </c:strRef>
          </c:tx>
          <c:spPr>
            <a:solidFill>
              <a:srgbClr val="77933C"/>
            </a:solidFill>
            <a:ln>
              <a:noFill/>
            </a:ln>
            <a:effectLst/>
          </c:spPr>
          <c:invertIfNegative val="0"/>
          <c:dLbls>
            <c:dLbl>
              <c:idx val="14"/>
              <c:layout>
                <c:manualLayout>
                  <c:x val="7.7196232823838196E-4"/>
                  <c:y val="-2.37925291458483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7A-4FD8-AA27-509E7B1073CE}"/>
                </c:ext>
              </c:extLst>
            </c:dLbl>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filed'!$N$140:$BW$140</c:f>
              <c:numCache>
                <c:formatCode>0%</c:formatCode>
                <c:ptCount val="59"/>
                <c:pt idx="0">
                  <c:v>0.26178284457575102</c:v>
                </c:pt>
                <c:pt idx="1">
                  <c:v>0.24503186051397</c:v>
                </c:pt>
                <c:pt idx="2">
                  <c:v>0.237194768812208</c:v>
                </c:pt>
                <c:pt idx="3">
                  <c:v>0.22881063644171501</c:v>
                </c:pt>
                <c:pt idx="4">
                  <c:v>0.240102381218705</c:v>
                </c:pt>
                <c:pt idx="5">
                  <c:v>0.26678831660646701</c:v>
                </c:pt>
                <c:pt idx="6">
                  <c:v>0.25149354887293501</c:v>
                </c:pt>
                <c:pt idx="7">
                  <c:v>0.25545020834591498</c:v>
                </c:pt>
                <c:pt idx="8">
                  <c:v>0.25</c:v>
                </c:pt>
                <c:pt idx="9">
                  <c:v>0.25468286605735202</c:v>
                </c:pt>
                <c:pt idx="10">
                  <c:v>0.24573092926490986</c:v>
                </c:pt>
                <c:pt idx="12">
                  <c:v>6.7275492022588604E-2</c:v>
                </c:pt>
                <c:pt idx="13">
                  <c:v>6.8340095151922006E-2</c:v>
                </c:pt>
                <c:pt idx="14">
                  <c:v>6.6867758083524895E-2</c:v>
                </c:pt>
                <c:pt idx="15">
                  <c:v>7.1493380749978699E-2</c:v>
                </c:pt>
                <c:pt idx="16">
                  <c:v>7.9751157247637205E-2</c:v>
                </c:pt>
                <c:pt idx="17">
                  <c:v>8.3147956990596794E-2</c:v>
                </c:pt>
                <c:pt idx="18">
                  <c:v>7.5315423973164194E-2</c:v>
                </c:pt>
                <c:pt idx="19">
                  <c:v>7.5198050734899297E-2</c:v>
                </c:pt>
                <c:pt idx="20">
                  <c:v>7.0000000000000007E-2</c:v>
                </c:pt>
                <c:pt idx="21">
                  <c:v>7.0000000000000007E-2</c:v>
                </c:pt>
                <c:pt idx="22">
                  <c:v>7.782731079619512E-2</c:v>
                </c:pt>
                <c:pt idx="24">
                  <c:v>6.7700954139011504E-2</c:v>
                </c:pt>
                <c:pt idx="25">
                  <c:v>6.7844447922022794E-2</c:v>
                </c:pt>
                <c:pt idx="26">
                  <c:v>6.0058756583648697E-2</c:v>
                </c:pt>
                <c:pt idx="27">
                  <c:v>6.3498037528899404E-2</c:v>
                </c:pt>
                <c:pt idx="28">
                  <c:v>6.6488501702394801E-2</c:v>
                </c:pt>
                <c:pt idx="29">
                  <c:v>6.8588729678886601E-2</c:v>
                </c:pt>
                <c:pt idx="30">
                  <c:v>6.5368960398410197E-2</c:v>
                </c:pt>
                <c:pt idx="31">
                  <c:v>6.5911366133561203E-2</c:v>
                </c:pt>
                <c:pt idx="32">
                  <c:v>0.06</c:v>
                </c:pt>
                <c:pt idx="33">
                  <c:v>0.06</c:v>
                </c:pt>
                <c:pt idx="34">
                  <c:v>5.876723746356264E-2</c:v>
                </c:pt>
                <c:pt idx="36">
                  <c:v>6.4881115198490699E-2</c:v>
                </c:pt>
                <c:pt idx="37">
                  <c:v>5.4058418121167399E-2</c:v>
                </c:pt>
                <c:pt idx="38">
                  <c:v>4.5206862374133898E-2</c:v>
                </c:pt>
                <c:pt idx="39">
                  <c:v>3.6347947489868297E-2</c:v>
                </c:pt>
                <c:pt idx="40">
                  <c:v>3.6591081226964299E-2</c:v>
                </c:pt>
                <c:pt idx="41">
                  <c:v>3.3775493164310701E-2</c:v>
                </c:pt>
                <c:pt idx="42">
                  <c:v>2.6817272729310299E-2</c:v>
                </c:pt>
                <c:pt idx="43">
                  <c:v>2.67661845665224E-2</c:v>
                </c:pt>
                <c:pt idx="44">
                  <c:v>0.03</c:v>
                </c:pt>
                <c:pt idx="45">
                  <c:v>0.02</c:v>
                </c:pt>
                <c:pt idx="46">
                  <c:v>2.5301253908235531E-2</c:v>
                </c:pt>
                <c:pt idx="48">
                  <c:v>0.49360295047590302</c:v>
                </c:pt>
                <c:pt idx="49">
                  <c:v>0.491975487606785</c:v>
                </c:pt>
                <c:pt idx="50">
                  <c:v>0.49516317714138303</c:v>
                </c:pt>
                <c:pt idx="51">
                  <c:v>0.5</c:v>
                </c:pt>
                <c:pt idx="52">
                  <c:v>0.49256222335098998</c:v>
                </c:pt>
                <c:pt idx="53">
                  <c:v>0.48919258241292102</c:v>
                </c:pt>
                <c:pt idx="54">
                  <c:v>0.487683525135781</c:v>
                </c:pt>
                <c:pt idx="55">
                  <c:v>0.48422620420590601</c:v>
                </c:pt>
                <c:pt idx="56">
                  <c:v>0.48</c:v>
                </c:pt>
                <c:pt idx="57">
                  <c:v>0.47147250073617797</c:v>
                </c:pt>
                <c:pt idx="58">
                  <c:v>0.4643479717000879</c:v>
                </c:pt>
              </c:numCache>
            </c:numRef>
          </c:val>
          <c:extLst>
            <c:ext xmlns:c16="http://schemas.microsoft.com/office/drawing/2014/chart" uri="{C3380CC4-5D6E-409C-BE32-E72D297353CC}">
              <c16:uniqueId val="{00000010-517A-4FD8-AA27-509E7B1073CE}"/>
            </c:ext>
          </c:extLst>
        </c:ser>
        <c:ser>
          <c:idx val="5"/>
          <c:order val="5"/>
          <c:tx>
            <c:strRef>
              <c:f>'Ch4. Patent applications filed'!$B$141</c:f>
              <c:strCache>
                <c:ptCount val="1"/>
                <c:pt idx="0">
                  <c:v>Others</c:v>
                </c:pt>
              </c:strCache>
            </c:strRef>
          </c:tx>
          <c:spPr>
            <a:solidFill>
              <a:schemeClr val="accent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1-517A-4FD8-AA27-509E7B1073CE}"/>
                </c:ext>
              </c:extLst>
            </c:dLbl>
            <c:dLbl>
              <c:idx val="1"/>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2-517A-4FD8-AA27-509E7B1073CE}"/>
                </c:ext>
              </c:extLst>
            </c:dLbl>
            <c:dLbl>
              <c:idx val="2"/>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3-517A-4FD8-AA27-509E7B1073CE}"/>
                </c:ext>
              </c:extLst>
            </c:dLbl>
            <c:dLbl>
              <c:idx val="3"/>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4-517A-4FD8-AA27-509E7B1073CE}"/>
                </c:ext>
              </c:extLst>
            </c:dLbl>
            <c:dLbl>
              <c:idx val="4"/>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5-517A-4FD8-AA27-509E7B1073CE}"/>
                </c:ext>
              </c:extLst>
            </c:dLbl>
            <c:dLbl>
              <c:idx val="5"/>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6-517A-4FD8-AA27-509E7B1073CE}"/>
                </c:ext>
              </c:extLst>
            </c:dLbl>
            <c:dLbl>
              <c:idx val="6"/>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7-517A-4FD8-AA27-509E7B1073CE}"/>
                </c:ext>
              </c:extLst>
            </c:dLbl>
            <c:dLbl>
              <c:idx val="7"/>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8-517A-4FD8-AA27-509E7B1073CE}"/>
                </c:ext>
              </c:extLst>
            </c:dLbl>
            <c:dLbl>
              <c:idx val="8"/>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9-517A-4FD8-AA27-509E7B1073CE}"/>
                </c:ext>
              </c:extLst>
            </c:dLbl>
            <c:dLbl>
              <c:idx val="9"/>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A-517A-4FD8-AA27-509E7B1073CE}"/>
                </c:ext>
              </c:extLst>
            </c:dLbl>
            <c:dLbl>
              <c:idx val="10"/>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B-517A-4FD8-AA27-509E7B1073CE}"/>
                </c:ext>
              </c:extLst>
            </c:dLbl>
            <c:dLbl>
              <c:idx val="44"/>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C-517A-4FD8-AA27-509E7B1073CE}"/>
                </c:ext>
              </c:extLst>
            </c:dLbl>
            <c:dLbl>
              <c:idx val="45"/>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D-517A-4FD8-AA27-509E7B1073CE}"/>
                </c:ext>
              </c:extLst>
            </c:dLbl>
            <c:dLbl>
              <c:idx val="46"/>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E-517A-4FD8-AA27-509E7B1073CE}"/>
                </c:ext>
              </c:extLst>
            </c:dLbl>
            <c:dLbl>
              <c:idx val="47"/>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F-517A-4FD8-AA27-509E7B1073CE}"/>
                </c:ext>
              </c:extLst>
            </c:dLbl>
            <c:dLbl>
              <c:idx val="48"/>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0-517A-4FD8-AA27-509E7B1073CE}"/>
                </c:ext>
              </c:extLst>
            </c:dLbl>
            <c:dLbl>
              <c:idx val="49"/>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1-517A-4FD8-AA27-509E7B1073CE}"/>
                </c:ext>
              </c:extLst>
            </c:dLbl>
            <c:dLbl>
              <c:idx val="50"/>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2-517A-4FD8-AA27-509E7B1073CE}"/>
                </c:ext>
              </c:extLst>
            </c:dLbl>
            <c:dLbl>
              <c:idx val="51"/>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3-517A-4FD8-AA27-509E7B1073CE}"/>
                </c:ext>
              </c:extLst>
            </c:dLbl>
            <c:dLbl>
              <c:idx val="52"/>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4-517A-4FD8-AA27-509E7B1073CE}"/>
                </c:ext>
              </c:extLst>
            </c:dLbl>
            <c:dLbl>
              <c:idx val="53"/>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5-517A-4FD8-AA27-509E7B1073CE}"/>
                </c:ext>
              </c:extLst>
            </c:dLbl>
            <c:spPr>
              <a:noFill/>
              <a:ln>
                <a:noFill/>
              </a:ln>
              <a:effectLst/>
            </c:spPr>
            <c:txPr>
              <a:bodyPr rot="0" spcFirstLastPara="1" vertOverflow="ellipsis" vert="horz" wrap="square" lIns="38100" tIns="19050" rIns="38100" bIns="19050" anchor="ctr" anchorCtr="1">
                <a:spAutoFit/>
              </a:bodyPr>
              <a:lstStyle/>
              <a:p>
                <a:pPr>
                  <a:defRPr lang="ja-JP"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filed'!$N$135:$BW$135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filed'!$N$141:$BW$141</c:f>
              <c:numCache>
                <c:formatCode>0%</c:formatCode>
                <c:ptCount val="59"/>
                <c:pt idx="0">
                  <c:v>5.5948225038254903E-2</c:v>
                </c:pt>
                <c:pt idx="1">
                  <c:v>5.53742735102584E-2</c:v>
                </c:pt>
                <c:pt idx="2">
                  <c:v>5.4985386614947403E-2</c:v>
                </c:pt>
                <c:pt idx="3">
                  <c:v>5.18567110077163E-2</c:v>
                </c:pt>
                <c:pt idx="4">
                  <c:v>4.9525927583053103E-2</c:v>
                </c:pt>
                <c:pt idx="5">
                  <c:v>4.7962155203659498E-2</c:v>
                </c:pt>
                <c:pt idx="6">
                  <c:v>5.1728249410110901E-2</c:v>
                </c:pt>
                <c:pt idx="7">
                  <c:v>5.2418624313062399E-2</c:v>
                </c:pt>
                <c:pt idx="8">
                  <c:v>5.6936500742899403E-2</c:v>
                </c:pt>
                <c:pt idx="9">
                  <c:v>5.574236794813843E-2</c:v>
                </c:pt>
                <c:pt idx="10">
                  <c:v>5.6227461858529823E-2</c:v>
                </c:pt>
                <c:pt idx="12">
                  <c:v>1.24086616869512E-2</c:v>
                </c:pt>
                <c:pt idx="13">
                  <c:v>1.2215055018826099E-2</c:v>
                </c:pt>
                <c:pt idx="14">
                  <c:v>1.23455349537334E-2</c:v>
                </c:pt>
                <c:pt idx="15">
                  <c:v>1.34638103009414E-2</c:v>
                </c:pt>
                <c:pt idx="16">
                  <c:v>1.43225691664443E-2</c:v>
                </c:pt>
                <c:pt idx="17">
                  <c:v>1.42287455172392E-2</c:v>
                </c:pt>
                <c:pt idx="18">
                  <c:v>1.4335026273552799E-2</c:v>
                </c:pt>
                <c:pt idx="19">
                  <c:v>1.49899993406159E-2</c:v>
                </c:pt>
                <c:pt idx="20">
                  <c:v>0.02</c:v>
                </c:pt>
                <c:pt idx="21">
                  <c:v>0.02</c:v>
                </c:pt>
                <c:pt idx="22">
                  <c:v>1.7727890401841428E-2</c:v>
                </c:pt>
                <c:pt idx="24">
                  <c:v>1.21516040470074E-2</c:v>
                </c:pt>
                <c:pt idx="25">
                  <c:v>1.22789564284277E-2</c:v>
                </c:pt>
                <c:pt idx="26">
                  <c:v>1.1925998464918101E-2</c:v>
                </c:pt>
                <c:pt idx="27">
                  <c:v>1.19165742048693E-2</c:v>
                </c:pt>
                <c:pt idx="28">
                  <c:v>1.29011089342438E-2</c:v>
                </c:pt>
                <c:pt idx="29">
                  <c:v>1.1727048957855601E-2</c:v>
                </c:pt>
                <c:pt idx="30">
                  <c:v>1.1071206244313601E-2</c:v>
                </c:pt>
                <c:pt idx="31">
                  <c:v>1.21645708704676E-2</c:v>
                </c:pt>
                <c:pt idx="32">
                  <c:v>0.01</c:v>
                </c:pt>
                <c:pt idx="33">
                  <c:v>1.5097613882863341E-2</c:v>
                </c:pt>
                <c:pt idx="34">
                  <c:v>1.4103078598864874E-2</c:v>
                </c:pt>
                <c:pt idx="36">
                  <c:v>1.0061941269553201E-2</c:v>
                </c:pt>
                <c:pt idx="37">
                  <c:v>8.6757140794662697E-3</c:v>
                </c:pt>
                <c:pt idx="38">
                  <c:v>7.5201791729794399E-3</c:v>
                </c:pt>
                <c:pt idx="39">
                  <c:v>5.8923619863877003E-3</c:v>
                </c:pt>
                <c:pt idx="40">
                  <c:v>6.61942711357855E-3</c:v>
                </c:pt>
                <c:pt idx="41">
                  <c:v>7.3030791458836997E-3</c:v>
                </c:pt>
                <c:pt idx="42">
                  <c:v>6.1180288725538904E-3</c:v>
                </c:pt>
                <c:pt idx="43">
                  <c:v>5.7896893009089503E-3</c:v>
                </c:pt>
                <c:pt idx="44">
                  <c:v>0.01</c:v>
                </c:pt>
                <c:pt idx="45">
                  <c:v>0.01</c:v>
                </c:pt>
                <c:pt idx="46">
                  <c:v>6.2478333964528822E-3</c:v>
                </c:pt>
                <c:pt idx="48">
                  <c:v>0.104453864136133</c:v>
                </c:pt>
                <c:pt idx="49">
                  <c:v>0.104253130572578</c:v>
                </c:pt>
                <c:pt idx="50">
                  <c:v>0.10574136676399901</c:v>
                </c:pt>
                <c:pt idx="51">
                  <c:v>0.11</c:v>
                </c:pt>
                <c:pt idx="52">
                  <c:v>0.10461608633004001</c:v>
                </c:pt>
                <c:pt idx="53">
                  <c:v>0.10505759997285399</c:v>
                </c:pt>
                <c:pt idx="54">
                  <c:v>0.10500337697809201</c:v>
                </c:pt>
                <c:pt idx="55">
                  <c:v>0.106605750663969</c:v>
                </c:pt>
                <c:pt idx="56">
                  <c:v>0.11</c:v>
                </c:pt>
                <c:pt idx="57">
                  <c:v>0.11</c:v>
                </c:pt>
                <c:pt idx="58">
                  <c:v>0.11164901410809226</c:v>
                </c:pt>
              </c:numCache>
            </c:numRef>
          </c:val>
          <c:extLst>
            <c:ext xmlns:c16="http://schemas.microsoft.com/office/drawing/2014/chart" uri="{C3380CC4-5D6E-409C-BE32-E72D297353CC}">
              <c16:uniqueId val="{00000026-517A-4FD8-AA27-509E7B1073CE}"/>
            </c:ext>
          </c:extLst>
        </c:ser>
        <c:dLbls>
          <c:showLegendKey val="0"/>
          <c:showVal val="0"/>
          <c:showCatName val="0"/>
          <c:showSerName val="0"/>
          <c:showPercent val="0"/>
          <c:showBubbleSize val="0"/>
        </c:dLbls>
        <c:gapWidth val="7"/>
        <c:overlap val="100"/>
        <c:axId val="543203408"/>
        <c:axId val="543204192"/>
      </c:barChart>
      <c:catAx>
        <c:axId val="54320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204192"/>
        <c:crosses val="autoZero"/>
        <c:auto val="1"/>
        <c:lblAlgn val="ctr"/>
        <c:lblOffset val="100"/>
        <c:noMultiLvlLbl val="0"/>
      </c:catAx>
      <c:valAx>
        <c:axId val="543204192"/>
        <c:scaling>
          <c:orientation val="minMax"/>
        </c:scaling>
        <c:delete val="1"/>
        <c:axPos val="l"/>
        <c:numFmt formatCode="0%" sourceLinked="1"/>
        <c:majorTickMark val="none"/>
        <c:minorTickMark val="none"/>
        <c:tickLblPos val="nextTo"/>
        <c:crossAx val="543203408"/>
        <c:crosses val="autoZero"/>
        <c:crossBetween val="between"/>
      </c:valAx>
      <c:spPr>
        <a:noFill/>
        <a:ln>
          <a:noFill/>
        </a:ln>
        <a:effectLst/>
      </c:spPr>
    </c:plotArea>
    <c:legend>
      <c:legendPos val="b"/>
      <c:layout>
        <c:manualLayout>
          <c:xMode val="edge"/>
          <c:yMode val="edge"/>
          <c:x val="0.355532836169345"/>
          <c:y val="0.93375309064627798"/>
          <c:w val="0.27391028569590198"/>
          <c:h val="4.9886966683908997E-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600" b="1" i="0" u="none" strike="noStrike" kern="1200" spc="0" baseline="0">
                <a:solidFill>
                  <a:sysClr val="windowText" lastClr="000000"/>
                </a:solidFill>
                <a:latin typeface="+mn-lt"/>
                <a:ea typeface="+mn-ea"/>
                <a:cs typeface="+mn-cs"/>
              </a:defRPr>
            </a:pPr>
            <a:r>
              <a:rPr lang="en-US" sz="1600" b="1">
                <a:solidFill>
                  <a:sysClr val="windowText" lastClr="000000"/>
                </a:solidFill>
              </a:rPr>
              <a:t>Fig.</a:t>
            </a:r>
            <a:r>
              <a:rPr lang="en-US" sz="1600" b="1" baseline="0">
                <a:solidFill>
                  <a:sysClr val="windowText" lastClr="000000"/>
                </a:solidFill>
              </a:rPr>
              <a:t> 4.1: APPLICATIONS FILED - DOMESTIC AND FOREIGN ORIGIN </a:t>
            </a:r>
            <a:r>
              <a:rPr lang="en-US" sz="1600" b="1" baseline="0">
                <a:solidFill>
                  <a:srgbClr val="0000CC"/>
                </a:solidFill>
              </a:rPr>
              <a:t>(EXTENDED DATA)</a:t>
            </a:r>
            <a:endParaRPr lang="en-US" sz="1600" b="1">
              <a:solidFill>
                <a:sysClr val="windowText" lastClr="000000"/>
              </a:solidFill>
            </a:endParaRPr>
          </a:p>
        </c:rich>
      </c:tx>
      <c:layout>
        <c:manualLayout>
          <c:xMode val="edge"/>
          <c:yMode val="edge"/>
          <c:x val="1.32230126935887E-2"/>
          <c:y val="2.8264786897480701E-2"/>
        </c:manualLayout>
      </c:layout>
      <c:overlay val="0"/>
      <c:spPr>
        <a:noFill/>
        <a:ln>
          <a:noFill/>
        </a:ln>
        <a:effectLst/>
      </c:spPr>
      <c:txPr>
        <a:bodyPr rot="0" spcFirstLastPara="1" vertOverflow="ellipsis" vert="horz" wrap="square" anchor="ctr" anchorCtr="1"/>
        <a:lstStyle/>
        <a:p>
          <a:pPr>
            <a:defRPr lang="ja-JP" sz="16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3.5138642442121152E-3"/>
          <c:y val="3.1032249859782059E-2"/>
          <c:w val="0.99207893148315995"/>
          <c:h val="0.86613569759152897"/>
        </c:manualLayout>
      </c:layout>
      <c:barChart>
        <c:barDir val="col"/>
        <c:grouping val="stacked"/>
        <c:varyColors val="0"/>
        <c:ser>
          <c:idx val="0"/>
          <c:order val="1"/>
          <c:tx>
            <c:strRef>
              <c:f>'Ch4. Patent applications filed'!$B$86</c:f>
              <c:strCache>
                <c:ptCount val="1"/>
                <c:pt idx="0">
                  <c:v>Domestic</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9B7B-41AC-BE72-B2EF53F4CFF9}"/>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9B7B-41AC-BE72-B2EF53F4CFF9}"/>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9B7B-41AC-BE72-B2EF53F4CFF9}"/>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9B7B-41AC-BE72-B2EF53F4CFF9}"/>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9B7B-41AC-BE72-B2EF53F4CFF9}"/>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9B7B-41AC-BE72-B2EF53F4CFF9}"/>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9B7B-41AC-BE72-B2EF53F4CFF9}"/>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9B7B-41AC-BE72-B2EF53F4CFF9}"/>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9B7B-41AC-BE72-B2EF53F4CFF9}"/>
              </c:ext>
            </c:extLst>
          </c:dPt>
          <c:dPt>
            <c:idx val="9"/>
            <c:invertIfNegative val="0"/>
            <c:bubble3D val="0"/>
            <c:spPr>
              <a:solidFill>
                <a:schemeClr val="accent1"/>
              </a:solidFill>
              <a:ln>
                <a:noFill/>
              </a:ln>
              <a:effectLst/>
            </c:spPr>
            <c:extLst>
              <c:ext xmlns:c16="http://schemas.microsoft.com/office/drawing/2014/chart" uri="{C3380CC4-5D6E-409C-BE32-E72D297353CC}">
                <c16:uniqueId val="{00000013-9B7B-41AC-BE72-B2EF53F4CFF9}"/>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15-9B7B-41AC-BE72-B2EF53F4CFF9}"/>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7-9B7B-41AC-BE72-B2EF53F4CFF9}"/>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19-9B7B-41AC-BE72-B2EF53F4CFF9}"/>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B-9B7B-41AC-BE72-B2EF53F4CFF9}"/>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D-9B7B-41AC-BE72-B2EF53F4CFF9}"/>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F-9B7B-41AC-BE72-B2EF53F4CFF9}"/>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21-9B7B-41AC-BE72-B2EF53F4CFF9}"/>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23-9B7B-41AC-BE72-B2EF53F4CFF9}"/>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25-9B7B-41AC-BE72-B2EF53F4CFF9}"/>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27-9B7B-41AC-BE72-B2EF53F4CFF9}"/>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29-9B7B-41AC-BE72-B2EF53F4CFF9}"/>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2B-9B7B-41AC-BE72-B2EF53F4CFF9}"/>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2D-9B7B-41AC-BE72-B2EF53F4CFF9}"/>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2F-9B7B-41AC-BE72-B2EF53F4CFF9}"/>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31-9B7B-41AC-BE72-B2EF53F4CFF9}"/>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33-9B7B-41AC-BE72-B2EF53F4CFF9}"/>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35-9B7B-41AC-BE72-B2EF53F4CFF9}"/>
              </c:ext>
            </c:extLst>
          </c:dPt>
          <c:dPt>
            <c:idx val="29"/>
            <c:invertIfNegative val="0"/>
            <c:bubble3D val="0"/>
            <c:spPr>
              <a:solidFill>
                <a:schemeClr val="accent1"/>
              </a:solidFill>
              <a:ln>
                <a:noFill/>
              </a:ln>
              <a:effectLst/>
            </c:spPr>
            <c:extLst>
              <c:ext xmlns:c16="http://schemas.microsoft.com/office/drawing/2014/chart" uri="{C3380CC4-5D6E-409C-BE32-E72D297353CC}">
                <c16:uniqueId val="{00000037-9B7B-41AC-BE72-B2EF53F4CFF9}"/>
              </c:ext>
            </c:extLst>
          </c:dPt>
          <c:dPt>
            <c:idx val="30"/>
            <c:invertIfNegative val="0"/>
            <c:bubble3D val="0"/>
            <c:spPr>
              <a:solidFill>
                <a:schemeClr val="accent1"/>
              </a:solidFill>
              <a:ln>
                <a:noFill/>
              </a:ln>
              <a:effectLst/>
            </c:spPr>
            <c:extLst>
              <c:ext xmlns:c16="http://schemas.microsoft.com/office/drawing/2014/chart" uri="{C3380CC4-5D6E-409C-BE32-E72D297353CC}">
                <c16:uniqueId val="{00000039-9B7B-41AC-BE72-B2EF53F4CFF9}"/>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3B-9B7B-41AC-BE72-B2EF53F4CFF9}"/>
              </c:ext>
            </c:extLst>
          </c:dPt>
          <c:dPt>
            <c:idx val="35"/>
            <c:invertIfNegative val="0"/>
            <c:bubble3D val="0"/>
            <c:spPr>
              <a:solidFill>
                <a:schemeClr val="accent1"/>
              </a:solidFill>
              <a:ln>
                <a:noFill/>
              </a:ln>
              <a:effectLst/>
            </c:spPr>
            <c:extLst>
              <c:ext xmlns:c16="http://schemas.microsoft.com/office/drawing/2014/chart" uri="{C3380CC4-5D6E-409C-BE32-E72D297353CC}">
                <c16:uniqueId val="{0000003D-9B7B-41AC-BE72-B2EF53F4CFF9}"/>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F-9B7B-41AC-BE72-B2EF53F4CFF9}"/>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41-9B7B-41AC-BE72-B2EF53F4CFF9}"/>
              </c:ext>
            </c:extLst>
          </c:dPt>
          <c:dPt>
            <c:idx val="38"/>
            <c:invertIfNegative val="0"/>
            <c:bubble3D val="0"/>
            <c:spPr>
              <a:solidFill>
                <a:schemeClr val="accent1"/>
              </a:solidFill>
              <a:ln>
                <a:noFill/>
              </a:ln>
              <a:effectLst/>
            </c:spPr>
            <c:extLst>
              <c:ext xmlns:c16="http://schemas.microsoft.com/office/drawing/2014/chart" uri="{C3380CC4-5D6E-409C-BE32-E72D297353CC}">
                <c16:uniqueId val="{00000043-9B7B-41AC-BE72-B2EF53F4CFF9}"/>
              </c:ext>
            </c:extLst>
          </c:dPt>
          <c:dPt>
            <c:idx val="39"/>
            <c:invertIfNegative val="0"/>
            <c:bubble3D val="0"/>
            <c:spPr>
              <a:solidFill>
                <a:schemeClr val="accent1"/>
              </a:solidFill>
              <a:ln>
                <a:noFill/>
              </a:ln>
              <a:effectLst/>
            </c:spPr>
            <c:extLst>
              <c:ext xmlns:c16="http://schemas.microsoft.com/office/drawing/2014/chart" uri="{C3380CC4-5D6E-409C-BE32-E72D297353CC}">
                <c16:uniqueId val="{00000045-9B7B-41AC-BE72-B2EF53F4CFF9}"/>
              </c:ext>
            </c:extLst>
          </c:dPt>
          <c:dPt>
            <c:idx val="40"/>
            <c:invertIfNegative val="0"/>
            <c:bubble3D val="0"/>
            <c:spPr>
              <a:solidFill>
                <a:schemeClr val="accent1"/>
              </a:solidFill>
              <a:ln>
                <a:noFill/>
              </a:ln>
              <a:effectLst/>
            </c:spPr>
            <c:extLst>
              <c:ext xmlns:c16="http://schemas.microsoft.com/office/drawing/2014/chart" uri="{C3380CC4-5D6E-409C-BE32-E72D297353CC}">
                <c16:uniqueId val="{00000047-9B7B-41AC-BE72-B2EF53F4CFF9}"/>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49-9B7B-41AC-BE72-B2EF53F4CFF9}"/>
              </c:ext>
            </c:extLst>
          </c:dPt>
          <c:dPt>
            <c:idx val="42"/>
            <c:invertIfNegative val="0"/>
            <c:bubble3D val="0"/>
            <c:spPr>
              <a:solidFill>
                <a:schemeClr val="accent1"/>
              </a:solidFill>
              <a:ln>
                <a:noFill/>
              </a:ln>
              <a:effectLst/>
            </c:spPr>
            <c:extLst>
              <c:ext xmlns:c16="http://schemas.microsoft.com/office/drawing/2014/chart" uri="{C3380CC4-5D6E-409C-BE32-E72D297353CC}">
                <c16:uniqueId val="{0000004B-9B7B-41AC-BE72-B2EF53F4CFF9}"/>
              </c:ext>
            </c:extLst>
          </c:dPt>
          <c:dPt>
            <c:idx val="44"/>
            <c:invertIfNegative val="0"/>
            <c:bubble3D val="0"/>
            <c:spPr>
              <a:solidFill>
                <a:schemeClr val="accent1"/>
              </a:solidFill>
              <a:ln>
                <a:noFill/>
              </a:ln>
              <a:effectLst/>
            </c:spPr>
            <c:extLst>
              <c:ext xmlns:c16="http://schemas.microsoft.com/office/drawing/2014/chart" uri="{C3380CC4-5D6E-409C-BE32-E72D297353CC}">
                <c16:uniqueId val="{0000004D-9B7B-41AC-BE72-B2EF53F4CFF9}"/>
              </c:ext>
            </c:extLst>
          </c:dPt>
          <c:dPt>
            <c:idx val="45"/>
            <c:invertIfNegative val="0"/>
            <c:bubble3D val="0"/>
            <c:spPr>
              <a:solidFill>
                <a:schemeClr val="accent1"/>
              </a:solidFill>
              <a:ln>
                <a:noFill/>
              </a:ln>
              <a:effectLst/>
            </c:spPr>
            <c:extLst>
              <c:ext xmlns:c16="http://schemas.microsoft.com/office/drawing/2014/chart" uri="{C3380CC4-5D6E-409C-BE32-E72D297353CC}">
                <c16:uniqueId val="{0000004F-9B7B-41AC-BE72-B2EF53F4CFF9}"/>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51-9B7B-41AC-BE72-B2EF53F4CFF9}"/>
              </c:ext>
            </c:extLst>
          </c:dPt>
          <c:dPt>
            <c:idx val="47"/>
            <c:invertIfNegative val="0"/>
            <c:bubble3D val="0"/>
            <c:spPr>
              <a:solidFill>
                <a:schemeClr val="accent1"/>
              </a:solidFill>
              <a:ln>
                <a:noFill/>
              </a:ln>
              <a:effectLst/>
            </c:spPr>
            <c:extLst>
              <c:ext xmlns:c16="http://schemas.microsoft.com/office/drawing/2014/chart" uri="{C3380CC4-5D6E-409C-BE32-E72D297353CC}">
                <c16:uniqueId val="{00000053-9B7B-41AC-BE72-B2EF53F4CFF9}"/>
              </c:ext>
            </c:extLst>
          </c:dPt>
          <c:dPt>
            <c:idx val="48"/>
            <c:invertIfNegative val="0"/>
            <c:bubble3D val="0"/>
            <c:spPr>
              <a:solidFill>
                <a:schemeClr val="accent1"/>
              </a:solidFill>
              <a:ln>
                <a:noFill/>
              </a:ln>
              <a:effectLst/>
            </c:spPr>
            <c:extLst>
              <c:ext xmlns:c16="http://schemas.microsoft.com/office/drawing/2014/chart" uri="{C3380CC4-5D6E-409C-BE32-E72D297353CC}">
                <c16:uniqueId val="{00000055-9B7B-41AC-BE72-B2EF53F4CFF9}"/>
              </c:ext>
            </c:extLst>
          </c:dPt>
          <c:dPt>
            <c:idx val="49"/>
            <c:invertIfNegative val="0"/>
            <c:bubble3D val="0"/>
            <c:spPr>
              <a:solidFill>
                <a:schemeClr val="accent1"/>
              </a:solidFill>
              <a:ln>
                <a:noFill/>
              </a:ln>
              <a:effectLst/>
            </c:spPr>
            <c:extLst>
              <c:ext xmlns:c16="http://schemas.microsoft.com/office/drawing/2014/chart" uri="{C3380CC4-5D6E-409C-BE32-E72D297353CC}">
                <c16:uniqueId val="{00000057-9B7B-41AC-BE72-B2EF53F4CFF9}"/>
              </c:ext>
            </c:extLst>
          </c:dPt>
          <c:dPt>
            <c:idx val="50"/>
            <c:invertIfNegative val="0"/>
            <c:bubble3D val="0"/>
            <c:spPr>
              <a:solidFill>
                <a:schemeClr val="accent1"/>
              </a:solidFill>
              <a:ln>
                <a:noFill/>
              </a:ln>
              <a:effectLst/>
            </c:spPr>
            <c:extLst>
              <c:ext xmlns:c16="http://schemas.microsoft.com/office/drawing/2014/chart" uri="{C3380CC4-5D6E-409C-BE32-E72D297353CC}">
                <c16:uniqueId val="{00000059-9B7B-41AC-BE72-B2EF53F4CFF9}"/>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5B-9B7B-41AC-BE72-B2EF53F4CFF9}"/>
              </c:ext>
            </c:extLst>
          </c:dPt>
          <c:dPt>
            <c:idx val="52"/>
            <c:invertIfNegative val="0"/>
            <c:bubble3D val="0"/>
            <c:spPr>
              <a:solidFill>
                <a:schemeClr val="accent1"/>
              </a:solidFill>
              <a:ln>
                <a:noFill/>
              </a:ln>
              <a:effectLst/>
            </c:spPr>
            <c:extLst>
              <c:ext xmlns:c16="http://schemas.microsoft.com/office/drawing/2014/chart" uri="{C3380CC4-5D6E-409C-BE32-E72D297353CC}">
                <c16:uniqueId val="{0000005D-9B7B-41AC-BE72-B2EF53F4CFF9}"/>
              </c:ext>
            </c:extLst>
          </c:dPt>
          <c:dLbls>
            <c:dLbl>
              <c:idx val="35"/>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3D-9B7B-41AC-BE72-B2EF53F4CFF9}"/>
                </c:ext>
              </c:extLst>
            </c:dLbl>
            <c:dLbl>
              <c:idx val="36"/>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3F-9B7B-41AC-BE72-B2EF53F4CFF9}"/>
                </c:ext>
              </c:extLst>
            </c:dLbl>
            <c:dLbl>
              <c:idx val="37"/>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41-9B7B-41AC-BE72-B2EF53F4CFF9}"/>
                </c:ext>
              </c:extLst>
            </c:dLbl>
            <c:dLbl>
              <c:idx val="38"/>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43-9B7B-41AC-BE72-B2EF53F4CFF9}"/>
                </c:ext>
              </c:extLst>
            </c:dLbl>
            <c:dLbl>
              <c:idx val="39"/>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45-9B7B-41AC-BE72-B2EF53F4CFF9}"/>
                </c:ext>
              </c:extLst>
            </c:dLbl>
            <c:dLbl>
              <c:idx val="40"/>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47-9B7B-41AC-BE72-B2EF53F4CFF9}"/>
                </c:ext>
              </c:extLst>
            </c:dLbl>
            <c:dLbl>
              <c:idx val="41"/>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49-9B7B-41AC-BE72-B2EF53F4CFF9}"/>
                </c:ext>
              </c:extLst>
            </c:dLbl>
            <c:dLbl>
              <c:idx val="42"/>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accent4">
                          <a:lumMod val="50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4B-9B7B-41AC-BE72-B2EF53F4CFF9}"/>
                </c:ext>
              </c:extLst>
            </c:dLbl>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filed'!$N$85:$BW$85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filed'!$C$86:$BW$86</c:f>
              <c:numCache>
                <c:formatCode>#,##0</c:formatCode>
                <c:ptCount val="59"/>
                <c:pt idx="0">
                  <c:v>74408</c:v>
                </c:pt>
                <c:pt idx="1">
                  <c:v>71904</c:v>
                </c:pt>
                <c:pt idx="2">
                  <c:v>72965</c:v>
                </c:pt>
                <c:pt idx="3">
                  <c:v>73420</c:v>
                </c:pt>
                <c:pt idx="4">
                  <c:v>75180</c:v>
                </c:pt>
                <c:pt idx="5">
                  <c:v>76097</c:v>
                </c:pt>
                <c:pt idx="6">
                  <c:v>76052</c:v>
                </c:pt>
                <c:pt idx="7">
                  <c:v>78493</c:v>
                </c:pt>
                <c:pt idx="8" formatCode="General">
                  <c:v>81468</c:v>
                </c:pt>
                <c:pt idx="9" formatCode="General">
                  <c:v>82554</c:v>
                </c:pt>
                <c:pt idx="10" formatCode="General">
                  <c:v>81443</c:v>
                </c:pt>
                <c:pt idx="12">
                  <c:v>290081</c:v>
                </c:pt>
                <c:pt idx="13">
                  <c:v>287580</c:v>
                </c:pt>
                <c:pt idx="14">
                  <c:v>287013</c:v>
                </c:pt>
                <c:pt idx="15">
                  <c:v>271731</c:v>
                </c:pt>
                <c:pt idx="16">
                  <c:v>265959</c:v>
                </c:pt>
                <c:pt idx="17">
                  <c:v>258839</c:v>
                </c:pt>
                <c:pt idx="18">
                  <c:v>260244</c:v>
                </c:pt>
                <c:pt idx="19">
                  <c:v>260290</c:v>
                </c:pt>
                <c:pt idx="20" formatCode="General">
                  <c:v>253630</c:v>
                </c:pt>
                <c:pt idx="21" formatCode="General">
                  <c:v>245372</c:v>
                </c:pt>
                <c:pt idx="22" formatCode="General">
                  <c:v>227348</c:v>
                </c:pt>
                <c:pt idx="24">
                  <c:v>131805</c:v>
                </c:pt>
                <c:pt idx="25">
                  <c:v>138034</c:v>
                </c:pt>
                <c:pt idx="26">
                  <c:v>148136</c:v>
                </c:pt>
                <c:pt idx="27">
                  <c:v>159978</c:v>
                </c:pt>
                <c:pt idx="28">
                  <c:v>164073</c:v>
                </c:pt>
                <c:pt idx="29">
                  <c:v>167273</c:v>
                </c:pt>
                <c:pt idx="30">
                  <c:v>163423</c:v>
                </c:pt>
                <c:pt idx="31">
                  <c:v>159031</c:v>
                </c:pt>
                <c:pt idx="32" formatCode="General">
                  <c:v>162576</c:v>
                </c:pt>
                <c:pt idx="33" formatCode="General">
                  <c:v>171603</c:v>
                </c:pt>
                <c:pt idx="34" formatCode="General">
                  <c:v>180477</c:v>
                </c:pt>
                <c:pt idx="36">
                  <c:v>293066</c:v>
                </c:pt>
                <c:pt idx="37">
                  <c:v>415829</c:v>
                </c:pt>
                <c:pt idx="38">
                  <c:v>535315</c:v>
                </c:pt>
                <c:pt idx="39">
                  <c:v>704936</c:v>
                </c:pt>
                <c:pt idx="40">
                  <c:v>801135</c:v>
                </c:pt>
                <c:pt idx="41">
                  <c:v>968251</c:v>
                </c:pt>
                <c:pt idx="42">
                  <c:v>1204981</c:v>
                </c:pt>
                <c:pt idx="43">
                  <c:v>1245709</c:v>
                </c:pt>
                <c:pt idx="44" formatCode="General">
                  <c:v>1393815</c:v>
                </c:pt>
                <c:pt idx="45" formatCode="General">
                  <c:v>1243568</c:v>
                </c:pt>
                <c:pt idx="46" formatCode="General">
                  <c:v>1344817</c:v>
                </c:pt>
                <c:pt idx="48">
                  <c:v>241977</c:v>
                </c:pt>
                <c:pt idx="49">
                  <c:v>247750</c:v>
                </c:pt>
                <c:pt idx="50">
                  <c:v>268782</c:v>
                </c:pt>
                <c:pt idx="51">
                  <c:v>287831</c:v>
                </c:pt>
                <c:pt idx="52">
                  <c:v>285096</c:v>
                </c:pt>
                <c:pt idx="53">
                  <c:v>288335</c:v>
                </c:pt>
                <c:pt idx="54">
                  <c:v>295327</c:v>
                </c:pt>
                <c:pt idx="55">
                  <c:v>293904</c:v>
                </c:pt>
                <c:pt idx="56" formatCode="General">
                  <c:v>285095</c:v>
                </c:pt>
                <c:pt idx="57" formatCode="General">
                  <c:v>292998</c:v>
                </c:pt>
                <c:pt idx="58" formatCode="General">
                  <c:v>277297</c:v>
                </c:pt>
              </c:numCache>
            </c:numRef>
          </c:val>
          <c:extLst>
            <c:ext xmlns:c16="http://schemas.microsoft.com/office/drawing/2014/chart" uri="{C3380CC4-5D6E-409C-BE32-E72D297353CC}">
              <c16:uniqueId val="{0000005E-9B7B-41AC-BE72-B2EF53F4CFF9}"/>
            </c:ext>
          </c:extLst>
        </c:ser>
        <c:ser>
          <c:idx val="2"/>
          <c:order val="2"/>
          <c:tx>
            <c:strRef>
              <c:f>'Ch4. Patent applications filed'!$B$88</c:f>
              <c:strCache>
                <c:ptCount val="1"/>
                <c:pt idx="0">
                  <c:v>Foreign</c:v>
                </c:pt>
              </c:strCache>
            </c:strRef>
          </c:tx>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60-9B7B-41AC-BE72-B2EF53F4CFF9}"/>
              </c:ext>
            </c:extLst>
          </c:dPt>
          <c:dPt>
            <c:idx val="1"/>
            <c:invertIfNegative val="0"/>
            <c:bubble3D val="0"/>
            <c:spPr>
              <a:solidFill>
                <a:schemeClr val="accent3"/>
              </a:solidFill>
              <a:ln>
                <a:noFill/>
              </a:ln>
              <a:effectLst/>
            </c:spPr>
            <c:extLst>
              <c:ext xmlns:c16="http://schemas.microsoft.com/office/drawing/2014/chart" uri="{C3380CC4-5D6E-409C-BE32-E72D297353CC}">
                <c16:uniqueId val="{00000062-9B7B-41AC-BE72-B2EF53F4CFF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64-9B7B-41AC-BE72-B2EF53F4CFF9}"/>
              </c:ext>
            </c:extLst>
          </c:dPt>
          <c:dPt>
            <c:idx val="3"/>
            <c:invertIfNegative val="0"/>
            <c:bubble3D val="0"/>
            <c:spPr>
              <a:solidFill>
                <a:schemeClr val="accent3"/>
              </a:solidFill>
              <a:ln>
                <a:noFill/>
              </a:ln>
              <a:effectLst/>
            </c:spPr>
            <c:extLst>
              <c:ext xmlns:c16="http://schemas.microsoft.com/office/drawing/2014/chart" uri="{C3380CC4-5D6E-409C-BE32-E72D297353CC}">
                <c16:uniqueId val="{00000066-9B7B-41AC-BE72-B2EF53F4CFF9}"/>
              </c:ext>
            </c:extLst>
          </c:dPt>
          <c:dPt>
            <c:idx val="4"/>
            <c:invertIfNegative val="0"/>
            <c:bubble3D val="0"/>
            <c:spPr>
              <a:solidFill>
                <a:schemeClr val="accent3"/>
              </a:solidFill>
              <a:ln>
                <a:noFill/>
              </a:ln>
              <a:effectLst/>
            </c:spPr>
            <c:extLst>
              <c:ext xmlns:c16="http://schemas.microsoft.com/office/drawing/2014/chart" uri="{C3380CC4-5D6E-409C-BE32-E72D297353CC}">
                <c16:uniqueId val="{00000068-9B7B-41AC-BE72-B2EF53F4CFF9}"/>
              </c:ext>
            </c:extLst>
          </c:dPt>
          <c:dPt>
            <c:idx val="5"/>
            <c:invertIfNegative val="0"/>
            <c:bubble3D val="0"/>
            <c:spPr>
              <a:solidFill>
                <a:schemeClr val="accent3"/>
              </a:solidFill>
              <a:ln>
                <a:noFill/>
              </a:ln>
              <a:effectLst/>
            </c:spPr>
            <c:extLst>
              <c:ext xmlns:c16="http://schemas.microsoft.com/office/drawing/2014/chart" uri="{C3380CC4-5D6E-409C-BE32-E72D297353CC}">
                <c16:uniqueId val="{0000006A-9B7B-41AC-BE72-B2EF53F4CFF9}"/>
              </c:ext>
            </c:extLst>
          </c:dPt>
          <c:dPt>
            <c:idx val="6"/>
            <c:invertIfNegative val="0"/>
            <c:bubble3D val="0"/>
            <c:spPr>
              <a:solidFill>
                <a:schemeClr val="accent3"/>
              </a:solidFill>
              <a:ln>
                <a:noFill/>
              </a:ln>
              <a:effectLst/>
            </c:spPr>
            <c:extLst>
              <c:ext xmlns:c16="http://schemas.microsoft.com/office/drawing/2014/chart" uri="{C3380CC4-5D6E-409C-BE32-E72D297353CC}">
                <c16:uniqueId val="{0000006C-9B7B-41AC-BE72-B2EF53F4CFF9}"/>
              </c:ext>
            </c:extLst>
          </c:dPt>
          <c:dPt>
            <c:idx val="7"/>
            <c:invertIfNegative val="0"/>
            <c:bubble3D val="0"/>
            <c:spPr>
              <a:solidFill>
                <a:schemeClr val="accent3"/>
              </a:solidFill>
              <a:ln>
                <a:noFill/>
              </a:ln>
              <a:effectLst/>
            </c:spPr>
            <c:extLst>
              <c:ext xmlns:c16="http://schemas.microsoft.com/office/drawing/2014/chart" uri="{C3380CC4-5D6E-409C-BE32-E72D297353CC}">
                <c16:uniqueId val="{0000006E-9B7B-41AC-BE72-B2EF53F4CFF9}"/>
              </c:ext>
            </c:extLst>
          </c:dPt>
          <c:dPt>
            <c:idx val="8"/>
            <c:invertIfNegative val="0"/>
            <c:bubble3D val="0"/>
            <c:spPr>
              <a:solidFill>
                <a:schemeClr val="accent3"/>
              </a:solidFill>
              <a:ln>
                <a:noFill/>
              </a:ln>
              <a:effectLst/>
            </c:spPr>
            <c:extLst>
              <c:ext xmlns:c16="http://schemas.microsoft.com/office/drawing/2014/chart" uri="{C3380CC4-5D6E-409C-BE32-E72D297353CC}">
                <c16:uniqueId val="{00000070-9B7B-41AC-BE72-B2EF53F4CFF9}"/>
              </c:ext>
            </c:extLst>
          </c:dPt>
          <c:dPt>
            <c:idx val="9"/>
            <c:invertIfNegative val="0"/>
            <c:bubble3D val="0"/>
            <c:spPr>
              <a:solidFill>
                <a:schemeClr val="accent3"/>
              </a:solidFill>
              <a:ln>
                <a:noFill/>
              </a:ln>
              <a:effectLst/>
            </c:spPr>
            <c:extLst>
              <c:ext xmlns:c16="http://schemas.microsoft.com/office/drawing/2014/chart" uri="{C3380CC4-5D6E-409C-BE32-E72D297353CC}">
                <c16:uniqueId val="{00000072-9B7B-41AC-BE72-B2EF53F4CFF9}"/>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74-9B7B-41AC-BE72-B2EF53F4CFF9}"/>
              </c:ext>
            </c:extLst>
          </c:dPt>
          <c:dPt>
            <c:idx val="12"/>
            <c:invertIfNegative val="0"/>
            <c:bubble3D val="0"/>
            <c:spPr>
              <a:solidFill>
                <a:schemeClr val="accent3"/>
              </a:solidFill>
              <a:ln>
                <a:noFill/>
              </a:ln>
              <a:effectLst/>
            </c:spPr>
            <c:extLst>
              <c:ext xmlns:c16="http://schemas.microsoft.com/office/drawing/2014/chart" uri="{C3380CC4-5D6E-409C-BE32-E72D297353CC}">
                <c16:uniqueId val="{00000076-9B7B-41AC-BE72-B2EF53F4CFF9}"/>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78-9B7B-41AC-BE72-B2EF53F4CFF9}"/>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7A-9B7B-41AC-BE72-B2EF53F4CFF9}"/>
              </c:ext>
            </c:extLst>
          </c:dPt>
          <c:dPt>
            <c:idx val="15"/>
            <c:invertIfNegative val="0"/>
            <c:bubble3D val="0"/>
            <c:spPr>
              <a:solidFill>
                <a:schemeClr val="accent3"/>
              </a:solidFill>
              <a:ln>
                <a:noFill/>
              </a:ln>
              <a:effectLst/>
            </c:spPr>
            <c:extLst>
              <c:ext xmlns:c16="http://schemas.microsoft.com/office/drawing/2014/chart" uri="{C3380CC4-5D6E-409C-BE32-E72D297353CC}">
                <c16:uniqueId val="{0000007C-9B7B-41AC-BE72-B2EF53F4CFF9}"/>
              </c:ext>
            </c:extLst>
          </c:dPt>
          <c:dPt>
            <c:idx val="16"/>
            <c:invertIfNegative val="0"/>
            <c:bubble3D val="0"/>
            <c:spPr>
              <a:solidFill>
                <a:schemeClr val="accent3"/>
              </a:solidFill>
              <a:ln>
                <a:noFill/>
              </a:ln>
              <a:effectLst/>
            </c:spPr>
            <c:extLst>
              <c:ext xmlns:c16="http://schemas.microsoft.com/office/drawing/2014/chart" uri="{C3380CC4-5D6E-409C-BE32-E72D297353CC}">
                <c16:uniqueId val="{0000007E-9B7B-41AC-BE72-B2EF53F4CFF9}"/>
              </c:ext>
            </c:extLst>
          </c:dPt>
          <c:dPt>
            <c:idx val="17"/>
            <c:invertIfNegative val="0"/>
            <c:bubble3D val="0"/>
            <c:spPr>
              <a:solidFill>
                <a:schemeClr val="accent3"/>
              </a:solidFill>
              <a:ln>
                <a:noFill/>
              </a:ln>
              <a:effectLst/>
            </c:spPr>
            <c:extLst>
              <c:ext xmlns:c16="http://schemas.microsoft.com/office/drawing/2014/chart" uri="{C3380CC4-5D6E-409C-BE32-E72D297353CC}">
                <c16:uniqueId val="{00000080-9B7B-41AC-BE72-B2EF53F4CFF9}"/>
              </c:ext>
            </c:extLst>
          </c:dPt>
          <c:dPt>
            <c:idx val="18"/>
            <c:invertIfNegative val="0"/>
            <c:bubble3D val="0"/>
            <c:spPr>
              <a:solidFill>
                <a:schemeClr val="accent3"/>
              </a:solidFill>
              <a:ln>
                <a:noFill/>
              </a:ln>
              <a:effectLst/>
            </c:spPr>
            <c:extLst>
              <c:ext xmlns:c16="http://schemas.microsoft.com/office/drawing/2014/chart" uri="{C3380CC4-5D6E-409C-BE32-E72D297353CC}">
                <c16:uniqueId val="{00000082-9B7B-41AC-BE72-B2EF53F4CFF9}"/>
              </c:ext>
            </c:extLst>
          </c:dPt>
          <c:dPt>
            <c:idx val="19"/>
            <c:invertIfNegative val="0"/>
            <c:bubble3D val="0"/>
            <c:spPr>
              <a:solidFill>
                <a:schemeClr val="accent3"/>
              </a:solidFill>
              <a:ln>
                <a:noFill/>
              </a:ln>
              <a:effectLst/>
            </c:spPr>
            <c:extLst>
              <c:ext xmlns:c16="http://schemas.microsoft.com/office/drawing/2014/chart" uri="{C3380CC4-5D6E-409C-BE32-E72D297353CC}">
                <c16:uniqueId val="{00000084-9B7B-41AC-BE72-B2EF53F4CFF9}"/>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86-9B7B-41AC-BE72-B2EF53F4CFF9}"/>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88-9B7B-41AC-BE72-B2EF53F4CFF9}"/>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8A-9B7B-41AC-BE72-B2EF53F4CFF9}"/>
              </c:ext>
            </c:extLst>
          </c:dPt>
          <c:dPt>
            <c:idx val="24"/>
            <c:invertIfNegative val="0"/>
            <c:bubble3D val="0"/>
            <c:spPr>
              <a:solidFill>
                <a:schemeClr val="accent3"/>
              </a:solidFill>
              <a:ln>
                <a:noFill/>
              </a:ln>
              <a:effectLst/>
            </c:spPr>
            <c:extLst>
              <c:ext xmlns:c16="http://schemas.microsoft.com/office/drawing/2014/chart" uri="{C3380CC4-5D6E-409C-BE32-E72D297353CC}">
                <c16:uniqueId val="{0000008C-9B7B-41AC-BE72-B2EF53F4CFF9}"/>
              </c:ext>
            </c:extLst>
          </c:dPt>
          <c:dPt>
            <c:idx val="25"/>
            <c:invertIfNegative val="0"/>
            <c:bubble3D val="0"/>
            <c:spPr>
              <a:solidFill>
                <a:schemeClr val="accent3"/>
              </a:solidFill>
              <a:ln>
                <a:noFill/>
              </a:ln>
              <a:effectLst/>
            </c:spPr>
            <c:extLst>
              <c:ext xmlns:c16="http://schemas.microsoft.com/office/drawing/2014/chart" uri="{C3380CC4-5D6E-409C-BE32-E72D297353CC}">
                <c16:uniqueId val="{0000008E-9B7B-41AC-BE72-B2EF53F4CFF9}"/>
              </c:ext>
            </c:extLst>
          </c:dPt>
          <c:dPt>
            <c:idx val="26"/>
            <c:invertIfNegative val="0"/>
            <c:bubble3D val="0"/>
            <c:spPr>
              <a:solidFill>
                <a:schemeClr val="accent3"/>
              </a:solidFill>
              <a:ln>
                <a:noFill/>
              </a:ln>
              <a:effectLst/>
            </c:spPr>
            <c:extLst>
              <c:ext xmlns:c16="http://schemas.microsoft.com/office/drawing/2014/chart" uri="{C3380CC4-5D6E-409C-BE32-E72D297353CC}">
                <c16:uniqueId val="{00000090-9B7B-41AC-BE72-B2EF53F4CFF9}"/>
              </c:ext>
            </c:extLst>
          </c:dPt>
          <c:dPt>
            <c:idx val="27"/>
            <c:invertIfNegative val="0"/>
            <c:bubble3D val="0"/>
            <c:spPr>
              <a:solidFill>
                <a:schemeClr val="accent3"/>
              </a:solidFill>
              <a:ln>
                <a:noFill/>
              </a:ln>
              <a:effectLst/>
            </c:spPr>
            <c:extLst>
              <c:ext xmlns:c16="http://schemas.microsoft.com/office/drawing/2014/chart" uri="{C3380CC4-5D6E-409C-BE32-E72D297353CC}">
                <c16:uniqueId val="{00000092-9B7B-41AC-BE72-B2EF53F4CFF9}"/>
              </c:ext>
            </c:extLst>
          </c:dPt>
          <c:dPt>
            <c:idx val="28"/>
            <c:invertIfNegative val="0"/>
            <c:bubble3D val="0"/>
            <c:spPr>
              <a:solidFill>
                <a:schemeClr val="accent3"/>
              </a:solidFill>
              <a:ln>
                <a:noFill/>
              </a:ln>
              <a:effectLst/>
            </c:spPr>
            <c:extLst>
              <c:ext xmlns:c16="http://schemas.microsoft.com/office/drawing/2014/chart" uri="{C3380CC4-5D6E-409C-BE32-E72D297353CC}">
                <c16:uniqueId val="{00000094-9B7B-41AC-BE72-B2EF53F4CFF9}"/>
              </c:ext>
            </c:extLst>
          </c:dPt>
          <c:dPt>
            <c:idx val="29"/>
            <c:invertIfNegative val="0"/>
            <c:bubble3D val="0"/>
            <c:spPr>
              <a:solidFill>
                <a:schemeClr val="accent3"/>
              </a:solidFill>
              <a:ln>
                <a:noFill/>
              </a:ln>
              <a:effectLst/>
            </c:spPr>
            <c:extLst>
              <c:ext xmlns:c16="http://schemas.microsoft.com/office/drawing/2014/chart" uri="{C3380CC4-5D6E-409C-BE32-E72D297353CC}">
                <c16:uniqueId val="{00000096-9B7B-41AC-BE72-B2EF53F4CFF9}"/>
              </c:ext>
            </c:extLst>
          </c:dPt>
          <c:dPt>
            <c:idx val="30"/>
            <c:invertIfNegative val="0"/>
            <c:bubble3D val="0"/>
            <c:spPr>
              <a:solidFill>
                <a:schemeClr val="accent3"/>
              </a:solidFill>
              <a:ln>
                <a:noFill/>
              </a:ln>
              <a:effectLst/>
            </c:spPr>
            <c:extLst>
              <c:ext xmlns:c16="http://schemas.microsoft.com/office/drawing/2014/chart" uri="{C3380CC4-5D6E-409C-BE32-E72D297353CC}">
                <c16:uniqueId val="{00000098-9B7B-41AC-BE72-B2EF53F4CFF9}"/>
              </c:ext>
            </c:extLst>
          </c:dPt>
          <c:dPt>
            <c:idx val="31"/>
            <c:invertIfNegative val="0"/>
            <c:bubble3D val="0"/>
            <c:spPr>
              <a:solidFill>
                <a:schemeClr val="accent3"/>
              </a:solidFill>
              <a:ln>
                <a:noFill/>
              </a:ln>
              <a:effectLst/>
            </c:spPr>
            <c:extLst>
              <c:ext xmlns:c16="http://schemas.microsoft.com/office/drawing/2014/chart" uri="{C3380CC4-5D6E-409C-BE32-E72D297353CC}">
                <c16:uniqueId val="{0000009A-9B7B-41AC-BE72-B2EF53F4CFF9}"/>
              </c:ext>
            </c:extLst>
          </c:dPt>
          <c:dPt>
            <c:idx val="35"/>
            <c:invertIfNegative val="0"/>
            <c:bubble3D val="0"/>
            <c:spPr>
              <a:solidFill>
                <a:schemeClr val="accent3"/>
              </a:solidFill>
              <a:ln>
                <a:noFill/>
              </a:ln>
              <a:effectLst/>
            </c:spPr>
            <c:extLst>
              <c:ext xmlns:c16="http://schemas.microsoft.com/office/drawing/2014/chart" uri="{C3380CC4-5D6E-409C-BE32-E72D297353CC}">
                <c16:uniqueId val="{0000009C-9B7B-41AC-BE72-B2EF53F4CFF9}"/>
              </c:ext>
            </c:extLst>
          </c:dPt>
          <c:dPt>
            <c:idx val="36"/>
            <c:invertIfNegative val="0"/>
            <c:bubble3D val="0"/>
            <c:spPr>
              <a:solidFill>
                <a:schemeClr val="accent3"/>
              </a:solidFill>
              <a:ln>
                <a:noFill/>
              </a:ln>
              <a:effectLst/>
            </c:spPr>
            <c:extLst>
              <c:ext xmlns:c16="http://schemas.microsoft.com/office/drawing/2014/chart" uri="{C3380CC4-5D6E-409C-BE32-E72D297353CC}">
                <c16:uniqueId val="{0000009E-9B7B-41AC-BE72-B2EF53F4CFF9}"/>
              </c:ext>
            </c:extLst>
          </c:dPt>
          <c:dPt>
            <c:idx val="37"/>
            <c:invertIfNegative val="0"/>
            <c:bubble3D val="0"/>
            <c:spPr>
              <a:solidFill>
                <a:schemeClr val="accent3"/>
              </a:solidFill>
              <a:ln>
                <a:noFill/>
              </a:ln>
              <a:effectLst/>
            </c:spPr>
            <c:extLst>
              <c:ext xmlns:c16="http://schemas.microsoft.com/office/drawing/2014/chart" uri="{C3380CC4-5D6E-409C-BE32-E72D297353CC}">
                <c16:uniqueId val="{000000A0-9B7B-41AC-BE72-B2EF53F4CFF9}"/>
              </c:ext>
            </c:extLst>
          </c:dPt>
          <c:dPt>
            <c:idx val="38"/>
            <c:invertIfNegative val="0"/>
            <c:bubble3D val="0"/>
            <c:spPr>
              <a:solidFill>
                <a:schemeClr val="accent3"/>
              </a:solidFill>
              <a:ln>
                <a:noFill/>
              </a:ln>
              <a:effectLst/>
            </c:spPr>
            <c:extLst>
              <c:ext xmlns:c16="http://schemas.microsoft.com/office/drawing/2014/chart" uri="{C3380CC4-5D6E-409C-BE32-E72D297353CC}">
                <c16:uniqueId val="{000000A2-9B7B-41AC-BE72-B2EF53F4CFF9}"/>
              </c:ext>
            </c:extLst>
          </c:dPt>
          <c:dPt>
            <c:idx val="39"/>
            <c:invertIfNegative val="0"/>
            <c:bubble3D val="0"/>
            <c:spPr>
              <a:solidFill>
                <a:schemeClr val="accent3"/>
              </a:solidFill>
              <a:ln>
                <a:noFill/>
              </a:ln>
              <a:effectLst/>
            </c:spPr>
            <c:extLst>
              <c:ext xmlns:c16="http://schemas.microsoft.com/office/drawing/2014/chart" uri="{C3380CC4-5D6E-409C-BE32-E72D297353CC}">
                <c16:uniqueId val="{000000A4-9B7B-41AC-BE72-B2EF53F4CFF9}"/>
              </c:ext>
            </c:extLst>
          </c:dPt>
          <c:dPt>
            <c:idx val="40"/>
            <c:invertIfNegative val="0"/>
            <c:bubble3D val="0"/>
            <c:spPr>
              <a:solidFill>
                <a:schemeClr val="accent3"/>
              </a:solidFill>
              <a:ln>
                <a:noFill/>
              </a:ln>
              <a:effectLst/>
            </c:spPr>
            <c:extLst>
              <c:ext xmlns:c16="http://schemas.microsoft.com/office/drawing/2014/chart" uri="{C3380CC4-5D6E-409C-BE32-E72D297353CC}">
                <c16:uniqueId val="{000000A6-9B7B-41AC-BE72-B2EF53F4CFF9}"/>
              </c:ext>
            </c:extLst>
          </c:dPt>
          <c:dPt>
            <c:idx val="41"/>
            <c:invertIfNegative val="0"/>
            <c:bubble3D val="0"/>
            <c:spPr>
              <a:solidFill>
                <a:schemeClr val="accent3"/>
              </a:solidFill>
              <a:ln>
                <a:noFill/>
              </a:ln>
              <a:effectLst/>
            </c:spPr>
            <c:extLst>
              <c:ext xmlns:c16="http://schemas.microsoft.com/office/drawing/2014/chart" uri="{C3380CC4-5D6E-409C-BE32-E72D297353CC}">
                <c16:uniqueId val="{000000A8-9B7B-41AC-BE72-B2EF53F4CFF9}"/>
              </c:ext>
            </c:extLst>
          </c:dPt>
          <c:dPt>
            <c:idx val="42"/>
            <c:invertIfNegative val="0"/>
            <c:bubble3D val="0"/>
            <c:spPr>
              <a:solidFill>
                <a:schemeClr val="accent3"/>
              </a:solidFill>
              <a:ln>
                <a:noFill/>
              </a:ln>
              <a:effectLst/>
            </c:spPr>
            <c:extLst>
              <c:ext xmlns:c16="http://schemas.microsoft.com/office/drawing/2014/chart" uri="{C3380CC4-5D6E-409C-BE32-E72D297353CC}">
                <c16:uniqueId val="{000000AA-9B7B-41AC-BE72-B2EF53F4CFF9}"/>
              </c:ext>
            </c:extLst>
          </c:dPt>
          <c:dPt>
            <c:idx val="44"/>
            <c:invertIfNegative val="0"/>
            <c:bubble3D val="0"/>
            <c:spPr>
              <a:solidFill>
                <a:schemeClr val="accent3"/>
              </a:solidFill>
              <a:ln>
                <a:noFill/>
              </a:ln>
              <a:effectLst/>
            </c:spPr>
            <c:extLst>
              <c:ext xmlns:c16="http://schemas.microsoft.com/office/drawing/2014/chart" uri="{C3380CC4-5D6E-409C-BE32-E72D297353CC}">
                <c16:uniqueId val="{000000AC-9B7B-41AC-BE72-B2EF53F4CFF9}"/>
              </c:ext>
            </c:extLst>
          </c:dPt>
          <c:dPt>
            <c:idx val="45"/>
            <c:invertIfNegative val="0"/>
            <c:bubble3D val="0"/>
            <c:spPr>
              <a:solidFill>
                <a:schemeClr val="accent3"/>
              </a:solidFill>
              <a:ln>
                <a:noFill/>
              </a:ln>
              <a:effectLst/>
            </c:spPr>
            <c:extLst>
              <c:ext xmlns:c16="http://schemas.microsoft.com/office/drawing/2014/chart" uri="{C3380CC4-5D6E-409C-BE32-E72D297353CC}">
                <c16:uniqueId val="{000000AE-9B7B-41AC-BE72-B2EF53F4CFF9}"/>
              </c:ext>
            </c:extLst>
          </c:dPt>
          <c:dPt>
            <c:idx val="46"/>
            <c:invertIfNegative val="0"/>
            <c:bubble3D val="0"/>
            <c:spPr>
              <a:solidFill>
                <a:schemeClr val="accent3"/>
              </a:solidFill>
              <a:ln>
                <a:noFill/>
              </a:ln>
              <a:effectLst/>
            </c:spPr>
            <c:extLst>
              <c:ext xmlns:c16="http://schemas.microsoft.com/office/drawing/2014/chart" uri="{C3380CC4-5D6E-409C-BE32-E72D297353CC}">
                <c16:uniqueId val="{000000B0-9B7B-41AC-BE72-B2EF53F4CFF9}"/>
              </c:ext>
            </c:extLst>
          </c:dPt>
          <c:dPt>
            <c:idx val="47"/>
            <c:invertIfNegative val="0"/>
            <c:bubble3D val="0"/>
            <c:spPr>
              <a:solidFill>
                <a:schemeClr val="accent3"/>
              </a:solidFill>
              <a:ln>
                <a:noFill/>
              </a:ln>
              <a:effectLst/>
            </c:spPr>
            <c:extLst>
              <c:ext xmlns:c16="http://schemas.microsoft.com/office/drawing/2014/chart" uri="{C3380CC4-5D6E-409C-BE32-E72D297353CC}">
                <c16:uniqueId val="{000000B2-9B7B-41AC-BE72-B2EF53F4CFF9}"/>
              </c:ext>
            </c:extLst>
          </c:dPt>
          <c:dPt>
            <c:idx val="48"/>
            <c:invertIfNegative val="0"/>
            <c:bubble3D val="0"/>
            <c:spPr>
              <a:solidFill>
                <a:schemeClr val="accent3"/>
              </a:solidFill>
              <a:ln>
                <a:noFill/>
              </a:ln>
              <a:effectLst/>
            </c:spPr>
            <c:extLst>
              <c:ext xmlns:c16="http://schemas.microsoft.com/office/drawing/2014/chart" uri="{C3380CC4-5D6E-409C-BE32-E72D297353CC}">
                <c16:uniqueId val="{000000B4-9B7B-41AC-BE72-B2EF53F4CFF9}"/>
              </c:ext>
            </c:extLst>
          </c:dPt>
          <c:dPt>
            <c:idx val="49"/>
            <c:invertIfNegative val="0"/>
            <c:bubble3D val="0"/>
            <c:spPr>
              <a:solidFill>
                <a:schemeClr val="accent3"/>
              </a:solidFill>
              <a:ln>
                <a:noFill/>
              </a:ln>
              <a:effectLst/>
            </c:spPr>
            <c:extLst>
              <c:ext xmlns:c16="http://schemas.microsoft.com/office/drawing/2014/chart" uri="{C3380CC4-5D6E-409C-BE32-E72D297353CC}">
                <c16:uniqueId val="{000000B6-9B7B-41AC-BE72-B2EF53F4CFF9}"/>
              </c:ext>
            </c:extLst>
          </c:dPt>
          <c:dPt>
            <c:idx val="50"/>
            <c:invertIfNegative val="0"/>
            <c:bubble3D val="0"/>
            <c:spPr>
              <a:solidFill>
                <a:schemeClr val="accent3"/>
              </a:solidFill>
              <a:ln>
                <a:noFill/>
              </a:ln>
              <a:effectLst/>
            </c:spPr>
            <c:extLst>
              <c:ext xmlns:c16="http://schemas.microsoft.com/office/drawing/2014/chart" uri="{C3380CC4-5D6E-409C-BE32-E72D297353CC}">
                <c16:uniqueId val="{000000B8-9B7B-41AC-BE72-B2EF53F4CFF9}"/>
              </c:ext>
            </c:extLst>
          </c:dPt>
          <c:dPt>
            <c:idx val="51"/>
            <c:invertIfNegative val="0"/>
            <c:bubble3D val="0"/>
            <c:spPr>
              <a:solidFill>
                <a:schemeClr val="accent3"/>
              </a:solidFill>
              <a:ln>
                <a:noFill/>
              </a:ln>
              <a:effectLst/>
            </c:spPr>
            <c:extLst>
              <c:ext xmlns:c16="http://schemas.microsoft.com/office/drawing/2014/chart" uri="{C3380CC4-5D6E-409C-BE32-E72D297353CC}">
                <c16:uniqueId val="{000000BA-9B7B-41AC-BE72-B2EF53F4CFF9}"/>
              </c:ext>
            </c:extLst>
          </c:dPt>
          <c:dPt>
            <c:idx val="52"/>
            <c:invertIfNegative val="0"/>
            <c:bubble3D val="0"/>
            <c:spPr>
              <a:solidFill>
                <a:schemeClr val="accent3"/>
              </a:solidFill>
              <a:ln>
                <a:noFill/>
              </a:ln>
              <a:effectLst/>
            </c:spPr>
            <c:extLst>
              <c:ext xmlns:c16="http://schemas.microsoft.com/office/drawing/2014/chart" uri="{C3380CC4-5D6E-409C-BE32-E72D297353CC}">
                <c16:uniqueId val="{000000BC-9B7B-41AC-BE72-B2EF53F4CFF9}"/>
              </c:ext>
            </c:extLst>
          </c:dPt>
          <c:dLbls>
            <c:spPr>
              <a:noFill/>
              <a:ln>
                <a:noFill/>
              </a:ln>
              <a:effectLst/>
            </c:spPr>
            <c:txPr>
              <a:bodyPr rot="0" spcFirstLastPara="1" vertOverflow="ellipsis" vert="horz" wrap="square" lIns="38100" tIns="19050" rIns="38100" bIns="19050" anchor="ctr" anchorCtr="1">
                <a:spAutoFit/>
              </a:bodyPr>
              <a:lstStyle/>
              <a:p>
                <a:pPr>
                  <a:defRPr lang="ja-JP"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filed'!$N$85:$BW$85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filed'!$C$88:$BW$88</c:f>
              <c:numCache>
                <c:formatCode>#,##0</c:formatCode>
                <c:ptCount val="59"/>
                <c:pt idx="0">
                  <c:v>76553</c:v>
                </c:pt>
                <c:pt idx="1">
                  <c:v>70906</c:v>
                </c:pt>
                <c:pt idx="2">
                  <c:v>75529</c:v>
                </c:pt>
                <c:pt idx="3">
                  <c:v>74449</c:v>
                </c:pt>
                <c:pt idx="4">
                  <c:v>76801</c:v>
                </c:pt>
                <c:pt idx="5">
                  <c:v>83925</c:v>
                </c:pt>
                <c:pt idx="6">
                  <c:v>83300</c:v>
                </c:pt>
                <c:pt idx="7">
                  <c:v>88101</c:v>
                </c:pt>
                <c:pt idx="8">
                  <c:v>92849</c:v>
                </c:pt>
                <c:pt idx="9">
                  <c:v>98978</c:v>
                </c:pt>
                <c:pt idx="10">
                  <c:v>98807</c:v>
                </c:pt>
                <c:pt idx="12">
                  <c:v>54517</c:v>
                </c:pt>
                <c:pt idx="13">
                  <c:v>55030</c:v>
                </c:pt>
                <c:pt idx="14">
                  <c:v>55783</c:v>
                </c:pt>
                <c:pt idx="15">
                  <c:v>56705</c:v>
                </c:pt>
                <c:pt idx="16">
                  <c:v>60030</c:v>
                </c:pt>
                <c:pt idx="17">
                  <c:v>59882</c:v>
                </c:pt>
                <c:pt idx="18">
                  <c:v>58137</c:v>
                </c:pt>
                <c:pt idx="19">
                  <c:v>58189</c:v>
                </c:pt>
                <c:pt idx="20">
                  <c:v>59937</c:v>
                </c:pt>
                <c:pt idx="21">
                  <c:v>62597</c:v>
                </c:pt>
                <c:pt idx="22">
                  <c:v>61124</c:v>
                </c:pt>
                <c:pt idx="24">
                  <c:v>38296</c:v>
                </c:pt>
                <c:pt idx="25">
                  <c:v>40890</c:v>
                </c:pt>
                <c:pt idx="26">
                  <c:v>40779</c:v>
                </c:pt>
                <c:pt idx="27">
                  <c:v>44611</c:v>
                </c:pt>
                <c:pt idx="28">
                  <c:v>46219</c:v>
                </c:pt>
                <c:pt idx="29">
                  <c:v>46421</c:v>
                </c:pt>
                <c:pt idx="30">
                  <c:v>45407</c:v>
                </c:pt>
                <c:pt idx="31">
                  <c:v>45744</c:v>
                </c:pt>
                <c:pt idx="32">
                  <c:v>47416</c:v>
                </c:pt>
                <c:pt idx="33">
                  <c:v>47372</c:v>
                </c:pt>
                <c:pt idx="34">
                  <c:v>46282</c:v>
                </c:pt>
                <c:pt idx="36">
                  <c:v>98111</c:v>
                </c:pt>
                <c:pt idx="37">
                  <c:v>110583</c:v>
                </c:pt>
                <c:pt idx="38">
                  <c:v>117462</c:v>
                </c:pt>
                <c:pt idx="39">
                  <c:v>120200</c:v>
                </c:pt>
                <c:pt idx="40">
                  <c:v>127042</c:v>
                </c:pt>
                <c:pt idx="41">
                  <c:v>133613</c:v>
                </c:pt>
                <c:pt idx="42">
                  <c:v>133522</c:v>
                </c:pt>
                <c:pt idx="43">
                  <c:v>135885</c:v>
                </c:pt>
                <c:pt idx="44">
                  <c:v>148187</c:v>
                </c:pt>
                <c:pt idx="45">
                  <c:v>157093</c:v>
                </c:pt>
                <c:pt idx="46">
                  <c:v>152342</c:v>
                </c:pt>
                <c:pt idx="48">
                  <c:v>248249</c:v>
                </c:pt>
                <c:pt idx="49">
                  <c:v>255832</c:v>
                </c:pt>
                <c:pt idx="50">
                  <c:v>274033</c:v>
                </c:pt>
                <c:pt idx="51">
                  <c:v>283781</c:v>
                </c:pt>
                <c:pt idx="52">
                  <c:v>293706</c:v>
                </c:pt>
                <c:pt idx="53">
                  <c:v>301075</c:v>
                </c:pt>
                <c:pt idx="54">
                  <c:v>310244</c:v>
                </c:pt>
                <c:pt idx="55">
                  <c:v>313052</c:v>
                </c:pt>
                <c:pt idx="56">
                  <c:v>312046</c:v>
                </c:pt>
                <c:pt idx="57">
                  <c:v>328455</c:v>
                </c:pt>
                <c:pt idx="58">
                  <c:v>319878</c:v>
                </c:pt>
              </c:numCache>
            </c:numRef>
          </c:val>
          <c:extLst>
            <c:ext xmlns:c16="http://schemas.microsoft.com/office/drawing/2014/chart" uri="{C3380CC4-5D6E-409C-BE32-E72D297353CC}">
              <c16:uniqueId val="{000000BD-9B7B-41AC-BE72-B2EF53F4CFF9}"/>
            </c:ext>
          </c:extLst>
        </c:ser>
        <c:ser>
          <c:idx val="3"/>
          <c:order val="3"/>
          <c:tx>
            <c:strRef>
              <c:f>'Ch4. Patent applications filed'!$B$89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Patent applications filed'!$N$85:$BW$85</c:f>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f>'Ch4. Patent applications filed'!$C$89:$BW$89</c:f>
              <c:numCache>
                <c:formatCode>#,##0</c:formatCode>
                <c:ptCount val="59"/>
                <c:pt idx="0">
                  <c:v>150961</c:v>
                </c:pt>
                <c:pt idx="1">
                  <c:v>142810</c:v>
                </c:pt>
                <c:pt idx="2">
                  <c:v>148494</c:v>
                </c:pt>
                <c:pt idx="3">
                  <c:v>147869</c:v>
                </c:pt>
                <c:pt idx="4">
                  <c:v>151981</c:v>
                </c:pt>
                <c:pt idx="5">
                  <c:v>160022</c:v>
                </c:pt>
                <c:pt idx="6">
                  <c:v>159352</c:v>
                </c:pt>
                <c:pt idx="7">
                  <c:v>166594</c:v>
                </c:pt>
                <c:pt idx="8">
                  <c:v>174317</c:v>
                </c:pt>
                <c:pt idx="9">
                  <c:v>181532</c:v>
                </c:pt>
                <c:pt idx="10">
                  <c:v>180250</c:v>
                </c:pt>
                <c:pt idx="12">
                  <c:v>344598</c:v>
                </c:pt>
                <c:pt idx="13">
                  <c:v>342610</c:v>
                </c:pt>
                <c:pt idx="14">
                  <c:v>342796</c:v>
                </c:pt>
                <c:pt idx="15">
                  <c:v>328436</c:v>
                </c:pt>
                <c:pt idx="16">
                  <c:v>325989</c:v>
                </c:pt>
                <c:pt idx="17">
                  <c:v>318721</c:v>
                </c:pt>
                <c:pt idx="18">
                  <c:v>318381</c:v>
                </c:pt>
                <c:pt idx="19">
                  <c:v>318479</c:v>
                </c:pt>
                <c:pt idx="20">
                  <c:v>313567</c:v>
                </c:pt>
                <c:pt idx="21">
                  <c:v>307969</c:v>
                </c:pt>
                <c:pt idx="22">
                  <c:v>288472</c:v>
                </c:pt>
                <c:pt idx="24">
                  <c:v>170101</c:v>
                </c:pt>
                <c:pt idx="25">
                  <c:v>178924</c:v>
                </c:pt>
                <c:pt idx="26">
                  <c:v>188915</c:v>
                </c:pt>
                <c:pt idx="27">
                  <c:v>204589</c:v>
                </c:pt>
                <c:pt idx="28">
                  <c:v>210292</c:v>
                </c:pt>
                <c:pt idx="29">
                  <c:v>213694</c:v>
                </c:pt>
                <c:pt idx="30">
                  <c:v>208830</c:v>
                </c:pt>
                <c:pt idx="31">
                  <c:v>204775</c:v>
                </c:pt>
                <c:pt idx="32">
                  <c:v>209992</c:v>
                </c:pt>
                <c:pt idx="33">
                  <c:v>218975</c:v>
                </c:pt>
                <c:pt idx="34">
                  <c:v>226759</c:v>
                </c:pt>
                <c:pt idx="36">
                  <c:v>391177</c:v>
                </c:pt>
                <c:pt idx="37">
                  <c:v>526412</c:v>
                </c:pt>
                <c:pt idx="38">
                  <c:v>652777</c:v>
                </c:pt>
                <c:pt idx="39">
                  <c:v>825136</c:v>
                </c:pt>
                <c:pt idx="40">
                  <c:v>928177</c:v>
                </c:pt>
                <c:pt idx="41">
                  <c:v>1101864</c:v>
                </c:pt>
                <c:pt idx="42">
                  <c:v>1338503</c:v>
                </c:pt>
                <c:pt idx="43">
                  <c:v>1381594</c:v>
                </c:pt>
                <c:pt idx="44">
                  <c:v>1542002</c:v>
                </c:pt>
                <c:pt idx="45">
                  <c:v>1400661</c:v>
                </c:pt>
                <c:pt idx="46">
                  <c:v>1497159</c:v>
                </c:pt>
                <c:pt idx="48">
                  <c:v>490226</c:v>
                </c:pt>
                <c:pt idx="49">
                  <c:v>503582</c:v>
                </c:pt>
                <c:pt idx="50">
                  <c:v>542815</c:v>
                </c:pt>
                <c:pt idx="51">
                  <c:v>571612</c:v>
                </c:pt>
                <c:pt idx="52">
                  <c:v>578802</c:v>
                </c:pt>
                <c:pt idx="53">
                  <c:v>589410</c:v>
                </c:pt>
                <c:pt idx="54">
                  <c:v>605571</c:v>
                </c:pt>
                <c:pt idx="55">
                  <c:v>606956</c:v>
                </c:pt>
                <c:pt idx="56">
                  <c:v>597141</c:v>
                </c:pt>
                <c:pt idx="57">
                  <c:v>621453</c:v>
                </c:pt>
                <c:pt idx="58">
                  <c:v>597175</c:v>
                </c:pt>
              </c:numCache>
            </c:numRef>
          </c:val>
          <c:extLst>
            <c:ext xmlns:c16="http://schemas.microsoft.com/office/drawing/2014/chart" uri="{C3380CC4-5D6E-409C-BE32-E72D297353CC}">
              <c16:uniqueId val="{000000E2-9B7B-41AC-BE72-B2EF53F4CFF9}"/>
            </c:ext>
          </c:extLst>
        </c:ser>
        <c:dLbls>
          <c:showLegendKey val="0"/>
          <c:showVal val="0"/>
          <c:showCatName val="0"/>
          <c:showSerName val="0"/>
          <c:showPercent val="0"/>
          <c:showBubbleSize val="0"/>
        </c:dLbls>
        <c:gapWidth val="3"/>
        <c:overlap val="100"/>
        <c:axId val="619628752"/>
        <c:axId val="619629144"/>
        <c:extLst>
          <c:ext xmlns:c15="http://schemas.microsoft.com/office/drawing/2012/chart" uri="{02D57815-91ED-43cb-92C2-25804820EDAC}">
            <c15:filteredBarSeries>
              <c15:ser>
                <c:idx val="1"/>
                <c:order val="0"/>
                <c:tx>
                  <c:strRef>
                    <c:extLst>
                      <c:ext uri="{02D57815-91ED-43cb-92C2-25804820EDAC}">
                        <c15:formulaRef>
                          <c15:sqref>'Ch4. Patent applications filed'!$B$87</c15:sqref>
                        </c15:formulaRef>
                      </c:ext>
                    </c:extLst>
                    <c:strCache>
                      <c:ptCount val="1"/>
                    </c:strCache>
                  </c:strRef>
                </c:tx>
                <c:spPr>
                  <a:solidFill>
                    <a:schemeClr val="accent2"/>
                  </a:solidFill>
                  <a:ln>
                    <a:noFill/>
                  </a:ln>
                  <a:effectLst/>
                </c:spPr>
                <c:invertIfNegative val="0"/>
                <c:cat>
                  <c:numRef>
                    <c:extLst>
                      <c:ext uri="{02D57815-91ED-43cb-92C2-25804820EDAC}">
                        <c15:formulaRef>
                          <c15:sqref>'Ch4. Patent applications filed'!$N$85:$BW$85</c15:sqref>
                        </c15:formulaRef>
                      </c:ext>
                    </c:extLst>
                    <c:numCache>
                      <c:formatCode>General</c:formatCode>
                      <c:ptCount val="59"/>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pt idx="36">
                        <c:v>2010</c:v>
                      </c:pt>
                      <c:pt idx="37">
                        <c:v>2011</c:v>
                      </c:pt>
                      <c:pt idx="38">
                        <c:v>2012</c:v>
                      </c:pt>
                      <c:pt idx="39">
                        <c:v>2013</c:v>
                      </c:pt>
                      <c:pt idx="40">
                        <c:v>2014</c:v>
                      </c:pt>
                      <c:pt idx="41">
                        <c:v>2015</c:v>
                      </c:pt>
                      <c:pt idx="42">
                        <c:v>2016</c:v>
                      </c:pt>
                      <c:pt idx="43">
                        <c:v>2017</c:v>
                      </c:pt>
                      <c:pt idx="44">
                        <c:v>2018</c:v>
                      </c:pt>
                      <c:pt idx="45">
                        <c:v>2019</c:v>
                      </c:pt>
                      <c:pt idx="46">
                        <c:v>2020</c:v>
                      </c:pt>
                      <c:pt idx="48">
                        <c:v>2010</c:v>
                      </c:pt>
                      <c:pt idx="49">
                        <c:v>2011</c:v>
                      </c:pt>
                      <c:pt idx="50">
                        <c:v>2012</c:v>
                      </c:pt>
                      <c:pt idx="51">
                        <c:v>2013</c:v>
                      </c:pt>
                      <c:pt idx="52">
                        <c:v>2014</c:v>
                      </c:pt>
                      <c:pt idx="53">
                        <c:v>2015</c:v>
                      </c:pt>
                      <c:pt idx="54">
                        <c:v>2016</c:v>
                      </c:pt>
                      <c:pt idx="55">
                        <c:v>2017</c:v>
                      </c:pt>
                      <c:pt idx="56">
                        <c:v>2018</c:v>
                      </c:pt>
                      <c:pt idx="57">
                        <c:v>2019</c:v>
                      </c:pt>
                      <c:pt idx="58">
                        <c:v>2020</c:v>
                      </c:pt>
                    </c:numCache>
                  </c:numRef>
                </c:cat>
                <c:val>
                  <c:numRef>
                    <c:extLst>
                      <c:ext uri="{02D57815-91ED-43cb-92C2-25804820EDAC}">
                        <c15:formulaRef>
                          <c15:sqref>'Ch4. Patent applications filed'!$C$87:$BU$87</c15:sqref>
                        </c15:formulaRef>
                      </c:ext>
                    </c:extLst>
                    <c:numCache>
                      <c:formatCode>#,##0</c:formatCode>
                      <c:ptCount val="57"/>
                    </c:numCache>
                  </c:numRef>
                </c:val>
                <c:extLst>
                  <c:ext xmlns:c16="http://schemas.microsoft.com/office/drawing/2014/chart" uri="{C3380CC4-5D6E-409C-BE32-E72D297353CC}">
                    <c16:uniqueId val="{000000E3-9B7B-41AC-BE72-B2EF53F4CFF9}"/>
                  </c:ext>
                </c:extLst>
              </c15:ser>
            </c15:filteredBarSeries>
          </c:ext>
        </c:extLst>
      </c:barChart>
      <c:catAx>
        <c:axId val="61962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619629144"/>
        <c:crosses val="autoZero"/>
        <c:auto val="1"/>
        <c:lblAlgn val="ctr"/>
        <c:lblOffset val="100"/>
        <c:noMultiLvlLbl val="0"/>
      </c:catAx>
      <c:valAx>
        <c:axId val="619629144"/>
        <c:scaling>
          <c:orientation val="minMax"/>
          <c:max val="2000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en-US"/>
          </a:p>
        </c:txPr>
        <c:crossAx val="619628752"/>
        <c:crosses val="autoZero"/>
        <c:crossBetween val="between"/>
      </c:valAx>
      <c:spPr>
        <a:noFill/>
        <a:ln>
          <a:noFill/>
        </a:ln>
        <a:effectLst/>
      </c:spPr>
    </c:plotArea>
    <c:legend>
      <c:legendPos val="r"/>
      <c:legendEntry>
        <c:idx val="0"/>
        <c:delete val="1"/>
      </c:legendEntry>
      <c:legendEntry>
        <c:idx val="1"/>
        <c:txPr>
          <a:bodyPr rot="0" spcFirstLastPara="1" vertOverflow="ellipsis" vert="horz" wrap="square" anchor="ctr" anchorCtr="1"/>
          <a:lstStyle/>
          <a:p>
            <a:pPr>
              <a:defRPr lang="zh-CN" sz="20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lang="zh-CN" sz="2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3.0195039468346008E-2"/>
          <c:y val="8.043245557696424E-2"/>
          <c:w val="6.6866242807186976E-2"/>
          <c:h val="0.2528771090511566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600" b="0" i="0" u="none" strike="noStrike" kern="1200" spc="0" baseline="0">
                <a:solidFill>
                  <a:sysClr val="windowText" lastClr="000000"/>
                </a:solidFill>
                <a:latin typeface="+mn-lt"/>
                <a:ea typeface="+mn-ea"/>
                <a:cs typeface="+mn-cs"/>
              </a:defRPr>
            </a:pPr>
            <a:r>
              <a:rPr lang="en-US" sz="1600" b="1">
                <a:solidFill>
                  <a:sysClr val="windowText" lastClr="000000"/>
                </a:solidFill>
              </a:rPr>
              <a:t>Fig.</a:t>
            </a:r>
            <a:r>
              <a:rPr lang="en-US" sz="1600" b="1" baseline="0">
                <a:solidFill>
                  <a:sysClr val="windowText" lastClr="000000"/>
                </a:solidFill>
              </a:rPr>
              <a:t> 4.3: APPLICATIONS FILED - SECTOR OF TECHNOLOGY </a:t>
            </a:r>
            <a:r>
              <a:rPr lang="en-US" sz="1600" b="1" baseline="0">
                <a:solidFill>
                  <a:srgbClr val="0000CC"/>
                </a:solidFill>
              </a:rPr>
              <a:t>(EXTENDED DATA)</a:t>
            </a:r>
            <a:endParaRPr lang="en-US" sz="1600" b="1">
              <a:solidFill>
                <a:srgbClr val="0000CC"/>
              </a:solidFill>
            </a:endParaRPr>
          </a:p>
        </c:rich>
      </c:tx>
      <c:layout>
        <c:manualLayout>
          <c:xMode val="edge"/>
          <c:yMode val="edge"/>
          <c:x val="1.26212961841308E-2"/>
          <c:y val="4.1641186638995797E-2"/>
        </c:manualLayout>
      </c:layout>
      <c:overlay val="0"/>
      <c:spPr>
        <a:noFill/>
        <a:ln>
          <a:noFill/>
        </a:ln>
        <a:effectLst/>
      </c:spPr>
    </c:title>
    <c:autoTitleDeleted val="0"/>
    <c:plotArea>
      <c:layout>
        <c:manualLayout>
          <c:layoutTarget val="inner"/>
          <c:xMode val="edge"/>
          <c:yMode val="edge"/>
          <c:x val="6.9919781123049451E-3"/>
          <c:y val="1.6260650521337405E-2"/>
          <c:w val="0.95999404778865804"/>
          <c:h val="0.79432131122702299"/>
        </c:manualLayout>
      </c:layout>
      <c:barChart>
        <c:barDir val="col"/>
        <c:grouping val="stacked"/>
        <c:varyColors val="0"/>
        <c:ser>
          <c:idx val="4"/>
          <c:order val="0"/>
          <c:tx>
            <c:strRef>
              <c:f>'Ch4. Technology sectors&amp;fie '!$B$77</c:f>
              <c:strCache>
                <c:ptCount val="1"/>
                <c:pt idx="0">
                  <c:v>Other fileds</c:v>
                </c:pt>
              </c:strCache>
            </c:strRef>
          </c:tx>
          <c:spPr>
            <a:solidFill>
              <a:srgbClr val="32E6E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'!$P$72:$BF$72</c:f>
              <c:numCache>
                <c:formatCode>General</c:formatCode>
                <c:ptCount val="43"/>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7">
                  <c:v>2013</c:v>
                </c:pt>
                <c:pt idx="18">
                  <c:v>2014</c:v>
                </c:pt>
                <c:pt idx="19">
                  <c:v>2015</c:v>
                </c:pt>
                <c:pt idx="20">
                  <c:v>2016</c:v>
                </c:pt>
                <c:pt idx="21">
                  <c:v>2017</c:v>
                </c:pt>
                <c:pt idx="22">
                  <c:v>2018</c:v>
                </c:pt>
                <c:pt idx="23">
                  <c:v>2019</c:v>
                </c:pt>
                <c:pt idx="24">
                  <c:v>2020</c:v>
                </c:pt>
                <c:pt idx="26">
                  <c:v>2013</c:v>
                </c:pt>
                <c:pt idx="27">
                  <c:v>2014</c:v>
                </c:pt>
                <c:pt idx="28">
                  <c:v>2015</c:v>
                </c:pt>
                <c:pt idx="29">
                  <c:v>2016</c:v>
                </c:pt>
                <c:pt idx="30">
                  <c:v>2017</c:v>
                </c:pt>
                <c:pt idx="31">
                  <c:v>2018</c:v>
                </c:pt>
                <c:pt idx="32">
                  <c:v>2019</c:v>
                </c:pt>
                <c:pt idx="33">
                  <c:v>2020</c:v>
                </c:pt>
                <c:pt idx="35">
                  <c:v>2013</c:v>
                </c:pt>
                <c:pt idx="36">
                  <c:v>2014</c:v>
                </c:pt>
                <c:pt idx="37">
                  <c:v>2015</c:v>
                </c:pt>
                <c:pt idx="38">
                  <c:v>2016</c:v>
                </c:pt>
                <c:pt idx="39">
                  <c:v>2017</c:v>
                </c:pt>
                <c:pt idx="40">
                  <c:v>2018</c:v>
                </c:pt>
                <c:pt idx="41">
                  <c:v>2019</c:v>
                </c:pt>
                <c:pt idx="42">
                  <c:v>2020</c:v>
                </c:pt>
              </c:numCache>
            </c:numRef>
          </c:cat>
          <c:val>
            <c:numRef>
              <c:f>'Ch4. Technology sectors&amp;fie '!$P$77:$BF$77</c:f>
              <c:numCache>
                <c:formatCode>0%</c:formatCode>
                <c:ptCount val="43"/>
                <c:pt idx="0">
                  <c:v>7.0613023936734201E-2</c:v>
                </c:pt>
                <c:pt idx="1">
                  <c:v>6.9799952744742794E-2</c:v>
                </c:pt>
                <c:pt idx="2">
                  <c:v>7.0044466712594705E-2</c:v>
                </c:pt>
                <c:pt idx="3">
                  <c:v>6.8659214011160097E-2</c:v>
                </c:pt>
                <c:pt idx="4">
                  <c:v>7.0287771961146203E-2</c:v>
                </c:pt>
                <c:pt idx="5">
                  <c:v>6.8711987951114606E-2</c:v>
                </c:pt>
                <c:pt idx="6">
                  <c:v>7.2864183103094712E-2</c:v>
                </c:pt>
                <c:pt idx="7">
                  <c:v>6.9696783526113248E-2</c:v>
                </c:pt>
                <c:pt idx="9">
                  <c:v>8.8022817376907106E-2</c:v>
                </c:pt>
                <c:pt idx="10">
                  <c:v>9.7847132203300394E-2</c:v>
                </c:pt>
                <c:pt idx="11">
                  <c:v>0.10585005679666799</c:v>
                </c:pt>
                <c:pt idx="12">
                  <c:v>0.11219834313843199</c:v>
                </c:pt>
                <c:pt idx="13">
                  <c:v>0.11239782445658682</c:v>
                </c:pt>
                <c:pt idx="14">
                  <c:v>0.10955897665924419</c:v>
                </c:pt>
                <c:pt idx="15">
                  <c:v>0.11541834356421447</c:v>
                </c:pt>
                <c:pt idx="17">
                  <c:v>0.105056685078942</c:v>
                </c:pt>
                <c:pt idx="18">
                  <c:v>0.10019603572206499</c:v>
                </c:pt>
                <c:pt idx="19">
                  <c:v>0.10656359830411</c:v>
                </c:pt>
                <c:pt idx="20">
                  <c:v>0.10916364832077</c:v>
                </c:pt>
                <c:pt idx="21">
                  <c:v>0.11117775326701899</c:v>
                </c:pt>
                <c:pt idx="22">
                  <c:v>0.14203874433311744</c:v>
                </c:pt>
                <c:pt idx="23">
                  <c:v>0.14091562963808654</c:v>
                </c:pt>
                <c:pt idx="24">
                  <c:v>0.11</c:v>
                </c:pt>
                <c:pt idx="26">
                  <c:v>8.7273481548528195E-2</c:v>
                </c:pt>
                <c:pt idx="27">
                  <c:v>8.1472229139748095E-2</c:v>
                </c:pt>
                <c:pt idx="28">
                  <c:v>8.3024327982130899E-2</c:v>
                </c:pt>
                <c:pt idx="29">
                  <c:v>0.09</c:v>
                </c:pt>
                <c:pt idx="30">
                  <c:v>0.09</c:v>
                </c:pt>
                <c:pt idx="31">
                  <c:v>9.7651837760430488E-2</c:v>
                </c:pt>
                <c:pt idx="32">
                  <c:v>8.1976393643656428E-2</c:v>
                </c:pt>
                <c:pt idx="33">
                  <c:v>0.09</c:v>
                </c:pt>
                <c:pt idx="35">
                  <c:v>5.6441309350635398E-2</c:v>
                </c:pt>
                <c:pt idx="36">
                  <c:v>6.0356896689752901E-2</c:v>
                </c:pt>
                <c:pt idx="37">
                  <c:v>6.0722073189975502E-2</c:v>
                </c:pt>
                <c:pt idx="38">
                  <c:v>6.0192103528606697E-2</c:v>
                </c:pt>
                <c:pt idx="39">
                  <c:v>6.1235934761030703E-2</c:v>
                </c:pt>
                <c:pt idx="40">
                  <c:v>9.2333301515052563E-2</c:v>
                </c:pt>
                <c:pt idx="41">
                  <c:v>0.06</c:v>
                </c:pt>
                <c:pt idx="42">
                  <c:v>0.06</c:v>
                </c:pt>
              </c:numCache>
            </c:numRef>
          </c:val>
          <c:extLst>
            <c:ext xmlns:c16="http://schemas.microsoft.com/office/drawing/2014/chart" uri="{C3380CC4-5D6E-409C-BE32-E72D297353CC}">
              <c16:uniqueId val="{00000000-1C73-4B36-B869-EA54EBD32592}"/>
            </c:ext>
          </c:extLst>
        </c:ser>
        <c:ser>
          <c:idx val="3"/>
          <c:order val="1"/>
          <c:tx>
            <c:strRef>
              <c:f>'Ch4. Technology sectors&amp;fie '!$B$76</c:f>
              <c:strCache>
                <c:ptCount val="1"/>
                <c:pt idx="0">
                  <c:v>Mechanical engineering</c:v>
                </c:pt>
              </c:strCache>
            </c:strRef>
          </c:tx>
          <c:spPr>
            <a:solidFill>
              <a:schemeClr val="bg1">
                <a:lumMod val="75000"/>
              </a:schemeClr>
            </a:solidFill>
            <a:ln>
              <a:noFill/>
            </a:ln>
            <a:effectLst/>
          </c:spPr>
          <c:invertIfNegative val="0"/>
          <c:dLbls>
            <c:dLbl>
              <c:idx val="26"/>
              <c:spPr>
                <a:noFill/>
                <a:ln>
                  <a:noFill/>
                </a:ln>
                <a:effectLst/>
              </c:spPr>
              <c:txPr>
                <a:bodyPr rot="0" spcFirstLastPara="1" vertOverflow="ellipsis" vert="horz" wrap="square" lIns="38100" tIns="19050" rIns="38100" bIns="19050" anchor="ctr" anchorCtr="1">
                  <a:noAutofit/>
                </a:bodyPr>
                <a:lstStyle/>
                <a:p>
                  <a:pPr>
                    <a:defRPr lang="ja-JP" sz="12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04E9-4EDD-A119-827FBE39B9F7}"/>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'!$P$72:$BF$72</c:f>
              <c:numCache>
                <c:formatCode>General</c:formatCode>
                <c:ptCount val="43"/>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7">
                  <c:v>2013</c:v>
                </c:pt>
                <c:pt idx="18">
                  <c:v>2014</c:v>
                </c:pt>
                <c:pt idx="19">
                  <c:v>2015</c:v>
                </c:pt>
                <c:pt idx="20">
                  <c:v>2016</c:v>
                </c:pt>
                <c:pt idx="21">
                  <c:v>2017</c:v>
                </c:pt>
                <c:pt idx="22">
                  <c:v>2018</c:v>
                </c:pt>
                <c:pt idx="23">
                  <c:v>2019</c:v>
                </c:pt>
                <c:pt idx="24">
                  <c:v>2020</c:v>
                </c:pt>
                <c:pt idx="26">
                  <c:v>2013</c:v>
                </c:pt>
                <c:pt idx="27">
                  <c:v>2014</c:v>
                </c:pt>
                <c:pt idx="28">
                  <c:v>2015</c:v>
                </c:pt>
                <c:pt idx="29">
                  <c:v>2016</c:v>
                </c:pt>
                <c:pt idx="30">
                  <c:v>2017</c:v>
                </c:pt>
                <c:pt idx="31">
                  <c:v>2018</c:v>
                </c:pt>
                <c:pt idx="32">
                  <c:v>2019</c:v>
                </c:pt>
                <c:pt idx="33">
                  <c:v>2020</c:v>
                </c:pt>
                <c:pt idx="35">
                  <c:v>2013</c:v>
                </c:pt>
                <c:pt idx="36">
                  <c:v>2014</c:v>
                </c:pt>
                <c:pt idx="37">
                  <c:v>2015</c:v>
                </c:pt>
                <c:pt idx="38">
                  <c:v>2016</c:v>
                </c:pt>
                <c:pt idx="39">
                  <c:v>2017</c:v>
                </c:pt>
                <c:pt idx="40">
                  <c:v>2018</c:v>
                </c:pt>
                <c:pt idx="41">
                  <c:v>2019</c:v>
                </c:pt>
                <c:pt idx="42">
                  <c:v>2020</c:v>
                </c:pt>
              </c:numCache>
            </c:numRef>
          </c:cat>
          <c:val>
            <c:numRef>
              <c:f>'Ch4. Technology sectors&amp;fie '!$P$76:$BF$76</c:f>
              <c:numCache>
                <c:formatCode>0%</c:formatCode>
                <c:ptCount val="43"/>
                <c:pt idx="0">
                  <c:v>0.22439234626514401</c:v>
                </c:pt>
                <c:pt idx="1">
                  <c:v>0.22203407629098701</c:v>
                </c:pt>
                <c:pt idx="2">
                  <c:v>0.225565228283334</c:v>
                </c:pt>
                <c:pt idx="3">
                  <c:v>0.23307267911851501</c:v>
                </c:pt>
                <c:pt idx="4">
                  <c:v>0.222725209550035</c:v>
                </c:pt>
                <c:pt idx="5">
                  <c:v>0.22377815334736001</c:v>
                </c:pt>
                <c:pt idx="6">
                  <c:v>0.21647575052644344</c:v>
                </c:pt>
                <c:pt idx="7">
                  <c:v>0.20435974911615387</c:v>
                </c:pt>
                <c:pt idx="9">
                  <c:v>0.23073490321370599</c:v>
                </c:pt>
                <c:pt idx="10">
                  <c:v>0.22205840152782</c:v>
                </c:pt>
                <c:pt idx="11">
                  <c:v>0.22265240439227599</c:v>
                </c:pt>
                <c:pt idx="12">
                  <c:v>0.223865883943861</c:v>
                </c:pt>
                <c:pt idx="13">
                  <c:v>0.22542587585789642</c:v>
                </c:pt>
                <c:pt idx="14">
                  <c:v>0.23</c:v>
                </c:pt>
                <c:pt idx="15">
                  <c:v>0.23</c:v>
                </c:pt>
                <c:pt idx="17">
                  <c:v>0.21554050277200501</c:v>
                </c:pt>
                <c:pt idx="18">
                  <c:v>0.21645115938298301</c:v>
                </c:pt>
                <c:pt idx="19">
                  <c:v>0.210013874587267</c:v>
                </c:pt>
                <c:pt idx="20">
                  <c:v>0.20863703622513299</c:v>
                </c:pt>
                <c:pt idx="21">
                  <c:v>0.20949582949999701</c:v>
                </c:pt>
                <c:pt idx="22">
                  <c:v>0.1970741742542573</c:v>
                </c:pt>
                <c:pt idx="23">
                  <c:v>0.1941500171252426</c:v>
                </c:pt>
                <c:pt idx="24">
                  <c:v>0.1941500171252426</c:v>
                </c:pt>
                <c:pt idx="26">
                  <c:v>0.22859836699289099</c:v>
                </c:pt>
                <c:pt idx="27">
                  <c:v>0.22127245678791799</c:v>
                </c:pt>
                <c:pt idx="28">
                  <c:v>0.23622569677497399</c:v>
                </c:pt>
                <c:pt idx="29">
                  <c:v>0.24</c:v>
                </c:pt>
                <c:pt idx="30">
                  <c:v>0.24</c:v>
                </c:pt>
                <c:pt idx="31">
                  <c:v>0.26018021164909011</c:v>
                </c:pt>
                <c:pt idx="32">
                  <c:v>0.23</c:v>
                </c:pt>
                <c:pt idx="33">
                  <c:v>0.23</c:v>
                </c:pt>
                <c:pt idx="35">
                  <c:v>0.132953504660309</c:v>
                </c:pt>
                <c:pt idx="36">
                  <c:v>0.14047998875300899</c:v>
                </c:pt>
                <c:pt idx="37">
                  <c:v>0.144285529845501</c:v>
                </c:pt>
                <c:pt idx="38">
                  <c:v>0.14929198092717499</c:v>
                </c:pt>
                <c:pt idx="39">
                  <c:v>0.15162847986182901</c:v>
                </c:pt>
                <c:pt idx="40">
                  <c:v>0.14853443324106033</c:v>
                </c:pt>
                <c:pt idx="41">
                  <c:v>0.15</c:v>
                </c:pt>
                <c:pt idx="42">
                  <c:v>0.15</c:v>
                </c:pt>
              </c:numCache>
            </c:numRef>
          </c:val>
          <c:extLst>
            <c:ext xmlns:c16="http://schemas.microsoft.com/office/drawing/2014/chart" uri="{C3380CC4-5D6E-409C-BE32-E72D297353CC}">
              <c16:uniqueId val="{00000001-1C73-4B36-B869-EA54EBD32592}"/>
            </c:ext>
          </c:extLst>
        </c:ser>
        <c:ser>
          <c:idx val="2"/>
          <c:order val="2"/>
          <c:tx>
            <c:strRef>
              <c:f>'Ch4. Technology sectors&amp;fie '!$B$75</c:f>
              <c:strCache>
                <c:ptCount val="1"/>
                <c:pt idx="0">
                  <c:v>Chemistry</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'!$P$72:$BF$72</c:f>
              <c:numCache>
                <c:formatCode>General</c:formatCode>
                <c:ptCount val="43"/>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7">
                  <c:v>2013</c:v>
                </c:pt>
                <c:pt idx="18">
                  <c:v>2014</c:v>
                </c:pt>
                <c:pt idx="19">
                  <c:v>2015</c:v>
                </c:pt>
                <c:pt idx="20">
                  <c:v>2016</c:v>
                </c:pt>
                <c:pt idx="21">
                  <c:v>2017</c:v>
                </c:pt>
                <c:pt idx="22">
                  <c:v>2018</c:v>
                </c:pt>
                <c:pt idx="23">
                  <c:v>2019</c:v>
                </c:pt>
                <c:pt idx="24">
                  <c:v>2020</c:v>
                </c:pt>
                <c:pt idx="26">
                  <c:v>2013</c:v>
                </c:pt>
                <c:pt idx="27">
                  <c:v>2014</c:v>
                </c:pt>
                <c:pt idx="28">
                  <c:v>2015</c:v>
                </c:pt>
                <c:pt idx="29">
                  <c:v>2016</c:v>
                </c:pt>
                <c:pt idx="30">
                  <c:v>2017</c:v>
                </c:pt>
                <c:pt idx="31">
                  <c:v>2018</c:v>
                </c:pt>
                <c:pt idx="32">
                  <c:v>2019</c:v>
                </c:pt>
                <c:pt idx="33">
                  <c:v>2020</c:v>
                </c:pt>
                <c:pt idx="35">
                  <c:v>2013</c:v>
                </c:pt>
                <c:pt idx="36">
                  <c:v>2014</c:v>
                </c:pt>
                <c:pt idx="37">
                  <c:v>2015</c:v>
                </c:pt>
                <c:pt idx="38">
                  <c:v>2016</c:v>
                </c:pt>
                <c:pt idx="39">
                  <c:v>2017</c:v>
                </c:pt>
                <c:pt idx="40">
                  <c:v>2018</c:v>
                </c:pt>
                <c:pt idx="41">
                  <c:v>2019</c:v>
                </c:pt>
                <c:pt idx="42">
                  <c:v>2020</c:v>
                </c:pt>
              </c:numCache>
            </c:numRef>
          </c:cat>
          <c:val>
            <c:numRef>
              <c:f>'Ch4. Technology sectors&amp;fie '!$P$75:$BF$75</c:f>
              <c:numCache>
                <c:formatCode>0%</c:formatCode>
                <c:ptCount val="43"/>
                <c:pt idx="0">
                  <c:v>0.253918195064887</c:v>
                </c:pt>
                <c:pt idx="1">
                  <c:v>0.25238245254784603</c:v>
                </c:pt>
                <c:pt idx="2">
                  <c:v>0.24783616208429901</c:v>
                </c:pt>
                <c:pt idx="3">
                  <c:v>0.243949697720796</c:v>
                </c:pt>
                <c:pt idx="4">
                  <c:v>0.24241837383121001</c:v>
                </c:pt>
                <c:pt idx="5">
                  <c:v>0.24873820117499601</c:v>
                </c:pt>
                <c:pt idx="6">
                  <c:v>0.24189387341102278</c:v>
                </c:pt>
                <c:pt idx="7">
                  <c:v>0.2484934123442448</c:v>
                </c:pt>
                <c:pt idx="9">
                  <c:v>0.164113077952904</c:v>
                </c:pt>
                <c:pt idx="10">
                  <c:v>0.17282643472295101</c:v>
                </c:pt>
                <c:pt idx="11">
                  <c:v>0.190294080525054</c:v>
                </c:pt>
                <c:pt idx="12">
                  <c:v>0.18732583048448401</c:v>
                </c:pt>
                <c:pt idx="13">
                  <c:v>0.18939580142809426</c:v>
                </c:pt>
                <c:pt idx="14">
                  <c:v>0.19412075677234353</c:v>
                </c:pt>
                <c:pt idx="15">
                  <c:v>0.19587941675641612</c:v>
                </c:pt>
                <c:pt idx="17">
                  <c:v>0.204467729395444</c:v>
                </c:pt>
                <c:pt idx="18">
                  <c:v>0.209089919011505</c:v>
                </c:pt>
                <c:pt idx="19">
                  <c:v>0.205179523623056</c:v>
                </c:pt>
                <c:pt idx="20">
                  <c:v>0.211536641141508</c:v>
                </c:pt>
                <c:pt idx="21">
                  <c:v>0.22095771555207699</c:v>
                </c:pt>
                <c:pt idx="22">
                  <c:v>0.21153662996685588</c:v>
                </c:pt>
                <c:pt idx="23">
                  <c:v>0.20612398675647906</c:v>
                </c:pt>
                <c:pt idx="24">
                  <c:v>0.20612398675647906</c:v>
                </c:pt>
                <c:pt idx="26">
                  <c:v>0.294415216257158</c:v>
                </c:pt>
                <c:pt idx="27">
                  <c:v>0.317017678588425</c:v>
                </c:pt>
                <c:pt idx="28">
                  <c:v>0.32165091381226402</c:v>
                </c:pt>
                <c:pt idx="29">
                  <c:v>0.3</c:v>
                </c:pt>
                <c:pt idx="30">
                  <c:v>0.3</c:v>
                </c:pt>
                <c:pt idx="31">
                  <c:v>0.26750705316226525</c:v>
                </c:pt>
                <c:pt idx="32">
                  <c:v>0.23402789842113331</c:v>
                </c:pt>
                <c:pt idx="33">
                  <c:v>0.22</c:v>
                </c:pt>
                <c:pt idx="35">
                  <c:v>0.157879039768485</c:v>
                </c:pt>
                <c:pt idx="36">
                  <c:v>0.16343673665444999</c:v>
                </c:pt>
                <c:pt idx="37">
                  <c:v>0.15836907716363699</c:v>
                </c:pt>
                <c:pt idx="38">
                  <c:v>0.15211634221732501</c:v>
                </c:pt>
                <c:pt idx="39">
                  <c:v>0.15098854481867599</c:v>
                </c:pt>
                <c:pt idx="40">
                  <c:v>0.14892964978120746</c:v>
                </c:pt>
                <c:pt idx="41">
                  <c:v>0.15</c:v>
                </c:pt>
                <c:pt idx="42">
                  <c:v>0.15</c:v>
                </c:pt>
              </c:numCache>
            </c:numRef>
          </c:val>
          <c:extLst>
            <c:ext xmlns:c16="http://schemas.microsoft.com/office/drawing/2014/chart" uri="{C3380CC4-5D6E-409C-BE32-E72D297353CC}">
              <c16:uniqueId val="{00000002-1C73-4B36-B869-EA54EBD32592}"/>
            </c:ext>
          </c:extLst>
        </c:ser>
        <c:ser>
          <c:idx val="1"/>
          <c:order val="3"/>
          <c:tx>
            <c:strRef>
              <c:f>'Ch4. Technology sectors&amp;fie '!$B$74</c:f>
              <c:strCache>
                <c:ptCount val="1"/>
                <c:pt idx="0">
                  <c:v>Instruments</c:v>
                </c:pt>
              </c:strCache>
            </c:strRef>
          </c:tx>
          <c:spPr>
            <a:solidFill>
              <a:srgbClr val="6ACDE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'!$P$72:$BF$72</c:f>
              <c:numCache>
                <c:formatCode>General</c:formatCode>
                <c:ptCount val="43"/>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7">
                  <c:v>2013</c:v>
                </c:pt>
                <c:pt idx="18">
                  <c:v>2014</c:v>
                </c:pt>
                <c:pt idx="19">
                  <c:v>2015</c:v>
                </c:pt>
                <c:pt idx="20">
                  <c:v>2016</c:v>
                </c:pt>
                <c:pt idx="21">
                  <c:v>2017</c:v>
                </c:pt>
                <c:pt idx="22">
                  <c:v>2018</c:v>
                </c:pt>
                <c:pt idx="23">
                  <c:v>2019</c:v>
                </c:pt>
                <c:pt idx="24">
                  <c:v>2020</c:v>
                </c:pt>
                <c:pt idx="26">
                  <c:v>2013</c:v>
                </c:pt>
                <c:pt idx="27">
                  <c:v>2014</c:v>
                </c:pt>
                <c:pt idx="28">
                  <c:v>2015</c:v>
                </c:pt>
                <c:pt idx="29">
                  <c:v>2016</c:v>
                </c:pt>
                <c:pt idx="30">
                  <c:v>2017</c:v>
                </c:pt>
                <c:pt idx="31">
                  <c:v>2018</c:v>
                </c:pt>
                <c:pt idx="32">
                  <c:v>2019</c:v>
                </c:pt>
                <c:pt idx="33">
                  <c:v>2020</c:v>
                </c:pt>
                <c:pt idx="35">
                  <c:v>2013</c:v>
                </c:pt>
                <c:pt idx="36">
                  <c:v>2014</c:v>
                </c:pt>
                <c:pt idx="37">
                  <c:v>2015</c:v>
                </c:pt>
                <c:pt idx="38">
                  <c:v>2016</c:v>
                </c:pt>
                <c:pt idx="39">
                  <c:v>2017</c:v>
                </c:pt>
                <c:pt idx="40">
                  <c:v>2018</c:v>
                </c:pt>
                <c:pt idx="41">
                  <c:v>2019</c:v>
                </c:pt>
                <c:pt idx="42">
                  <c:v>2020</c:v>
                </c:pt>
              </c:numCache>
            </c:numRef>
          </c:cat>
          <c:val>
            <c:numRef>
              <c:f>'Ch4. Technology sectors&amp;fie '!$P$74:$BF$74</c:f>
              <c:numCache>
                <c:formatCode>0%</c:formatCode>
                <c:ptCount val="43"/>
                <c:pt idx="0">
                  <c:v>0.163931398236385</c:v>
                </c:pt>
                <c:pt idx="1">
                  <c:v>0.16673886219841999</c:v>
                </c:pt>
                <c:pt idx="2">
                  <c:v>0.17200475981712299</c:v>
                </c:pt>
                <c:pt idx="3">
                  <c:v>0.17030806686000799</c:v>
                </c:pt>
                <c:pt idx="4">
                  <c:v>0.17697824310829999</c:v>
                </c:pt>
                <c:pt idx="5">
                  <c:v>0.17932489451476799</c:v>
                </c:pt>
                <c:pt idx="6">
                  <c:v>0.17635579859541581</c:v>
                </c:pt>
                <c:pt idx="7">
                  <c:v>0.17751763503437645</c:v>
                </c:pt>
                <c:pt idx="9">
                  <c:v>0.169312956363707</c:v>
                </c:pt>
                <c:pt idx="10">
                  <c:v>0.16956761231887599</c:v>
                </c:pt>
                <c:pt idx="11">
                  <c:v>0.171598510665152</c:v>
                </c:pt>
                <c:pt idx="12">
                  <c:v>0.17472559415106401</c:v>
                </c:pt>
                <c:pt idx="13">
                  <c:v>0.1748375590049977</c:v>
                </c:pt>
                <c:pt idx="14">
                  <c:v>0.17917434279031766</c:v>
                </c:pt>
                <c:pt idx="15">
                  <c:v>0.17720708614946534</c:v>
                </c:pt>
                <c:pt idx="17">
                  <c:v>0.11305509962447099</c:v>
                </c:pt>
                <c:pt idx="18">
                  <c:v>0.121824320310489</c:v>
                </c:pt>
                <c:pt idx="19">
                  <c:v>0.129299550888795</c:v>
                </c:pt>
                <c:pt idx="20">
                  <c:v>0.131010327974212</c:v>
                </c:pt>
                <c:pt idx="21">
                  <c:v>0.12802748819501999</c:v>
                </c:pt>
                <c:pt idx="22">
                  <c:v>0.13111928073450418</c:v>
                </c:pt>
                <c:pt idx="23">
                  <c:v>0.13003767553373674</c:v>
                </c:pt>
                <c:pt idx="24">
                  <c:v>0.14000000000000001</c:v>
                </c:pt>
                <c:pt idx="26">
                  <c:v>0.12852231084962901</c:v>
                </c:pt>
                <c:pt idx="27">
                  <c:v>0.13150788880443001</c:v>
                </c:pt>
                <c:pt idx="28">
                  <c:v>0.12925959750448399</c:v>
                </c:pt>
                <c:pt idx="29">
                  <c:v>0.13</c:v>
                </c:pt>
                <c:pt idx="30">
                  <c:v>0.13</c:v>
                </c:pt>
                <c:pt idx="31">
                  <c:v>0.13</c:v>
                </c:pt>
                <c:pt idx="32">
                  <c:v>0.15202357229233729</c:v>
                </c:pt>
                <c:pt idx="33">
                  <c:v>0.15</c:v>
                </c:pt>
                <c:pt idx="35">
                  <c:v>0.15854672239026499</c:v>
                </c:pt>
                <c:pt idx="36">
                  <c:v>0.16493047758705201</c:v>
                </c:pt>
                <c:pt idx="37">
                  <c:v>0.16352085096615901</c:v>
                </c:pt>
                <c:pt idx="38">
                  <c:v>0.16511611915316099</c:v>
                </c:pt>
                <c:pt idx="39">
                  <c:v>0.172842670593437</c:v>
                </c:pt>
                <c:pt idx="40">
                  <c:v>0.17187900345144613</c:v>
                </c:pt>
                <c:pt idx="41">
                  <c:v>0.18</c:v>
                </c:pt>
                <c:pt idx="42">
                  <c:v>0.18</c:v>
                </c:pt>
              </c:numCache>
            </c:numRef>
          </c:val>
          <c:extLst>
            <c:ext xmlns:c16="http://schemas.microsoft.com/office/drawing/2014/chart" uri="{C3380CC4-5D6E-409C-BE32-E72D297353CC}">
              <c16:uniqueId val="{00000003-1C73-4B36-B869-EA54EBD32592}"/>
            </c:ext>
          </c:extLst>
        </c:ser>
        <c:ser>
          <c:idx val="0"/>
          <c:order val="4"/>
          <c:tx>
            <c:strRef>
              <c:f>'Ch4. Technology sectors&amp;fie '!$B$73</c:f>
              <c:strCache>
                <c:ptCount val="1"/>
                <c:pt idx="0">
                  <c:v>Electrical engineering</c:v>
                </c:pt>
              </c:strCache>
            </c:strRef>
          </c:tx>
          <c:spPr>
            <a:solidFill>
              <a:srgbClr val="D3CEB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'!$P$72:$BF$72</c:f>
              <c:numCache>
                <c:formatCode>General</c:formatCode>
                <c:ptCount val="43"/>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7">
                  <c:v>2013</c:v>
                </c:pt>
                <c:pt idx="18">
                  <c:v>2014</c:v>
                </c:pt>
                <c:pt idx="19">
                  <c:v>2015</c:v>
                </c:pt>
                <c:pt idx="20">
                  <c:v>2016</c:v>
                </c:pt>
                <c:pt idx="21">
                  <c:v>2017</c:v>
                </c:pt>
                <c:pt idx="22">
                  <c:v>2018</c:v>
                </c:pt>
                <c:pt idx="23">
                  <c:v>2019</c:v>
                </c:pt>
                <c:pt idx="24">
                  <c:v>2020</c:v>
                </c:pt>
                <c:pt idx="26">
                  <c:v>2013</c:v>
                </c:pt>
                <c:pt idx="27">
                  <c:v>2014</c:v>
                </c:pt>
                <c:pt idx="28">
                  <c:v>2015</c:v>
                </c:pt>
                <c:pt idx="29">
                  <c:v>2016</c:v>
                </c:pt>
                <c:pt idx="30">
                  <c:v>2017</c:v>
                </c:pt>
                <c:pt idx="31">
                  <c:v>2018</c:v>
                </c:pt>
                <c:pt idx="32">
                  <c:v>2019</c:v>
                </c:pt>
                <c:pt idx="33">
                  <c:v>2020</c:v>
                </c:pt>
                <c:pt idx="35">
                  <c:v>2013</c:v>
                </c:pt>
                <c:pt idx="36">
                  <c:v>2014</c:v>
                </c:pt>
                <c:pt idx="37">
                  <c:v>2015</c:v>
                </c:pt>
                <c:pt idx="38">
                  <c:v>2016</c:v>
                </c:pt>
                <c:pt idx="39">
                  <c:v>2017</c:v>
                </c:pt>
                <c:pt idx="40">
                  <c:v>2018</c:v>
                </c:pt>
                <c:pt idx="41">
                  <c:v>2019</c:v>
                </c:pt>
                <c:pt idx="42">
                  <c:v>2020</c:v>
                </c:pt>
              </c:numCache>
            </c:numRef>
          </c:cat>
          <c:val>
            <c:numRef>
              <c:f>'Ch4. Technology sectors&amp;fie '!$P$73:$BF$73</c:f>
              <c:numCache>
                <c:formatCode>0%</c:formatCode>
                <c:ptCount val="43"/>
                <c:pt idx="0">
                  <c:v>0.28714503649685003</c:v>
                </c:pt>
                <c:pt idx="1">
                  <c:v>0.28904465621800401</c:v>
                </c:pt>
                <c:pt idx="2">
                  <c:v>0.28454938310264899</c:v>
                </c:pt>
                <c:pt idx="3">
                  <c:v>0.28401034228952099</c:v>
                </c:pt>
                <c:pt idx="4">
                  <c:v>0.28759040154930898</c:v>
                </c:pt>
                <c:pt idx="5">
                  <c:v>0.27944676301176102</c:v>
                </c:pt>
                <c:pt idx="6">
                  <c:v>0.29241039436402322</c:v>
                </c:pt>
                <c:pt idx="7">
                  <c:v>0.29993241997911163</c:v>
                </c:pt>
                <c:pt idx="9">
                  <c:v>0.34781624509277598</c:v>
                </c:pt>
                <c:pt idx="10">
                  <c:v>0.33770041922705202</c:v>
                </c:pt>
                <c:pt idx="11">
                  <c:v>0.309604947620851</c:v>
                </c:pt>
                <c:pt idx="12">
                  <c:v>0.30188434828215899</c:v>
                </c:pt>
                <c:pt idx="13">
                  <c:v>0.29794293925242482</c:v>
                </c:pt>
                <c:pt idx="14">
                  <c:v>0.29356166797494515</c:v>
                </c:pt>
                <c:pt idx="15">
                  <c:v>0.29389581506390272</c:v>
                </c:pt>
                <c:pt idx="17">
                  <c:v>0.36187998312913799</c:v>
                </c:pt>
                <c:pt idx="18">
                  <c:v>0.352438565572959</c:v>
                </c:pt>
                <c:pt idx="19">
                  <c:v>0.34894345259677201</c:v>
                </c:pt>
                <c:pt idx="20">
                  <c:v>0.33965234633837699</c:v>
                </c:pt>
                <c:pt idx="21">
                  <c:v>0.33034121348588702</c:v>
                </c:pt>
                <c:pt idx="22">
                  <c:v>0.31823117071126517</c:v>
                </c:pt>
                <c:pt idx="23">
                  <c:v>0.32877269094645506</c:v>
                </c:pt>
                <c:pt idx="24">
                  <c:v>0.34</c:v>
                </c:pt>
                <c:pt idx="26">
                  <c:v>0.26119062435179402</c:v>
                </c:pt>
                <c:pt idx="27">
                  <c:v>0.248729746679479</c:v>
                </c:pt>
                <c:pt idx="28">
                  <c:v>0.22983946392614699</c:v>
                </c:pt>
                <c:pt idx="29">
                  <c:v>0.24</c:v>
                </c:pt>
                <c:pt idx="30">
                  <c:v>0.24</c:v>
                </c:pt>
                <c:pt idx="31">
                  <c:v>0.23734354764787097</c:v>
                </c:pt>
                <c:pt idx="32">
                  <c:v>0.29789245993221264</c:v>
                </c:pt>
                <c:pt idx="33">
                  <c:v>0.31</c:v>
                </c:pt>
                <c:pt idx="35">
                  <c:v>0.494179423830305</c:v>
                </c:pt>
                <c:pt idx="36">
                  <c:v>0.47079590031573598</c:v>
                </c:pt>
                <c:pt idx="37">
                  <c:v>0.47310246883472701</c:v>
                </c:pt>
                <c:pt idx="38">
                  <c:v>0.47328345417373202</c:v>
                </c:pt>
                <c:pt idx="39">
                  <c:v>0.463304369965027</c:v>
                </c:pt>
                <c:pt idx="40">
                  <c:v>0.43832361201123354</c:v>
                </c:pt>
                <c:pt idx="41">
                  <c:v>0.47</c:v>
                </c:pt>
                <c:pt idx="42">
                  <c:v>0.46</c:v>
                </c:pt>
              </c:numCache>
            </c:numRef>
          </c:val>
          <c:extLst>
            <c:ext xmlns:c16="http://schemas.microsoft.com/office/drawing/2014/chart" uri="{C3380CC4-5D6E-409C-BE32-E72D297353CC}">
              <c16:uniqueId val="{00000004-1C73-4B36-B869-EA54EBD32592}"/>
            </c:ext>
          </c:extLst>
        </c:ser>
        <c:dLbls>
          <c:showLegendKey val="0"/>
          <c:showVal val="0"/>
          <c:showCatName val="0"/>
          <c:showSerName val="0"/>
          <c:showPercent val="0"/>
          <c:showBubbleSize val="0"/>
        </c:dLbls>
        <c:gapWidth val="5"/>
        <c:overlap val="100"/>
        <c:axId val="619633456"/>
        <c:axId val="619629536"/>
      </c:barChart>
      <c:catAx>
        <c:axId val="61963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619629536"/>
        <c:crosses val="autoZero"/>
        <c:auto val="1"/>
        <c:lblAlgn val="ctr"/>
        <c:lblOffset val="100"/>
        <c:noMultiLvlLbl val="0"/>
      </c:catAx>
      <c:valAx>
        <c:axId val="619629536"/>
        <c:scaling>
          <c:orientation val="minMax"/>
        </c:scaling>
        <c:delete val="1"/>
        <c:axPos val="l"/>
        <c:numFmt formatCode="0%" sourceLinked="1"/>
        <c:majorTickMark val="none"/>
        <c:minorTickMark val="none"/>
        <c:tickLblPos val="nextTo"/>
        <c:crossAx val="619633456"/>
        <c:crosses val="autoZero"/>
        <c:crossBetween val="between"/>
      </c:valAx>
      <c:spPr>
        <a:noFill/>
        <a:ln>
          <a:noFill/>
        </a:ln>
        <a:effectLst/>
      </c:spPr>
    </c:plotArea>
    <c:legend>
      <c:legendPos val="b"/>
      <c:layout>
        <c:manualLayout>
          <c:xMode val="edge"/>
          <c:yMode val="edge"/>
          <c:x val="0.175000887323709"/>
          <c:y val="0.92311663724362902"/>
          <c:w val="0.4975697297666053"/>
          <c:h val="5.1377562448668063E-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600" b="1" i="0" u="none" strike="noStrike" kern="1200" spc="0" baseline="0">
                <a:solidFill>
                  <a:sysClr val="windowText" lastClr="000000"/>
                </a:solidFill>
                <a:latin typeface="+mn-lt"/>
                <a:ea typeface="+mn-ea"/>
                <a:cs typeface="+mn-cs"/>
              </a:defRPr>
            </a:pPr>
            <a:r>
              <a:rPr lang="en-US" sz="1600" b="1">
                <a:solidFill>
                  <a:sysClr val="windowText" lastClr="000000"/>
                </a:solidFill>
              </a:rPr>
              <a:t>PATENT</a:t>
            </a:r>
            <a:r>
              <a:rPr lang="en-US" sz="1600" b="1" baseline="0">
                <a:solidFill>
                  <a:sysClr val="windowText" lastClr="000000"/>
                </a:solidFill>
              </a:rPr>
              <a:t> APPLICATIONS AT THE IP5 OFFICES BY TECHNICAL FIELD </a:t>
            </a:r>
            <a:r>
              <a:rPr lang="en-US" sz="1600" b="1" baseline="0">
                <a:solidFill>
                  <a:srgbClr val="0000CC"/>
                </a:solidFill>
              </a:rPr>
              <a:t>(EXTENDED DATA)</a:t>
            </a:r>
            <a:endParaRPr lang="en-US" sz="1600" b="1">
              <a:solidFill>
                <a:sysClr val="windowText" lastClr="000000"/>
              </a:solidFill>
            </a:endParaRPr>
          </a:p>
        </c:rich>
      </c:tx>
      <c:layout>
        <c:manualLayout>
          <c:xMode val="edge"/>
          <c:yMode val="edge"/>
          <c:x val="2.7021944868485699E-2"/>
          <c:y val="7.7629169800716505E-2"/>
        </c:manualLayout>
      </c:layout>
      <c:overlay val="0"/>
      <c:spPr>
        <a:noFill/>
        <a:ln>
          <a:noFill/>
        </a:ln>
        <a:effectLst/>
      </c:spPr>
      <c:txPr>
        <a:bodyPr rot="0" spcFirstLastPara="1" vertOverflow="ellipsis" vert="horz" wrap="square" anchor="ctr" anchorCtr="1"/>
        <a:lstStyle/>
        <a:p>
          <a:pPr>
            <a:defRPr lang="ja-JP" sz="16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2.13580745327566E-2"/>
          <c:y val="6.4586400668654592E-2"/>
          <c:w val="0.97097275659690896"/>
          <c:h val="0.72221197042128704"/>
        </c:manualLayout>
      </c:layout>
      <c:barChart>
        <c:barDir val="col"/>
        <c:grouping val="stacked"/>
        <c:varyColors val="0"/>
        <c:ser>
          <c:idx val="0"/>
          <c:order val="0"/>
          <c:tx>
            <c:strRef>
              <c:f>'Ch4. Technology sectors&amp;fie '!$B$168</c:f>
              <c:strCache>
                <c:ptCount val="1"/>
                <c:pt idx="0">
                  <c:v>Human necessities</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'!$C$168:$BV$168</c:f>
              <c:numCache>
                <c:formatCode>0%</c:formatCode>
                <c:ptCount val="61"/>
                <c:pt idx="0">
                  <c:v>0.17050343422145101</c:v>
                </c:pt>
                <c:pt idx="1">
                  <c:v>0.17879831782390801</c:v>
                </c:pt>
                <c:pt idx="2">
                  <c:v>0.18384204341987501</c:v>
                </c:pt>
                <c:pt idx="3">
                  <c:v>0.17839601434722299</c:v>
                </c:pt>
                <c:pt idx="4">
                  <c:v>0.171052919428584</c:v>
                </c:pt>
                <c:pt idx="5">
                  <c:v>0.17436426863725299</c:v>
                </c:pt>
                <c:pt idx="6">
                  <c:v>0.171444027364546</c:v>
                </c:pt>
                <c:pt idx="7">
                  <c:v>0.18135623364414699</c:v>
                </c:pt>
                <c:pt idx="8">
                  <c:v>0.18043890715912</c:v>
                </c:pt>
                <c:pt idx="13">
                  <c:v>0.114055598190017</c:v>
                </c:pt>
                <c:pt idx="14">
                  <c:v>0.119179008880637</c:v>
                </c:pt>
                <c:pt idx="15">
                  <c:v>0.122489860448324</c:v>
                </c:pt>
                <c:pt idx="16">
                  <c:v>0.120397820482775</c:v>
                </c:pt>
                <c:pt idx="17">
                  <c:v>0.129791731317591</c:v>
                </c:pt>
                <c:pt idx="18">
                  <c:v>0.13818483150018501</c:v>
                </c:pt>
                <c:pt idx="19">
                  <c:v>0.14907811816597</c:v>
                </c:pt>
                <c:pt idx="20">
                  <c:v>0.158682332770228</c:v>
                </c:pt>
                <c:pt idx="25">
                  <c:v>0.12401618462460701</c:v>
                </c:pt>
                <c:pt idx="26">
                  <c:v>0.13472149856558999</c:v>
                </c:pt>
                <c:pt idx="27">
                  <c:v>0.134094022096581</c:v>
                </c:pt>
                <c:pt idx="28">
                  <c:v>0.135837087432196</c:v>
                </c:pt>
                <c:pt idx="29">
                  <c:v>0.138975501113586</c:v>
                </c:pt>
                <c:pt idx="30">
                  <c:v>0.138720228916942</c:v>
                </c:pt>
                <c:pt idx="31">
                  <c:v>0.145032397408207</c:v>
                </c:pt>
                <c:pt idx="32">
                  <c:v>0.158068773476817</c:v>
                </c:pt>
                <c:pt idx="33">
                  <c:v>0.16189958996995801</c:v>
                </c:pt>
                <c:pt idx="41">
                  <c:v>0.15462442794113601</c:v>
                </c:pt>
                <c:pt idx="42">
                  <c:v>0.16379536006317899</c:v>
                </c:pt>
                <c:pt idx="43">
                  <c:v>0.167922074978896</c:v>
                </c:pt>
                <c:pt idx="44">
                  <c:v>0.17243377577097699</c:v>
                </c:pt>
                <c:pt idx="45">
                  <c:v>0.20062699630469399</c:v>
                </c:pt>
                <c:pt idx="46">
                  <c:v>0.19876137448752301</c:v>
                </c:pt>
                <c:pt idx="47">
                  <c:v>0.19326337796661699</c:v>
                </c:pt>
                <c:pt idx="51">
                  <c:v>0.15594943033522499</c:v>
                </c:pt>
                <c:pt idx="52">
                  <c:v>0.16360637394772201</c:v>
                </c:pt>
                <c:pt idx="53">
                  <c:v>0.16650484311751501</c:v>
                </c:pt>
                <c:pt idx="54">
                  <c:v>0.15887581367086201</c:v>
                </c:pt>
                <c:pt idx="55">
                  <c:v>0.156082643257832</c:v>
                </c:pt>
                <c:pt idx="56">
                  <c:v>0.153135343554719</c:v>
                </c:pt>
                <c:pt idx="57">
                  <c:v>0.15442586584013199</c:v>
                </c:pt>
                <c:pt idx="58">
                  <c:v>0.153606148521403</c:v>
                </c:pt>
                <c:pt idx="59">
                  <c:v>0.157084800956453</c:v>
                </c:pt>
              </c:numCache>
            </c:numRef>
          </c:val>
          <c:extLst>
            <c:ext xmlns:c16="http://schemas.microsoft.com/office/drawing/2014/chart" uri="{C3380CC4-5D6E-409C-BE32-E72D297353CC}">
              <c16:uniqueId val="{00000000-22BA-4A07-8807-1E5B06129DF8}"/>
            </c:ext>
          </c:extLst>
        </c:ser>
        <c:ser>
          <c:idx val="1"/>
          <c:order val="1"/>
          <c:tx>
            <c:strRef>
              <c:f>'Ch4. Technology sectors&amp;fie '!$B$169</c:f>
              <c:strCache>
                <c:ptCount val="1"/>
                <c:pt idx="0">
                  <c:v>Performing operations</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'!$C$169:$BV$169</c:f>
              <c:numCache>
                <c:formatCode>0%</c:formatCode>
                <c:ptCount val="61"/>
                <c:pt idx="0">
                  <c:v>0.15925730243792</c:v>
                </c:pt>
                <c:pt idx="1">
                  <c:v>0.156242543545693</c:v>
                </c:pt>
                <c:pt idx="2">
                  <c:v>0.14603849597135199</c:v>
                </c:pt>
                <c:pt idx="3">
                  <c:v>0.15194244198747101</c:v>
                </c:pt>
                <c:pt idx="4">
                  <c:v>0.15665813480343899</c:v>
                </c:pt>
                <c:pt idx="5">
                  <c:v>0.15890567267985201</c:v>
                </c:pt>
                <c:pt idx="6">
                  <c:v>0.155103144811753</c:v>
                </c:pt>
                <c:pt idx="7">
                  <c:v>0.153948271043472</c:v>
                </c:pt>
                <c:pt idx="8">
                  <c:v>0.16365418669365001</c:v>
                </c:pt>
                <c:pt idx="13">
                  <c:v>0.157962819897489</c:v>
                </c:pt>
                <c:pt idx="14">
                  <c:v>0.15768671646731999</c:v>
                </c:pt>
                <c:pt idx="15">
                  <c:v>0.15461032967736901</c:v>
                </c:pt>
                <c:pt idx="16">
                  <c:v>0.153849308647762</c:v>
                </c:pt>
                <c:pt idx="17">
                  <c:v>0.152726463648127</c:v>
                </c:pt>
                <c:pt idx="18">
                  <c:v>0.15595368051542199</c:v>
                </c:pt>
                <c:pt idx="19">
                  <c:v>0.15783183741860801</c:v>
                </c:pt>
                <c:pt idx="20">
                  <c:v>0.15840498222435101</c:v>
                </c:pt>
                <c:pt idx="25">
                  <c:v>0.146770567960438</c:v>
                </c:pt>
                <c:pt idx="26">
                  <c:v>0.15045919936722801</c:v>
                </c:pt>
                <c:pt idx="27">
                  <c:v>0.148286036674772</c:v>
                </c:pt>
                <c:pt idx="28">
                  <c:v>0.154735910637124</c:v>
                </c:pt>
                <c:pt idx="29">
                  <c:v>0.15518710990129</c:v>
                </c:pt>
                <c:pt idx="30">
                  <c:v>0.15640466933938699</c:v>
                </c:pt>
                <c:pt idx="31">
                  <c:v>0.161083840565482</c:v>
                </c:pt>
                <c:pt idx="32">
                  <c:v>0.15610119263438299</c:v>
                </c:pt>
                <c:pt idx="33">
                  <c:v>0.15862632462621501</c:v>
                </c:pt>
                <c:pt idx="41">
                  <c:v>0.14251185223753801</c:v>
                </c:pt>
                <c:pt idx="42">
                  <c:v>0.151592122134424</c:v>
                </c:pt>
                <c:pt idx="43">
                  <c:v>0.172029653886903</c:v>
                </c:pt>
                <c:pt idx="44">
                  <c:v>0.16938670072418299</c:v>
                </c:pt>
                <c:pt idx="45">
                  <c:v>0.162585201279526</c:v>
                </c:pt>
                <c:pt idx="46">
                  <c:v>0.17639864577530001</c:v>
                </c:pt>
                <c:pt idx="47">
                  <c:v>0.183895195827635</c:v>
                </c:pt>
                <c:pt idx="51">
                  <c:v>0.118190922618069</c:v>
                </c:pt>
                <c:pt idx="52">
                  <c:v>0.11680198103307</c:v>
                </c:pt>
                <c:pt idx="53">
                  <c:v>0.115918652406674</c:v>
                </c:pt>
                <c:pt idx="54">
                  <c:v>0.11530594818718699</c:v>
                </c:pt>
                <c:pt idx="55">
                  <c:v>0.106900140931993</c:v>
                </c:pt>
                <c:pt idx="56">
                  <c:v>9.9766974801088898E-2</c:v>
                </c:pt>
                <c:pt idx="57">
                  <c:v>0.104109868314208</c:v>
                </c:pt>
                <c:pt idx="58">
                  <c:v>0.10092126024329399</c:v>
                </c:pt>
                <c:pt idx="59">
                  <c:v>0.106372332889124</c:v>
                </c:pt>
              </c:numCache>
            </c:numRef>
          </c:val>
          <c:extLst>
            <c:ext xmlns:c16="http://schemas.microsoft.com/office/drawing/2014/chart" uri="{C3380CC4-5D6E-409C-BE32-E72D297353CC}">
              <c16:uniqueId val="{00000001-22BA-4A07-8807-1E5B06129DF8}"/>
            </c:ext>
          </c:extLst>
        </c:ser>
        <c:ser>
          <c:idx val="2"/>
          <c:order val="2"/>
          <c:tx>
            <c:strRef>
              <c:f>'Ch4. Technology sectors&amp;fie '!$B$170</c:f>
              <c:strCache>
                <c:ptCount val="1"/>
                <c:pt idx="0">
                  <c:v>Chemistry; Metallurgy</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'!$C$170:$BV$170</c:f>
              <c:numCache>
                <c:formatCode>0%</c:formatCode>
                <c:ptCount val="61"/>
                <c:pt idx="0">
                  <c:v>0.15826237314651501</c:v>
                </c:pt>
                <c:pt idx="1">
                  <c:v>0.160425614411835</c:v>
                </c:pt>
                <c:pt idx="2">
                  <c:v>0.1727842435094</c:v>
                </c:pt>
                <c:pt idx="3">
                  <c:v>0.16099754067747599</c:v>
                </c:pt>
                <c:pt idx="4">
                  <c:v>0.149271145530252</c:v>
                </c:pt>
                <c:pt idx="5">
                  <c:v>0.15216121495327101</c:v>
                </c:pt>
                <c:pt idx="6">
                  <c:v>0.152655640804048</c:v>
                </c:pt>
                <c:pt idx="7">
                  <c:v>0.14964175919103601</c:v>
                </c:pt>
                <c:pt idx="8">
                  <c:v>0.143561851758158</c:v>
                </c:pt>
                <c:pt idx="13">
                  <c:v>0.115056581206672</c:v>
                </c:pt>
                <c:pt idx="14">
                  <c:v>0.12083423291161099</c:v>
                </c:pt>
                <c:pt idx="15">
                  <c:v>0.12239086697898099</c:v>
                </c:pt>
                <c:pt idx="16">
                  <c:v>0.121760018748535</c:v>
                </c:pt>
                <c:pt idx="17">
                  <c:v>0.120812815813665</c:v>
                </c:pt>
                <c:pt idx="18">
                  <c:v>0.122397433898108</c:v>
                </c:pt>
                <c:pt idx="19">
                  <c:v>0.12354387024043501</c:v>
                </c:pt>
                <c:pt idx="20">
                  <c:v>0.125816293083886</c:v>
                </c:pt>
                <c:pt idx="25">
                  <c:v>0.10802937209650799</c:v>
                </c:pt>
                <c:pt idx="26">
                  <c:v>0.11227942422739599</c:v>
                </c:pt>
                <c:pt idx="27">
                  <c:v>0.114917907160571</c:v>
                </c:pt>
                <c:pt idx="28">
                  <c:v>0.118265606325274</c:v>
                </c:pt>
                <c:pt idx="29">
                  <c:v>0.116934752124062</c:v>
                </c:pt>
                <c:pt idx="30">
                  <c:v>0.119402834161607</c:v>
                </c:pt>
                <c:pt idx="31">
                  <c:v>0.120086393088553</c:v>
                </c:pt>
                <c:pt idx="32">
                  <c:v>0.11497053463087301</c:v>
                </c:pt>
                <c:pt idx="33">
                  <c:v>0.119237533442608</c:v>
                </c:pt>
                <c:pt idx="41">
                  <c:v>0.177476638075142</c:v>
                </c:pt>
                <c:pt idx="42">
                  <c:v>0.16666370884374301</c:v>
                </c:pt>
                <c:pt idx="43">
                  <c:v>0.167069398253854</c:v>
                </c:pt>
                <c:pt idx="44">
                  <c:v>0.15899094551090701</c:v>
                </c:pt>
                <c:pt idx="45">
                  <c:v>0.165911686199225</c:v>
                </c:pt>
                <c:pt idx="46">
                  <c:v>0.16263113420164599</c:v>
                </c:pt>
                <c:pt idx="47">
                  <c:v>0.15010571040769299</c:v>
                </c:pt>
                <c:pt idx="51">
                  <c:v>7.5966260592872106E-2</c:v>
                </c:pt>
                <c:pt idx="52">
                  <c:v>7.9207265283484193E-2</c:v>
                </c:pt>
                <c:pt idx="53">
                  <c:v>7.7862131842810198E-2</c:v>
                </c:pt>
                <c:pt idx="54">
                  <c:v>7.5233030569003698E-2</c:v>
                </c:pt>
                <c:pt idx="55">
                  <c:v>7.3465176901891097E-2</c:v>
                </c:pt>
                <c:pt idx="56">
                  <c:v>7.91445945851382E-2</c:v>
                </c:pt>
                <c:pt idx="57">
                  <c:v>8.0837661238212705E-2</c:v>
                </c:pt>
                <c:pt idx="58">
                  <c:v>8.12592253270219E-2</c:v>
                </c:pt>
                <c:pt idx="59">
                  <c:v>7.9828789687749202E-2</c:v>
                </c:pt>
              </c:numCache>
            </c:numRef>
          </c:val>
          <c:extLst>
            <c:ext xmlns:c16="http://schemas.microsoft.com/office/drawing/2014/chart" uri="{C3380CC4-5D6E-409C-BE32-E72D297353CC}">
              <c16:uniqueId val="{00000002-22BA-4A07-8807-1E5B06129DF8}"/>
            </c:ext>
          </c:extLst>
        </c:ser>
        <c:ser>
          <c:idx val="3"/>
          <c:order val="3"/>
          <c:tx>
            <c:strRef>
              <c:f>'Ch4. Technology sectors&amp;fie '!$B$171</c:f>
              <c:strCache>
                <c:ptCount val="1"/>
                <c:pt idx="0">
                  <c:v>Textiles; paper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'!$C$171:$BV$171</c:f>
              <c:numCache>
                <c:formatCode>0%</c:formatCode>
                <c:ptCount val="61"/>
                <c:pt idx="0">
                  <c:v>1.35722078510213E-2</c:v>
                </c:pt>
                <c:pt idx="1">
                  <c:v>1.3466356478167499E-2</c:v>
                </c:pt>
                <c:pt idx="2">
                  <c:v>1.1918084153983899E-2</c:v>
                </c:pt>
                <c:pt idx="3">
                  <c:v>1.2825120323587701E-2</c:v>
                </c:pt>
                <c:pt idx="4">
                  <c:v>1.2447769683446E-2</c:v>
                </c:pt>
                <c:pt idx="5">
                  <c:v>1.1919963051510499E-2</c:v>
                </c:pt>
                <c:pt idx="6">
                  <c:v>1.14392774915393E-2</c:v>
                </c:pt>
                <c:pt idx="7">
                  <c:v>1.0969536827663299E-2</c:v>
                </c:pt>
                <c:pt idx="8">
                  <c:v>1.1592461421705001E-2</c:v>
                </c:pt>
                <c:pt idx="13">
                  <c:v>1.0276758970989499E-2</c:v>
                </c:pt>
                <c:pt idx="14">
                  <c:v>9.4304590008204205E-3</c:v>
                </c:pt>
                <c:pt idx="15">
                  <c:v>8.9239701039722594E-3</c:v>
                </c:pt>
                <c:pt idx="16">
                  <c:v>9.0403093508319692E-3</c:v>
                </c:pt>
                <c:pt idx="17">
                  <c:v>9.0579604072861808E-3</c:v>
                </c:pt>
                <c:pt idx="18">
                  <c:v>8.4119951197585592E-3</c:v>
                </c:pt>
                <c:pt idx="19">
                  <c:v>8.4703476230664505E-3</c:v>
                </c:pt>
                <c:pt idx="20">
                  <c:v>8.6293840296512905E-3</c:v>
                </c:pt>
                <c:pt idx="25">
                  <c:v>1.42724411808782E-2</c:v>
                </c:pt>
                <c:pt idx="26">
                  <c:v>1.5160170496989899E-2</c:v>
                </c:pt>
                <c:pt idx="27">
                  <c:v>1.27559178649224E-2</c:v>
                </c:pt>
                <c:pt idx="28">
                  <c:v>1.10841684287947E-2</c:v>
                </c:pt>
                <c:pt idx="29">
                  <c:v>1.10863647611977E-2</c:v>
                </c:pt>
                <c:pt idx="30">
                  <c:v>1.23204634961401E-2</c:v>
                </c:pt>
                <c:pt idx="31">
                  <c:v>1.1069114470842301E-2</c:v>
                </c:pt>
                <c:pt idx="32">
                  <c:v>1.05630568568017E-2</c:v>
                </c:pt>
                <c:pt idx="33">
                  <c:v>1.1952151536740801E-2</c:v>
                </c:pt>
                <c:pt idx="41">
                  <c:v>1.7302896604642199E-2</c:v>
                </c:pt>
                <c:pt idx="42">
                  <c:v>1.8534457897609002E-2</c:v>
                </c:pt>
                <c:pt idx="43">
                  <c:v>1.8821209837793101E-2</c:v>
                </c:pt>
                <c:pt idx="44">
                  <c:v>1.8589169056098101E-2</c:v>
                </c:pt>
                <c:pt idx="45">
                  <c:v>1.7292047407729601E-2</c:v>
                </c:pt>
                <c:pt idx="46">
                  <c:v>1.6573978535033E-2</c:v>
                </c:pt>
                <c:pt idx="47">
                  <c:v>1.72491564135583E-2</c:v>
                </c:pt>
                <c:pt idx="51">
                  <c:v>4.7269356439874604E-3</c:v>
                </c:pt>
                <c:pt idx="52">
                  <c:v>4.3433048894769002E-3</c:v>
                </c:pt>
                <c:pt idx="53">
                  <c:v>4.2656349766429401E-3</c:v>
                </c:pt>
                <c:pt idx="54">
                  <c:v>4.1343812924210998E-3</c:v>
                </c:pt>
                <c:pt idx="55">
                  <c:v>3.6218601180881098E-3</c:v>
                </c:pt>
                <c:pt idx="56">
                  <c:v>3.9222409606516299E-3</c:v>
                </c:pt>
                <c:pt idx="57">
                  <c:v>4.4626659894056999E-3</c:v>
                </c:pt>
                <c:pt idx="58">
                  <c:v>4.3382365416263701E-3</c:v>
                </c:pt>
                <c:pt idx="59">
                  <c:v>4.4222725328656801E-3</c:v>
                </c:pt>
              </c:numCache>
            </c:numRef>
          </c:val>
          <c:extLst>
            <c:ext xmlns:c16="http://schemas.microsoft.com/office/drawing/2014/chart" uri="{C3380CC4-5D6E-409C-BE32-E72D297353CC}">
              <c16:uniqueId val="{00000003-22BA-4A07-8807-1E5B06129DF8}"/>
            </c:ext>
          </c:extLst>
        </c:ser>
        <c:ser>
          <c:idx val="4"/>
          <c:order val="4"/>
          <c:tx>
            <c:strRef>
              <c:f>'Ch4. Technology sectors&amp;fie '!$B$172</c:f>
              <c:strCache>
                <c:ptCount val="1"/>
                <c:pt idx="0">
                  <c:v>Fixed constructions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'!$C$172:$BV$172</c:f>
              <c:numCache>
                <c:formatCode>0%</c:formatCode>
                <c:ptCount val="61"/>
                <c:pt idx="0">
                  <c:v>2.7219893096562999E-2</c:v>
                </c:pt>
                <c:pt idx="1">
                  <c:v>2.9423168694822199E-2</c:v>
                </c:pt>
                <c:pt idx="2">
                  <c:v>2.90048679498657E-2</c:v>
                </c:pt>
                <c:pt idx="3">
                  <c:v>3.0611166310804801E-2</c:v>
                </c:pt>
                <c:pt idx="4">
                  <c:v>2.97667228165358E-2</c:v>
                </c:pt>
                <c:pt idx="5">
                  <c:v>3.0496087806998501E-2</c:v>
                </c:pt>
                <c:pt idx="6">
                  <c:v>3.0854383407110299E-2</c:v>
                </c:pt>
                <c:pt idx="7">
                  <c:v>3.0628318808912799E-2</c:v>
                </c:pt>
                <c:pt idx="8">
                  <c:v>2.8573235517328599E-2</c:v>
                </c:pt>
                <c:pt idx="13">
                  <c:v>2.6887943801220199E-2</c:v>
                </c:pt>
                <c:pt idx="14">
                  <c:v>2.7381723448047599E-2</c:v>
                </c:pt>
                <c:pt idx="15">
                  <c:v>2.63497322808969E-2</c:v>
                </c:pt>
                <c:pt idx="16">
                  <c:v>2.6953948910241401E-2</c:v>
                </c:pt>
                <c:pt idx="17">
                  <c:v>2.7343681384632501E-2</c:v>
                </c:pt>
                <c:pt idx="18">
                  <c:v>2.8330474294642999E-2</c:v>
                </c:pt>
                <c:pt idx="19">
                  <c:v>2.87468197694833E-2</c:v>
                </c:pt>
                <c:pt idx="20">
                  <c:v>2.9635536169032601E-2</c:v>
                </c:pt>
                <c:pt idx="25">
                  <c:v>4.8901543533642997E-2</c:v>
                </c:pt>
                <c:pt idx="26">
                  <c:v>5.46958863520801E-2</c:v>
                </c:pt>
                <c:pt idx="27">
                  <c:v>5.01427045683564E-2</c:v>
                </c:pt>
                <c:pt idx="28">
                  <c:v>4.7359106371242098E-2</c:v>
                </c:pt>
                <c:pt idx="29">
                  <c:v>4.7408507245181301E-2</c:v>
                </c:pt>
                <c:pt idx="30">
                  <c:v>4.7684288754859701E-2</c:v>
                </c:pt>
                <c:pt idx="31">
                  <c:v>4.5415275868839602E-2</c:v>
                </c:pt>
                <c:pt idx="32">
                  <c:v>4.6564468487283198E-2</c:v>
                </c:pt>
                <c:pt idx="33">
                  <c:v>4.6294035881365297E-2</c:v>
                </c:pt>
                <c:pt idx="41">
                  <c:v>3.6025321312104397E-2</c:v>
                </c:pt>
                <c:pt idx="42">
                  <c:v>3.3626009911664603E-2</c:v>
                </c:pt>
                <c:pt idx="43">
                  <c:v>4.0091386548670602E-2</c:v>
                </c:pt>
                <c:pt idx="44">
                  <c:v>3.87182172096888E-2</c:v>
                </c:pt>
                <c:pt idx="45">
                  <c:v>3.6529863890734302E-2</c:v>
                </c:pt>
                <c:pt idx="46">
                  <c:v>3.8148830657080302E-2</c:v>
                </c:pt>
                <c:pt idx="47">
                  <c:v>4.2616585743056698E-2</c:v>
                </c:pt>
                <c:pt idx="51">
                  <c:v>2.0150288941337299E-2</c:v>
                </c:pt>
                <c:pt idx="52">
                  <c:v>2.1130511807685499E-2</c:v>
                </c:pt>
                <c:pt idx="53">
                  <c:v>2.1154348861097901E-2</c:v>
                </c:pt>
                <c:pt idx="54">
                  <c:v>2.03958838878276E-2</c:v>
                </c:pt>
                <c:pt idx="55">
                  <c:v>2.01413004430607E-2</c:v>
                </c:pt>
                <c:pt idx="56">
                  <c:v>2.0268993653037401E-2</c:v>
                </c:pt>
                <c:pt idx="57">
                  <c:v>2.22373108593267E-2</c:v>
                </c:pt>
                <c:pt idx="58">
                  <c:v>2.1124514344853299E-2</c:v>
                </c:pt>
                <c:pt idx="59">
                  <c:v>2.15829357746656E-2</c:v>
                </c:pt>
              </c:numCache>
            </c:numRef>
          </c:val>
          <c:extLst>
            <c:ext xmlns:c16="http://schemas.microsoft.com/office/drawing/2014/chart" uri="{C3380CC4-5D6E-409C-BE32-E72D297353CC}">
              <c16:uniqueId val="{00000004-22BA-4A07-8807-1E5B06129DF8}"/>
            </c:ext>
          </c:extLst>
        </c:ser>
        <c:ser>
          <c:idx val="5"/>
          <c:order val="5"/>
          <c:tx>
            <c:strRef>
              <c:f>'Ch4. Technology sectors&amp;fie '!$B$173</c:f>
              <c:strCache>
                <c:ptCount val="1"/>
                <c:pt idx="0">
                  <c:v>Mechanical engineering</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'!$C$173:$BV$173</c:f>
              <c:numCache>
                <c:formatCode>0%</c:formatCode>
                <c:ptCount val="61"/>
                <c:pt idx="0">
                  <c:v>8.6771557373112193E-2</c:v>
                </c:pt>
                <c:pt idx="1">
                  <c:v>8.9432712956334995E-2</c:v>
                </c:pt>
                <c:pt idx="2">
                  <c:v>8.5070221575649099E-2</c:v>
                </c:pt>
                <c:pt idx="3">
                  <c:v>9.2552269412087995E-2</c:v>
                </c:pt>
                <c:pt idx="4">
                  <c:v>9.9458190224088999E-2</c:v>
                </c:pt>
                <c:pt idx="5">
                  <c:v>9.5135568354705505E-2</c:v>
                </c:pt>
                <c:pt idx="6">
                  <c:v>9.2800643871674304E-2</c:v>
                </c:pt>
                <c:pt idx="7">
                  <c:v>9.6039025381742402E-2</c:v>
                </c:pt>
                <c:pt idx="8">
                  <c:v>9.5674171515304801E-2</c:v>
                </c:pt>
                <c:pt idx="13">
                  <c:v>8.8787193577282306E-2</c:v>
                </c:pt>
                <c:pt idx="14">
                  <c:v>8.4594901909984602E-2</c:v>
                </c:pt>
                <c:pt idx="15">
                  <c:v>8.4869430525509701E-2</c:v>
                </c:pt>
                <c:pt idx="16">
                  <c:v>8.7825169908600897E-2</c:v>
                </c:pt>
                <c:pt idx="17">
                  <c:v>8.9385147755417504E-2</c:v>
                </c:pt>
                <c:pt idx="18">
                  <c:v>8.7511046285848798E-2</c:v>
                </c:pt>
                <c:pt idx="19">
                  <c:v>8.7081333817939893E-2</c:v>
                </c:pt>
                <c:pt idx="20">
                  <c:v>8.6202440684803705E-2</c:v>
                </c:pt>
                <c:pt idx="25">
                  <c:v>7.9436535291473098E-2</c:v>
                </c:pt>
                <c:pt idx="26">
                  <c:v>8.3132976352644994E-2</c:v>
                </c:pt>
                <c:pt idx="27">
                  <c:v>8.4216814399584894E-2</c:v>
                </c:pt>
                <c:pt idx="28">
                  <c:v>8.1864254849682794E-2</c:v>
                </c:pt>
                <c:pt idx="29">
                  <c:v>8.0530121807033506E-2</c:v>
                </c:pt>
                <c:pt idx="30">
                  <c:v>8.1804439815774399E-2</c:v>
                </c:pt>
                <c:pt idx="31">
                  <c:v>7.6266444139014303E-2</c:v>
                </c:pt>
                <c:pt idx="32">
                  <c:v>7.79297375430862E-2</c:v>
                </c:pt>
                <c:pt idx="33">
                  <c:v>7.5354852852523704E-2</c:v>
                </c:pt>
                <c:pt idx="41">
                  <c:v>8.6846071634101601E-2</c:v>
                </c:pt>
                <c:pt idx="42">
                  <c:v>8.6860167442355696E-2</c:v>
                </c:pt>
                <c:pt idx="43">
                  <c:v>9.0028214817878496E-2</c:v>
                </c:pt>
                <c:pt idx="44">
                  <c:v>8.5108174935293698E-2</c:v>
                </c:pt>
                <c:pt idx="45">
                  <c:v>7.6408672976033695E-2</c:v>
                </c:pt>
                <c:pt idx="46">
                  <c:v>8.0993054159098299E-2</c:v>
                </c:pt>
                <c:pt idx="47">
                  <c:v>7.9053178420961698E-2</c:v>
                </c:pt>
                <c:pt idx="51">
                  <c:v>5.6210430815149898E-2</c:v>
                </c:pt>
                <c:pt idx="52">
                  <c:v>5.6066382330821798E-2</c:v>
                </c:pt>
                <c:pt idx="53">
                  <c:v>5.5390237348759599E-2</c:v>
                </c:pt>
                <c:pt idx="54">
                  <c:v>5.5927336560877901E-2</c:v>
                </c:pt>
                <c:pt idx="55">
                  <c:v>6.3076738852095096E-2</c:v>
                </c:pt>
                <c:pt idx="56">
                  <c:v>6.0983674240568803E-2</c:v>
                </c:pt>
                <c:pt idx="57">
                  <c:v>6.3629704112978205E-2</c:v>
                </c:pt>
                <c:pt idx="58">
                  <c:v>6.2060365450195998E-2</c:v>
                </c:pt>
                <c:pt idx="59">
                  <c:v>6.3629202851523597E-2</c:v>
                </c:pt>
              </c:numCache>
            </c:numRef>
          </c:val>
          <c:extLst>
            <c:ext xmlns:c16="http://schemas.microsoft.com/office/drawing/2014/chart" uri="{C3380CC4-5D6E-409C-BE32-E72D297353CC}">
              <c16:uniqueId val="{00000005-22BA-4A07-8807-1E5B06129DF8}"/>
            </c:ext>
          </c:extLst>
        </c:ser>
        <c:ser>
          <c:idx val="6"/>
          <c:order val="6"/>
          <c:tx>
            <c:strRef>
              <c:f>'Ch4. Technology sectors&amp;fie '!$B$174</c:f>
              <c:strCache>
                <c:ptCount val="1"/>
                <c:pt idx="0">
                  <c:v>Physics</c:v>
                </c:pt>
              </c:strCache>
            </c:strRef>
          </c:tx>
          <c:spPr>
            <a:solidFill>
              <a:srgbClr val="3185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'!$C$174:$BV$174</c:f>
              <c:numCache>
                <c:formatCode>0%</c:formatCode>
                <c:ptCount val="61"/>
                <c:pt idx="0">
                  <c:v>0.18590768428491999</c:v>
                </c:pt>
                <c:pt idx="1">
                  <c:v>0.176628489620616</c:v>
                </c:pt>
                <c:pt idx="2">
                  <c:v>0.17036425693822699</c:v>
                </c:pt>
                <c:pt idx="3">
                  <c:v>0.17083483077183301</c:v>
                </c:pt>
                <c:pt idx="4">
                  <c:v>0.168631912085348</c:v>
                </c:pt>
                <c:pt idx="5">
                  <c:v>0.172924364268637</c:v>
                </c:pt>
                <c:pt idx="6">
                  <c:v>0.17972991694319301</c:v>
                </c:pt>
                <c:pt idx="7">
                  <c:v>0.180035061866409</c:v>
                </c:pt>
                <c:pt idx="8">
                  <c:v>0.180615987857324</c:v>
                </c:pt>
                <c:pt idx="13">
                  <c:v>0.23691984692659701</c:v>
                </c:pt>
                <c:pt idx="14">
                  <c:v>0.23184075305496801</c:v>
                </c:pt>
                <c:pt idx="15">
                  <c:v>0.22883796224854899</c:v>
                </c:pt>
                <c:pt idx="16">
                  <c:v>0.22286735411295999</c:v>
                </c:pt>
                <c:pt idx="17">
                  <c:v>0.21865284063962001</c:v>
                </c:pt>
                <c:pt idx="18">
                  <c:v>0.21637877523063401</c:v>
                </c:pt>
                <c:pt idx="19">
                  <c:v>0.21038187407211201</c:v>
                </c:pt>
                <c:pt idx="20">
                  <c:v>0.21083053881646999</c:v>
                </c:pt>
                <c:pt idx="25">
                  <c:v>0.19758429491982599</c:v>
                </c:pt>
                <c:pt idx="26">
                  <c:v>0.192782126692572</c:v>
                </c:pt>
                <c:pt idx="27">
                  <c:v>0.19751760425277701</c:v>
                </c:pt>
                <c:pt idx="28">
                  <c:v>0.20501402041003999</c:v>
                </c:pt>
                <c:pt idx="29">
                  <c:v>0.21093238747284801</c:v>
                </c:pt>
                <c:pt idx="30">
                  <c:v>0.21173805996936301</c:v>
                </c:pt>
                <c:pt idx="31">
                  <c:v>0.208153347732181</c:v>
                </c:pt>
                <c:pt idx="32">
                  <c:v>0.20868926242307301</c:v>
                </c:pt>
                <c:pt idx="33">
                  <c:v>0.212478265418475</c:v>
                </c:pt>
                <c:pt idx="41">
                  <c:v>0.17323997698062499</c:v>
                </c:pt>
                <c:pt idx="42">
                  <c:v>0.170419404501511</c:v>
                </c:pt>
                <c:pt idx="43">
                  <c:v>0.16792774060497601</c:v>
                </c:pt>
                <c:pt idx="44">
                  <c:v>0.187558531118757</c:v>
                </c:pt>
                <c:pt idx="45">
                  <c:v>0.18047658339027201</c:v>
                </c:pt>
                <c:pt idx="46">
                  <c:v>0.17779858270121901</c:v>
                </c:pt>
                <c:pt idx="47">
                  <c:v>0.18051266734924101</c:v>
                </c:pt>
                <c:pt idx="51">
                  <c:v>0.333140486631122</c:v>
                </c:pt>
                <c:pt idx="52">
                  <c:v>0.32213250855026199</c:v>
                </c:pt>
                <c:pt idx="53">
                  <c:v>0.32207035514811799</c:v>
                </c:pt>
                <c:pt idx="54">
                  <c:v>0.32910231104368298</c:v>
                </c:pt>
                <c:pt idx="55">
                  <c:v>0.324084632885974</c:v>
                </c:pt>
                <c:pt idx="56">
                  <c:v>0.31634045471403699</c:v>
                </c:pt>
                <c:pt idx="57">
                  <c:v>0.30385002125079003</c:v>
                </c:pt>
                <c:pt idx="58">
                  <c:v>0.30169321864237097</c:v>
                </c:pt>
                <c:pt idx="59">
                  <c:v>0.29426937551500998</c:v>
                </c:pt>
              </c:numCache>
            </c:numRef>
          </c:val>
          <c:extLst>
            <c:ext xmlns:c16="http://schemas.microsoft.com/office/drawing/2014/chart" uri="{C3380CC4-5D6E-409C-BE32-E72D297353CC}">
              <c16:uniqueId val="{00000006-22BA-4A07-8807-1E5B06129DF8}"/>
            </c:ext>
          </c:extLst>
        </c:ser>
        <c:ser>
          <c:idx val="7"/>
          <c:order val="7"/>
          <c:tx>
            <c:strRef>
              <c:f>'Ch4. Technology sectors&amp;fie '!$B$175</c:f>
              <c:strCache>
                <c:ptCount val="1"/>
                <c:pt idx="0">
                  <c:v>Electricity</c:v>
                </c:pt>
              </c:strCache>
            </c:strRef>
          </c:tx>
          <c:spPr>
            <a:solidFill>
              <a:srgbClr val="707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05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Technology sectors&amp;fie '!$C$167:$BV$167</c:f>
              <c:numCache>
                <c:formatCode>General</c:formatCode>
                <c:ptCount val="61"/>
                <c:pt idx="0">
                  <c:v>2008</c:v>
                </c:pt>
                <c:pt idx="1">
                  <c:v>2009</c:v>
                </c:pt>
                <c:pt idx="2">
                  <c:v>2010</c:v>
                </c:pt>
                <c:pt idx="3">
                  <c:v>2011</c:v>
                </c:pt>
                <c:pt idx="4">
                  <c:v>2012</c:v>
                </c:pt>
                <c:pt idx="5">
                  <c:v>2013</c:v>
                </c:pt>
                <c:pt idx="6">
                  <c:v>2014</c:v>
                </c:pt>
                <c:pt idx="7">
                  <c:v>2015</c:v>
                </c:pt>
                <c:pt idx="8">
                  <c:v>2016</c:v>
                </c:pt>
                <c:pt idx="13">
                  <c:v>2008</c:v>
                </c:pt>
                <c:pt idx="14">
                  <c:v>2009</c:v>
                </c:pt>
                <c:pt idx="15">
                  <c:v>2010</c:v>
                </c:pt>
                <c:pt idx="16">
                  <c:v>2011</c:v>
                </c:pt>
                <c:pt idx="17">
                  <c:v>2012</c:v>
                </c:pt>
                <c:pt idx="18">
                  <c:v>2013</c:v>
                </c:pt>
                <c:pt idx="19">
                  <c:v>2014</c:v>
                </c:pt>
                <c:pt idx="20">
                  <c:v>2015</c:v>
                </c:pt>
                <c:pt idx="25">
                  <c:v>2008</c:v>
                </c:pt>
                <c:pt idx="26">
                  <c:v>2009</c:v>
                </c:pt>
                <c:pt idx="27">
                  <c:v>2010</c:v>
                </c:pt>
                <c:pt idx="28">
                  <c:v>2011</c:v>
                </c:pt>
                <c:pt idx="29">
                  <c:v>2012</c:v>
                </c:pt>
                <c:pt idx="30">
                  <c:v>2013</c:v>
                </c:pt>
                <c:pt idx="31">
                  <c:v>2014</c:v>
                </c:pt>
                <c:pt idx="32">
                  <c:v>2015</c:v>
                </c:pt>
                <c:pt idx="33">
                  <c:v>2016</c:v>
                </c:pt>
                <c:pt idx="41">
                  <c:v>2010</c:v>
                </c:pt>
                <c:pt idx="42">
                  <c:v>2011</c:v>
                </c:pt>
                <c:pt idx="43">
                  <c:v>2012</c:v>
                </c:pt>
                <c:pt idx="44">
                  <c:v>2013</c:v>
                </c:pt>
                <c:pt idx="45">
                  <c:v>2014</c:v>
                </c:pt>
                <c:pt idx="46">
                  <c:v>2015</c:v>
                </c:pt>
                <c:pt idx="47">
                  <c:v>2016</c:v>
                </c:pt>
                <c:pt idx="51">
                  <c:v>2008</c:v>
                </c:pt>
                <c:pt idx="52">
                  <c:v>2009</c:v>
                </c:pt>
                <c:pt idx="53">
                  <c:v>2010</c:v>
                </c:pt>
                <c:pt idx="54">
                  <c:v>2011</c:v>
                </c:pt>
                <c:pt idx="55">
                  <c:v>2012</c:v>
                </c:pt>
                <c:pt idx="56">
                  <c:v>2013</c:v>
                </c:pt>
                <c:pt idx="57">
                  <c:v>2014</c:v>
                </c:pt>
                <c:pt idx="58">
                  <c:v>2015</c:v>
                </c:pt>
                <c:pt idx="59">
                  <c:v>2016</c:v>
                </c:pt>
              </c:numCache>
            </c:numRef>
          </c:cat>
          <c:val>
            <c:numRef>
              <c:f>'Ch4. Technology sectors&amp;fie '!$C$175:$BV$175</c:f>
              <c:numCache>
                <c:formatCode>0%</c:formatCode>
                <c:ptCount val="61"/>
                <c:pt idx="0">
                  <c:v>0.19850554758849701</c:v>
                </c:pt>
                <c:pt idx="1">
                  <c:v>0.195582796468623</c:v>
                </c:pt>
                <c:pt idx="2">
                  <c:v>0.20097778648164699</c:v>
                </c:pt>
                <c:pt idx="3">
                  <c:v>0.20184061616951701</c:v>
                </c:pt>
                <c:pt idx="4">
                  <c:v>0.21271320542830699</c:v>
                </c:pt>
                <c:pt idx="5">
                  <c:v>0.20409286024777201</c:v>
                </c:pt>
                <c:pt idx="6">
                  <c:v>0.20597296530613601</c:v>
                </c:pt>
                <c:pt idx="7">
                  <c:v>0.197381793236617</c:v>
                </c:pt>
                <c:pt idx="8">
                  <c:v>0.19588919807741001</c:v>
                </c:pt>
                <c:pt idx="13">
                  <c:v>0.250053257429732</c:v>
                </c:pt>
                <c:pt idx="14">
                  <c:v>0.24905220432661199</c:v>
                </c:pt>
                <c:pt idx="15">
                  <c:v>0.25152784773639802</c:v>
                </c:pt>
                <c:pt idx="16">
                  <c:v>0.25730606983829402</c:v>
                </c:pt>
                <c:pt idx="17">
                  <c:v>0.252229359033661</c:v>
                </c:pt>
                <c:pt idx="18">
                  <c:v>0.2428317631554</c:v>
                </c:pt>
                <c:pt idx="19">
                  <c:v>0.23486579889238701</c:v>
                </c:pt>
                <c:pt idx="20">
                  <c:v>0.22179849222157799</c:v>
                </c:pt>
                <c:pt idx="25">
                  <c:v>0.280989060392627</c:v>
                </c:pt>
                <c:pt idx="26">
                  <c:v>0.25676871794549899</c:v>
                </c:pt>
                <c:pt idx="27">
                  <c:v>0.25806899298243502</c:v>
                </c:pt>
                <c:pt idx="28">
                  <c:v>0.245839845545647</c:v>
                </c:pt>
                <c:pt idx="29">
                  <c:v>0.23894525557480301</c:v>
                </c:pt>
                <c:pt idx="30">
                  <c:v>0.23192501554592701</c:v>
                </c:pt>
                <c:pt idx="31">
                  <c:v>0.23289318672688</c:v>
                </c:pt>
                <c:pt idx="32">
                  <c:v>0.22711297394768301</c:v>
                </c:pt>
                <c:pt idx="33">
                  <c:v>0.21415724627211399</c:v>
                </c:pt>
                <c:pt idx="41">
                  <c:v>0.21197281521471001</c:v>
                </c:pt>
                <c:pt idx="42">
                  <c:v>0.20850876920551401</c:v>
                </c:pt>
                <c:pt idx="43">
                  <c:v>0.17611032107103</c:v>
                </c:pt>
                <c:pt idx="44">
                  <c:v>0.169214485674096</c:v>
                </c:pt>
                <c:pt idx="45">
                  <c:v>0.16016894855178501</c:v>
                </c:pt>
                <c:pt idx="46">
                  <c:v>0.14869439948310001</c:v>
                </c:pt>
                <c:pt idx="47">
                  <c:v>0.15330412787123701</c:v>
                </c:pt>
                <c:pt idx="51">
                  <c:v>0.23566524442223799</c:v>
                </c:pt>
                <c:pt idx="52">
                  <c:v>0.23671167215747699</c:v>
                </c:pt>
                <c:pt idx="53">
                  <c:v>0.236833796298382</c:v>
                </c:pt>
                <c:pt idx="54">
                  <c:v>0.241025294788138</c:v>
                </c:pt>
                <c:pt idx="55">
                  <c:v>0.25262750660906602</c:v>
                </c:pt>
                <c:pt idx="56">
                  <c:v>0.266437723490759</c:v>
                </c:pt>
                <c:pt idx="57">
                  <c:v>0.26644690239494701</c:v>
                </c:pt>
                <c:pt idx="58">
                  <c:v>0.274997030929234</c:v>
                </c:pt>
                <c:pt idx="59">
                  <c:v>0.27281028979260902</c:v>
                </c:pt>
              </c:numCache>
            </c:numRef>
          </c:val>
          <c:extLst>
            <c:ext xmlns:c16="http://schemas.microsoft.com/office/drawing/2014/chart" uri="{C3380CC4-5D6E-409C-BE32-E72D297353CC}">
              <c16:uniqueId val="{00000007-22BA-4A07-8807-1E5B06129DF8}"/>
            </c:ext>
          </c:extLst>
        </c:ser>
        <c:dLbls>
          <c:showLegendKey val="0"/>
          <c:showVal val="0"/>
          <c:showCatName val="0"/>
          <c:showSerName val="0"/>
          <c:showPercent val="0"/>
          <c:showBubbleSize val="0"/>
        </c:dLbls>
        <c:gapWidth val="5"/>
        <c:overlap val="100"/>
        <c:axId val="619629928"/>
        <c:axId val="619630320"/>
      </c:barChart>
      <c:catAx>
        <c:axId val="61962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619630320"/>
        <c:crosses val="autoZero"/>
        <c:auto val="1"/>
        <c:lblAlgn val="ctr"/>
        <c:lblOffset val="100"/>
        <c:noMultiLvlLbl val="0"/>
      </c:catAx>
      <c:valAx>
        <c:axId val="619630320"/>
        <c:scaling>
          <c:orientation val="minMax"/>
        </c:scaling>
        <c:delete val="1"/>
        <c:axPos val="l"/>
        <c:numFmt formatCode="0%" sourceLinked="1"/>
        <c:majorTickMark val="none"/>
        <c:minorTickMark val="none"/>
        <c:tickLblPos val="nextTo"/>
        <c:crossAx val="619629928"/>
        <c:crosses val="autoZero"/>
        <c:crossBetween val="between"/>
      </c:valAx>
      <c:spPr>
        <a:noFill/>
        <a:ln>
          <a:noFill/>
        </a:ln>
        <a:effectLst/>
      </c:spPr>
    </c:plotArea>
    <c:legend>
      <c:legendPos val="b"/>
      <c:layout>
        <c:manualLayout>
          <c:xMode val="edge"/>
          <c:yMode val="edge"/>
          <c:x val="0.14941501512887001"/>
          <c:y val="0.89726361314821101"/>
          <c:w val="0.70851632880152804"/>
          <c:h val="4.8085975916289402E-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lumMod val="65000"/>
      </a:schemeClr>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2010</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3EAE-4BD7-AF41-18C1112FCB09}"/>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3EAE-4BD7-AF41-18C1112FCB09}"/>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3EAE-4BD7-AF41-18C1112FCB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AE-4BD7-AF41-18C1112FCB09}"/>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3EAE-4BD7-AF41-18C1112FCB09}"/>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3EAE-4BD7-AF41-18C1112FCB09}"/>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Patents-in-Force'!$F$48:$F$53</c:f>
              <c:numCache>
                <c:formatCode>#,##0</c:formatCode>
                <c:ptCount val="6"/>
                <c:pt idx="0">
                  <c:v>1930762</c:v>
                </c:pt>
                <c:pt idx="1">
                  <c:v>1423432</c:v>
                </c:pt>
                <c:pt idx="2">
                  <c:v>640412</c:v>
                </c:pt>
                <c:pt idx="3">
                  <c:v>564760</c:v>
                </c:pt>
                <c:pt idx="4">
                  <c:v>2017318</c:v>
                </c:pt>
                <c:pt idx="5">
                  <c:v>823976</c:v>
                </c:pt>
              </c:numCache>
            </c:numRef>
          </c:val>
          <c:extLst>
            <c:ext xmlns:c16="http://schemas.microsoft.com/office/drawing/2014/chart" uri="{C3380CC4-5D6E-409C-BE32-E72D297353CC}">
              <c16:uniqueId val="{0000000C-3EAE-4BD7-AF41-18C1112FCB0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3EAE-4BD7-AF41-18C1112FCB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3EAE-4BD7-AF41-18C1112FCB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3EAE-4BD7-AF41-18C1112FCB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3EAE-4BD7-AF41-18C1112FCB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3EAE-4BD7-AF41-18C1112FCB0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3EAE-4BD7-AF41-18C1112FCB09}"/>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3EAE-4BD7-AF41-18C1112FCB0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4.9: PATENTS GRANTED - PATENTEES DISTRIBUTION </a:t>
            </a:r>
            <a:r>
              <a:rPr lang="en-US" b="1" baseline="0">
                <a:solidFill>
                  <a:srgbClr val="0000CC"/>
                </a:solidFill>
              </a:rPr>
              <a:t>(EXTENDED DATA)</a:t>
            </a:r>
            <a:endParaRPr lang="en-US" b="1">
              <a:solidFill>
                <a:sysClr val="windowText" lastClr="000000"/>
              </a:solidFill>
            </a:endParaRPr>
          </a:p>
        </c:rich>
      </c:tx>
      <c:layout>
        <c:manualLayout>
          <c:xMode val="edge"/>
          <c:yMode val="edge"/>
          <c:x val="1.07669735849527E-2"/>
          <c:y val="1.6316611958489099E-2"/>
        </c:manualLayout>
      </c:layout>
      <c:overlay val="0"/>
      <c:spPr>
        <a:noFill/>
        <a:ln>
          <a:noFill/>
        </a:ln>
        <a:effectLst/>
      </c:spPr>
    </c:title>
    <c:autoTitleDeleted val="0"/>
    <c:plotArea>
      <c:layout>
        <c:manualLayout>
          <c:layoutTarget val="inner"/>
          <c:xMode val="edge"/>
          <c:yMode val="edge"/>
          <c:x val="7.9236360247868422E-3"/>
          <c:y val="6.5911149335180261E-2"/>
          <c:w val="0.98415271114555603"/>
          <c:h val="0.77757048399612405"/>
        </c:manualLayout>
      </c:layout>
      <c:barChart>
        <c:barDir val="col"/>
        <c:grouping val="stacked"/>
        <c:varyColors val="0"/>
        <c:ser>
          <c:idx val="0"/>
          <c:order val="0"/>
          <c:tx>
            <c:strRef>
              <c:f>'Ch4. Granted Patents'!$AB$163</c:f>
              <c:strCache>
                <c:ptCount val="1"/>
                <c:pt idx="0">
                  <c:v>1</c:v>
                </c:pt>
              </c:strCache>
            </c:strRef>
          </c:tx>
          <c:spPr>
            <a:solidFill>
              <a:srgbClr val="7F7F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Patents'!$AC$162:$CN$162</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Patents'!$AC$163:$CN$163</c:f>
              <c:numCache>
                <c:formatCode>0%</c:formatCode>
                <c:ptCount val="64"/>
                <c:pt idx="0">
                  <c:v>0.7</c:v>
                </c:pt>
                <c:pt idx="1">
                  <c:v>0.69</c:v>
                </c:pt>
                <c:pt idx="2">
                  <c:v>0.68820000000000003</c:v>
                </c:pt>
                <c:pt idx="3">
                  <c:v>0.71299999999999997</c:v>
                </c:pt>
                <c:pt idx="4">
                  <c:v>0.71</c:v>
                </c:pt>
                <c:pt idx="5">
                  <c:v>0.71</c:v>
                </c:pt>
                <c:pt idx="6">
                  <c:v>0.70467623889602804</c:v>
                </c:pt>
                <c:pt idx="7">
                  <c:v>0.69554606467358104</c:v>
                </c:pt>
                <c:pt idx="8">
                  <c:v>0.69843325673699597</c:v>
                </c:pt>
                <c:pt idx="9">
                  <c:v>0.68632616959614601</c:v>
                </c:pt>
                <c:pt idx="10">
                  <c:v>0.69061677456071713</c:v>
                </c:pt>
                <c:pt idx="11">
                  <c:v>0.68932451080995005</c:v>
                </c:pt>
                <c:pt idx="13">
                  <c:v>0.66</c:v>
                </c:pt>
                <c:pt idx="14">
                  <c:v>0.66</c:v>
                </c:pt>
                <c:pt idx="15">
                  <c:v>0.65</c:v>
                </c:pt>
                <c:pt idx="16">
                  <c:v>0.64</c:v>
                </c:pt>
                <c:pt idx="17">
                  <c:v>0.64</c:v>
                </c:pt>
                <c:pt idx="18">
                  <c:v>0.64</c:v>
                </c:pt>
                <c:pt idx="19">
                  <c:v>0.64053041222254203</c:v>
                </c:pt>
                <c:pt idx="20">
                  <c:v>0.64030217849613502</c:v>
                </c:pt>
                <c:pt idx="21">
                  <c:v>0.64191083695499795</c:v>
                </c:pt>
                <c:pt idx="22">
                  <c:v>0.64109297374024099</c:v>
                </c:pt>
                <c:pt idx="23">
                  <c:v>0.63552164655784249</c:v>
                </c:pt>
                <c:pt idx="24">
                  <c:v>0.64109297374024132</c:v>
                </c:pt>
                <c:pt idx="26">
                  <c:v>0.66</c:v>
                </c:pt>
                <c:pt idx="27">
                  <c:v>0.67</c:v>
                </c:pt>
                <c:pt idx="28">
                  <c:v>0.65</c:v>
                </c:pt>
                <c:pt idx="29">
                  <c:v>0.63560000000000005</c:v>
                </c:pt>
                <c:pt idx="30">
                  <c:v>0.67</c:v>
                </c:pt>
                <c:pt idx="31">
                  <c:v>0.67</c:v>
                </c:pt>
                <c:pt idx="32">
                  <c:v>0.68457107801370098</c:v>
                </c:pt>
                <c:pt idx="33">
                  <c:v>0.685496036203742</c:v>
                </c:pt>
                <c:pt idx="34">
                  <c:v>0.68313072062115698</c:v>
                </c:pt>
                <c:pt idx="35">
                  <c:v>0.68471042891356404</c:v>
                </c:pt>
                <c:pt idx="36">
                  <c:v>0.68392242727557084</c:v>
                </c:pt>
                <c:pt idx="37">
                  <c:v>0.681571684501041</c:v>
                </c:pt>
                <c:pt idx="41">
                  <c:v>0.7</c:v>
                </c:pt>
                <c:pt idx="42">
                  <c:v>0.68</c:v>
                </c:pt>
                <c:pt idx="43">
                  <c:v>0.66</c:v>
                </c:pt>
                <c:pt idx="44">
                  <c:v>0.66</c:v>
                </c:pt>
                <c:pt idx="45">
                  <c:v>0.61449978766001301</c:v>
                </c:pt>
                <c:pt idx="46">
                  <c:v>0.60868050641730398</c:v>
                </c:pt>
                <c:pt idx="47">
                  <c:v>0.62149848126898399</c:v>
                </c:pt>
                <c:pt idx="48">
                  <c:v>0.61848319845973299</c:v>
                </c:pt>
                <c:pt idx="49">
                  <c:v>0.62971448897816562</c:v>
                </c:pt>
                <c:pt idx="50">
                  <c:v>0.61092314217049148</c:v>
                </c:pt>
                <c:pt idx="52">
                  <c:v>0.63</c:v>
                </c:pt>
                <c:pt idx="53">
                  <c:v>0.61</c:v>
                </c:pt>
                <c:pt idx="54">
                  <c:v>0.7</c:v>
                </c:pt>
                <c:pt idx="55">
                  <c:v>0.69899999999999995</c:v>
                </c:pt>
                <c:pt idx="56">
                  <c:v>0.69</c:v>
                </c:pt>
                <c:pt idx="57">
                  <c:v>0.69</c:v>
                </c:pt>
                <c:pt idx="58">
                  <c:v>0.69036939795062502</c:v>
                </c:pt>
                <c:pt idx="59">
                  <c:v>0.68987296217655703</c:v>
                </c:pt>
                <c:pt idx="60">
                  <c:v>0.681974447124019</c:v>
                </c:pt>
                <c:pt idx="61">
                  <c:v>0.69164610745613997</c:v>
                </c:pt>
                <c:pt idx="62">
                  <c:v>0.68649255567860223</c:v>
                </c:pt>
                <c:pt idx="63">
                  <c:v>0.69160736233555375</c:v>
                </c:pt>
              </c:numCache>
            </c:numRef>
          </c:val>
          <c:extLst>
            <c:ext xmlns:c16="http://schemas.microsoft.com/office/drawing/2014/chart" uri="{C3380CC4-5D6E-409C-BE32-E72D297353CC}">
              <c16:uniqueId val="{00000000-F9FD-4D19-BDA8-A099E1361803}"/>
            </c:ext>
          </c:extLst>
        </c:ser>
        <c:ser>
          <c:idx val="1"/>
          <c:order val="1"/>
          <c:tx>
            <c:strRef>
              <c:f>'Ch4. Granted Patents'!$AB$164</c:f>
              <c:strCache>
                <c:ptCount val="1"/>
                <c:pt idx="0">
                  <c:v>2 to 5</c:v>
                </c:pt>
              </c:strCache>
            </c:strRef>
          </c:tx>
          <c:spPr>
            <a:solidFill>
              <a:srgbClr val="31859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Patents'!$AC$162:$CN$162</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Patents'!$AC$164:$CN$164</c:f>
              <c:numCache>
                <c:formatCode>0%</c:formatCode>
                <c:ptCount val="64"/>
                <c:pt idx="0">
                  <c:v>0.22</c:v>
                </c:pt>
                <c:pt idx="1">
                  <c:v>0.23</c:v>
                </c:pt>
                <c:pt idx="2">
                  <c:v>0.2311</c:v>
                </c:pt>
                <c:pt idx="3">
                  <c:v>0.21279999999999999</c:v>
                </c:pt>
                <c:pt idx="4">
                  <c:v>0.22</c:v>
                </c:pt>
                <c:pt idx="5">
                  <c:v>0.22</c:v>
                </c:pt>
                <c:pt idx="6">
                  <c:v>0.219788815017599</c:v>
                </c:pt>
                <c:pt idx="7">
                  <c:v>0.22653185740434101</c:v>
                </c:pt>
                <c:pt idx="8">
                  <c:v>0.22410695634008801</c:v>
                </c:pt>
                <c:pt idx="9">
                  <c:v>0.231698596108246</c:v>
                </c:pt>
                <c:pt idx="10">
                  <c:v>0.22807142349007611</c:v>
                </c:pt>
                <c:pt idx="11">
                  <c:v>0.22932663387707442</c:v>
                </c:pt>
                <c:pt idx="13">
                  <c:v>0.23</c:v>
                </c:pt>
                <c:pt idx="14">
                  <c:v>0.23</c:v>
                </c:pt>
                <c:pt idx="15">
                  <c:v>0.24</c:v>
                </c:pt>
                <c:pt idx="16">
                  <c:v>0.24</c:v>
                </c:pt>
                <c:pt idx="17">
                  <c:v>0.24</c:v>
                </c:pt>
                <c:pt idx="18">
                  <c:v>0.24</c:v>
                </c:pt>
                <c:pt idx="19">
                  <c:v>0.24863072931680599</c:v>
                </c:pt>
                <c:pt idx="20">
                  <c:v>0.24901616303584001</c:v>
                </c:pt>
                <c:pt idx="21">
                  <c:v>0.248212533295948</c:v>
                </c:pt>
                <c:pt idx="22">
                  <c:v>0.248545067423705</c:v>
                </c:pt>
                <c:pt idx="23">
                  <c:v>0.24975159687721787</c:v>
                </c:pt>
                <c:pt idx="24">
                  <c:v>0.24854506742370475</c:v>
                </c:pt>
                <c:pt idx="26">
                  <c:v>0.28000000000000003</c:v>
                </c:pt>
                <c:pt idx="27">
                  <c:v>0.27</c:v>
                </c:pt>
                <c:pt idx="28">
                  <c:v>0.28999999999999998</c:v>
                </c:pt>
                <c:pt idx="29">
                  <c:v>0.29799999999999999</c:v>
                </c:pt>
                <c:pt idx="30">
                  <c:v>0.27</c:v>
                </c:pt>
                <c:pt idx="31">
                  <c:v>0.27</c:v>
                </c:pt>
                <c:pt idx="32">
                  <c:v>0.25967076786748899</c:v>
                </c:pt>
                <c:pt idx="33">
                  <c:v>0.25994158616041302</c:v>
                </c:pt>
                <c:pt idx="34">
                  <c:v>0.26325483861826598</c:v>
                </c:pt>
                <c:pt idx="35">
                  <c:v>0.26401589375136097</c:v>
                </c:pt>
                <c:pt idx="36">
                  <c:v>0.27</c:v>
                </c:pt>
                <c:pt idx="37">
                  <c:v>0.26</c:v>
                </c:pt>
                <c:pt idx="41">
                  <c:v>0.23</c:v>
                </c:pt>
                <c:pt idx="42">
                  <c:v>0.25</c:v>
                </c:pt>
                <c:pt idx="43">
                  <c:v>0.26</c:v>
                </c:pt>
                <c:pt idx="44">
                  <c:v>0.26</c:v>
                </c:pt>
                <c:pt idx="45">
                  <c:v>0.29248316447248701</c:v>
                </c:pt>
                <c:pt idx="46">
                  <c:v>0.29567498720893498</c:v>
                </c:pt>
                <c:pt idx="47">
                  <c:v>0.28810538305771199</c:v>
                </c:pt>
                <c:pt idx="48">
                  <c:v>0.29068519799845599</c:v>
                </c:pt>
                <c:pt idx="49">
                  <c:v>0.27968362574934874</c:v>
                </c:pt>
                <c:pt idx="50">
                  <c:v>0.28990151265256114</c:v>
                </c:pt>
                <c:pt idx="52">
                  <c:v>0.26</c:v>
                </c:pt>
                <c:pt idx="53">
                  <c:v>0.27</c:v>
                </c:pt>
                <c:pt idx="54">
                  <c:v>0.22</c:v>
                </c:pt>
                <c:pt idx="55">
                  <c:v>0.21709999999999999</c:v>
                </c:pt>
                <c:pt idx="56">
                  <c:v>0.22</c:v>
                </c:pt>
                <c:pt idx="57">
                  <c:v>0.22</c:v>
                </c:pt>
                <c:pt idx="58">
                  <c:v>0.22149290741348501</c:v>
                </c:pt>
                <c:pt idx="59">
                  <c:v>0.22285601180408099</c:v>
                </c:pt>
                <c:pt idx="60">
                  <c:v>0.22951408486838701</c:v>
                </c:pt>
                <c:pt idx="61">
                  <c:v>0.22214226973684201</c:v>
                </c:pt>
                <c:pt idx="62">
                  <c:v>0.23</c:v>
                </c:pt>
                <c:pt idx="63">
                  <c:v>0.22146184543950959</c:v>
                </c:pt>
              </c:numCache>
            </c:numRef>
          </c:val>
          <c:extLst>
            <c:ext xmlns:c16="http://schemas.microsoft.com/office/drawing/2014/chart" uri="{C3380CC4-5D6E-409C-BE32-E72D297353CC}">
              <c16:uniqueId val="{00000001-F9FD-4D19-BDA8-A099E1361803}"/>
            </c:ext>
          </c:extLst>
        </c:ser>
        <c:ser>
          <c:idx val="2"/>
          <c:order val="2"/>
          <c:tx>
            <c:strRef>
              <c:f>'Ch4. Granted Patents'!$AB$165</c:f>
              <c:strCache>
                <c:ptCount val="1"/>
                <c:pt idx="0">
                  <c:v>6 to 10</c:v>
                </c:pt>
              </c:strCache>
            </c:strRef>
          </c:tx>
          <c:spPr>
            <a:solidFill>
              <a:srgbClr val="9ABB5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Patents'!$AC$162:$CN$162</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Patents'!$AC$165:$CN$165</c:f>
              <c:numCache>
                <c:formatCode>0%</c:formatCode>
                <c:ptCount val="64"/>
                <c:pt idx="0">
                  <c:v>0.04</c:v>
                </c:pt>
                <c:pt idx="1">
                  <c:v>0.04</c:v>
                </c:pt>
                <c:pt idx="2">
                  <c:v>3.7699999999999997E-2</c:v>
                </c:pt>
                <c:pt idx="3">
                  <c:v>3.2800000000000003E-2</c:v>
                </c:pt>
                <c:pt idx="4">
                  <c:v>0.03</c:v>
                </c:pt>
                <c:pt idx="5">
                  <c:v>0.03</c:v>
                </c:pt>
                <c:pt idx="6">
                  <c:v>3.3633163863902998E-2</c:v>
                </c:pt>
                <c:pt idx="7">
                  <c:v>3.4602980911705702E-2</c:v>
                </c:pt>
                <c:pt idx="8">
                  <c:v>3.3758094840192203E-2</c:v>
                </c:pt>
                <c:pt idx="9">
                  <c:v>3.63205239188528E-2</c:v>
                </c:pt>
                <c:pt idx="10">
                  <c:v>3.5427189300704279E-2</c:v>
                </c:pt>
                <c:pt idx="11">
                  <c:v>3.6729061250486535E-2</c:v>
                </c:pt>
                <c:pt idx="13">
                  <c:v>0.04</c:v>
                </c:pt>
                <c:pt idx="14">
                  <c:v>0.04</c:v>
                </c:pt>
                <c:pt idx="15">
                  <c:v>0.04</c:v>
                </c:pt>
                <c:pt idx="16">
                  <c:v>0.05</c:v>
                </c:pt>
                <c:pt idx="17">
                  <c:v>0.05</c:v>
                </c:pt>
                <c:pt idx="18">
                  <c:v>0.05</c:v>
                </c:pt>
                <c:pt idx="19">
                  <c:v>4.33121937157682E-2</c:v>
                </c:pt>
                <c:pt idx="20">
                  <c:v>4.1777933942375299E-2</c:v>
                </c:pt>
                <c:pt idx="21">
                  <c:v>4.1707556427870503E-2</c:v>
                </c:pt>
                <c:pt idx="22">
                  <c:v>4.2902767920511002E-2</c:v>
                </c:pt>
                <c:pt idx="23">
                  <c:v>4.3080198722498228E-2</c:v>
                </c:pt>
                <c:pt idx="24">
                  <c:v>4.2902767920511002E-2</c:v>
                </c:pt>
                <c:pt idx="26">
                  <c:v>0.03</c:v>
                </c:pt>
                <c:pt idx="27">
                  <c:v>0.03</c:v>
                </c:pt>
                <c:pt idx="28">
                  <c:v>0.03</c:v>
                </c:pt>
                <c:pt idx="29">
                  <c:v>3.5099999999999999E-2</c:v>
                </c:pt>
                <c:pt idx="30">
                  <c:v>0.03</c:v>
                </c:pt>
                <c:pt idx="31">
                  <c:v>0.03</c:v>
                </c:pt>
                <c:pt idx="32">
                  <c:v>2.7674585051634198E-2</c:v>
                </c:pt>
                <c:pt idx="33">
                  <c:v>2.6799756074076499E-2</c:v>
                </c:pt>
                <c:pt idx="34">
                  <c:v>2.72889568987503E-2</c:v>
                </c:pt>
                <c:pt idx="35">
                  <c:v>2.59906379272806E-2</c:v>
                </c:pt>
                <c:pt idx="36">
                  <c:v>2.5675112084245649E-2</c:v>
                </c:pt>
                <c:pt idx="37">
                  <c:v>2.5734760083280878E-2</c:v>
                </c:pt>
                <c:pt idx="41">
                  <c:v>0.03</c:v>
                </c:pt>
                <c:pt idx="42">
                  <c:v>0.03</c:v>
                </c:pt>
                <c:pt idx="43">
                  <c:v>0.04</c:v>
                </c:pt>
                <c:pt idx="44">
                  <c:v>0.04</c:v>
                </c:pt>
                <c:pt idx="45">
                  <c:v>4.6629861068980198E-2</c:v>
                </c:pt>
                <c:pt idx="46">
                  <c:v>4.7702507048693103E-2</c:v>
                </c:pt>
                <c:pt idx="47">
                  <c:v>4.5361542355720597E-2</c:v>
                </c:pt>
                <c:pt idx="48">
                  <c:v>4.6839746096687798E-2</c:v>
                </c:pt>
                <c:pt idx="49">
                  <c:v>4.4777837063076073E-2</c:v>
                </c:pt>
                <c:pt idx="50">
                  <c:v>5.0289807266387071E-2</c:v>
                </c:pt>
                <c:pt idx="52">
                  <c:v>0.05</c:v>
                </c:pt>
                <c:pt idx="53">
                  <c:v>0.05</c:v>
                </c:pt>
                <c:pt idx="54">
                  <c:v>0.03</c:v>
                </c:pt>
                <c:pt idx="55">
                  <c:v>3.6200000000000003E-2</c:v>
                </c:pt>
                <c:pt idx="56">
                  <c:v>0.04</c:v>
                </c:pt>
                <c:pt idx="57">
                  <c:v>0.04</c:v>
                </c:pt>
                <c:pt idx="58">
                  <c:v>3.8963643656784501E-2</c:v>
                </c:pt>
                <c:pt idx="59">
                  <c:v>3.7715478461150899E-2</c:v>
                </c:pt>
                <c:pt idx="60">
                  <c:v>3.8637179947662803E-2</c:v>
                </c:pt>
                <c:pt idx="61">
                  <c:v>3.7212171052631603E-2</c:v>
                </c:pt>
                <c:pt idx="62">
                  <c:v>3.7729174357081334E-2</c:v>
                </c:pt>
                <c:pt idx="63">
                  <c:v>3.8511145167898275E-2</c:v>
                </c:pt>
              </c:numCache>
            </c:numRef>
          </c:val>
          <c:extLst>
            <c:ext xmlns:c16="http://schemas.microsoft.com/office/drawing/2014/chart" uri="{C3380CC4-5D6E-409C-BE32-E72D297353CC}">
              <c16:uniqueId val="{00000002-F9FD-4D19-BDA8-A099E1361803}"/>
            </c:ext>
          </c:extLst>
        </c:ser>
        <c:ser>
          <c:idx val="3"/>
          <c:order val="3"/>
          <c:tx>
            <c:strRef>
              <c:f>'Ch4. Granted Patents'!$AB$166</c:f>
              <c:strCache>
                <c:ptCount val="1"/>
                <c:pt idx="0">
                  <c:v>11 to 50</c:v>
                </c:pt>
              </c:strCache>
            </c:strRef>
          </c:tx>
          <c:spPr>
            <a:solidFill>
              <a:srgbClr val="AB99C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Patents'!$AC$162:$CN$162</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Patents'!$AC$166:$CN$166</c:f>
              <c:numCache>
                <c:formatCode>0%</c:formatCode>
                <c:ptCount val="64"/>
                <c:pt idx="0">
                  <c:v>0.03</c:v>
                </c:pt>
                <c:pt idx="1">
                  <c:v>0.03</c:v>
                </c:pt>
                <c:pt idx="2">
                  <c:v>3.5400000000000001E-2</c:v>
                </c:pt>
                <c:pt idx="3">
                  <c:v>3.1099999999999999E-2</c:v>
                </c:pt>
                <c:pt idx="4">
                  <c:v>0.03</c:v>
                </c:pt>
                <c:pt idx="5">
                  <c:v>0.03</c:v>
                </c:pt>
                <c:pt idx="6">
                  <c:v>3.1677747360187698E-2</c:v>
                </c:pt>
                <c:pt idx="7">
                  <c:v>3.2249629565065802E-2</c:v>
                </c:pt>
                <c:pt idx="8">
                  <c:v>3.2421140589095503E-2</c:v>
                </c:pt>
                <c:pt idx="9">
                  <c:v>3.3460047423689299E-2</c:v>
                </c:pt>
                <c:pt idx="10">
                  <c:v>3.4146688482606533E-2</c:v>
                </c:pt>
                <c:pt idx="11">
                  <c:v>3.2978309330880008E-2</c:v>
                </c:pt>
                <c:pt idx="13">
                  <c:v>0.05</c:v>
                </c:pt>
                <c:pt idx="14">
                  <c:v>0.05</c:v>
                </c:pt>
                <c:pt idx="15">
                  <c:v>0.05</c:v>
                </c:pt>
                <c:pt idx="16">
                  <c:v>0.05</c:v>
                </c:pt>
                <c:pt idx="17">
                  <c:v>0.05</c:v>
                </c:pt>
                <c:pt idx="18">
                  <c:v>0.05</c:v>
                </c:pt>
                <c:pt idx="19">
                  <c:v>4.8717209570481403E-2</c:v>
                </c:pt>
                <c:pt idx="20">
                  <c:v>4.9754040758959901E-2</c:v>
                </c:pt>
                <c:pt idx="21">
                  <c:v>4.8997616711061301E-2</c:v>
                </c:pt>
                <c:pt idx="22">
                  <c:v>4.8403122782114998E-2</c:v>
                </c:pt>
                <c:pt idx="23">
                  <c:v>0.05</c:v>
                </c:pt>
                <c:pt idx="24">
                  <c:v>0.04</c:v>
                </c:pt>
                <c:pt idx="26">
                  <c:v>0.02</c:v>
                </c:pt>
                <c:pt idx="27">
                  <c:v>0.02</c:v>
                </c:pt>
                <c:pt idx="28">
                  <c:v>0.02</c:v>
                </c:pt>
                <c:pt idx="29">
                  <c:v>2.3599999999999999E-2</c:v>
                </c:pt>
                <c:pt idx="30">
                  <c:v>0.02</c:v>
                </c:pt>
                <c:pt idx="31">
                  <c:v>0.02</c:v>
                </c:pt>
                <c:pt idx="32">
                  <c:v>2.04492007770696E-2</c:v>
                </c:pt>
                <c:pt idx="33">
                  <c:v>2.0573225920338899E-2</c:v>
                </c:pt>
                <c:pt idx="34">
                  <c:v>1.9241123296211301E-2</c:v>
                </c:pt>
                <c:pt idx="35">
                  <c:v>1.88874374047464E-2</c:v>
                </c:pt>
                <c:pt idx="36">
                  <c:v>1.8845792930872692E-2</c:v>
                </c:pt>
                <c:pt idx="37">
                  <c:v>1.7890863312835906E-2</c:v>
                </c:pt>
                <c:pt idx="41">
                  <c:v>0.03</c:v>
                </c:pt>
                <c:pt idx="42">
                  <c:v>0.03</c:v>
                </c:pt>
                <c:pt idx="43">
                  <c:v>0.03</c:v>
                </c:pt>
                <c:pt idx="44">
                  <c:v>0.03</c:v>
                </c:pt>
                <c:pt idx="45">
                  <c:v>3.68864891099921E-2</c:v>
                </c:pt>
                <c:pt idx="46">
                  <c:v>3.8242562131916701E-2</c:v>
                </c:pt>
                <c:pt idx="47">
                  <c:v>3.4973000337495799E-2</c:v>
                </c:pt>
                <c:pt idx="48">
                  <c:v>3.4555719342578901E-2</c:v>
                </c:pt>
                <c:pt idx="49">
                  <c:v>0.03</c:v>
                </c:pt>
                <c:pt idx="50">
                  <c:v>3.7792752462183686E-2</c:v>
                </c:pt>
                <c:pt idx="52">
                  <c:v>0.05</c:v>
                </c:pt>
                <c:pt idx="53">
                  <c:v>0.05</c:v>
                </c:pt>
                <c:pt idx="54">
                  <c:v>0.04</c:v>
                </c:pt>
                <c:pt idx="55">
                  <c:v>3.61E-2</c:v>
                </c:pt>
                <c:pt idx="56">
                  <c:v>0.04</c:v>
                </c:pt>
                <c:pt idx="57">
                  <c:v>0.04</c:v>
                </c:pt>
                <c:pt idx="58">
                  <c:v>3.6629836268825398E-2</c:v>
                </c:pt>
                <c:pt idx="59">
                  <c:v>3.7121675603699597E-2</c:v>
                </c:pt>
                <c:pt idx="60">
                  <c:v>3.7046539073323399E-2</c:v>
                </c:pt>
                <c:pt idx="61">
                  <c:v>3.6766721491228102E-2</c:v>
                </c:pt>
                <c:pt idx="62">
                  <c:v>3.7006275378368404E-2</c:v>
                </c:pt>
                <c:pt idx="63">
                  <c:v>3.6386810919078041E-2</c:v>
                </c:pt>
              </c:numCache>
            </c:numRef>
          </c:val>
          <c:extLst>
            <c:ext xmlns:c16="http://schemas.microsoft.com/office/drawing/2014/chart" uri="{C3380CC4-5D6E-409C-BE32-E72D297353CC}">
              <c16:uniqueId val="{00000003-F9FD-4D19-BDA8-A099E1361803}"/>
            </c:ext>
          </c:extLst>
        </c:ser>
        <c:ser>
          <c:idx val="4"/>
          <c:order val="4"/>
          <c:tx>
            <c:strRef>
              <c:f>'Ch4. Granted Patents'!$AB$167</c:f>
              <c:strCache>
                <c:ptCount val="1"/>
                <c:pt idx="0">
                  <c:v>51 and more</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Patents'!$AC$162:$CN$162</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Patents'!$AC$167:$CN$167</c:f>
              <c:numCache>
                <c:formatCode>0%</c:formatCode>
                <c:ptCount val="64"/>
                <c:pt idx="0">
                  <c:v>0.01</c:v>
                </c:pt>
                <c:pt idx="1">
                  <c:v>0.01</c:v>
                </c:pt>
                <c:pt idx="2">
                  <c:v>7.6E-3</c:v>
                </c:pt>
                <c:pt idx="3">
                  <c:v>1.0200000000000001E-2</c:v>
                </c:pt>
                <c:pt idx="4">
                  <c:v>0.01</c:v>
                </c:pt>
                <c:pt idx="5">
                  <c:v>0.01</c:v>
                </c:pt>
                <c:pt idx="6">
                  <c:v>1.0224034862282801E-2</c:v>
                </c:pt>
                <c:pt idx="7">
                  <c:v>1.1069467445306401E-2</c:v>
                </c:pt>
                <c:pt idx="8">
                  <c:v>1.12805514936286E-2</c:v>
                </c:pt>
                <c:pt idx="9">
                  <c:v>1.2194662953065601E-2</c:v>
                </c:pt>
                <c:pt idx="10">
                  <c:v>1.1737924165895995E-2</c:v>
                </c:pt>
                <c:pt idx="11">
                  <c:v>1.164148473160893E-2</c:v>
                </c:pt>
                <c:pt idx="13">
                  <c:v>0.02</c:v>
                </c:pt>
                <c:pt idx="14">
                  <c:v>0.02</c:v>
                </c:pt>
                <c:pt idx="15">
                  <c:v>0.02</c:v>
                </c:pt>
                <c:pt idx="16">
                  <c:v>0.02</c:v>
                </c:pt>
                <c:pt idx="17">
                  <c:v>0.02</c:v>
                </c:pt>
                <c:pt idx="18">
                  <c:v>0.02</c:v>
                </c:pt>
                <c:pt idx="19">
                  <c:v>1.8809455174401801E-2</c:v>
                </c:pt>
                <c:pt idx="20">
                  <c:v>1.9149683766690101E-2</c:v>
                </c:pt>
                <c:pt idx="21">
                  <c:v>1.9171456610122001E-2</c:v>
                </c:pt>
                <c:pt idx="22">
                  <c:v>1.9056068133428E-2</c:v>
                </c:pt>
                <c:pt idx="23">
                  <c:v>0.02</c:v>
                </c:pt>
                <c:pt idx="24">
                  <c:v>0.03</c:v>
                </c:pt>
                <c:pt idx="26">
                  <c:v>0.01</c:v>
                </c:pt>
                <c:pt idx="27">
                  <c:v>0.01</c:v>
                </c:pt>
                <c:pt idx="28">
                  <c:v>0.01</c:v>
                </c:pt>
                <c:pt idx="29">
                  <c:v>7.7999999999999996E-3</c:v>
                </c:pt>
                <c:pt idx="30">
                  <c:v>0.01</c:v>
                </c:pt>
                <c:pt idx="31">
                  <c:v>0.01</c:v>
                </c:pt>
                <c:pt idx="32">
                  <c:v>7.6343682901059903E-3</c:v>
                </c:pt>
                <c:pt idx="33">
                  <c:v>7.1893956414288904E-3</c:v>
                </c:pt>
                <c:pt idx="34">
                  <c:v>7.0843605656153502E-3</c:v>
                </c:pt>
                <c:pt idx="35">
                  <c:v>6.3956020030481201E-3</c:v>
                </c:pt>
                <c:pt idx="36">
                  <c:v>6.2297987696799083E-3</c:v>
                </c:pt>
                <c:pt idx="37">
                  <c:v>6.1976468309688669E-3</c:v>
                </c:pt>
                <c:pt idx="41">
                  <c:v>0.01</c:v>
                </c:pt>
                <c:pt idx="42">
                  <c:v>0.01</c:v>
                </c:pt>
                <c:pt idx="43">
                  <c:v>0.01</c:v>
                </c:pt>
                <c:pt idx="44">
                  <c:v>0.01</c:v>
                </c:pt>
                <c:pt idx="45">
                  <c:v>9.5006976885275707E-3</c:v>
                </c:pt>
                <c:pt idx="46">
                  <c:v>9.6994371931505199E-3</c:v>
                </c:pt>
                <c:pt idx="47">
                  <c:v>1.00615929800877E-2</c:v>
                </c:pt>
                <c:pt idx="48">
                  <c:v>9.4361381025440498E-3</c:v>
                </c:pt>
                <c:pt idx="49">
                  <c:v>1.0943368590648964E-2</c:v>
                </c:pt>
                <c:pt idx="50">
                  <c:v>1.1092785448376608E-2</c:v>
                </c:pt>
                <c:pt idx="52">
                  <c:v>0.01</c:v>
                </c:pt>
                <c:pt idx="53">
                  <c:v>0.02</c:v>
                </c:pt>
                <c:pt idx="54">
                  <c:v>0.01</c:v>
                </c:pt>
                <c:pt idx="55">
                  <c:v>1.15E-2</c:v>
                </c:pt>
                <c:pt idx="56">
                  <c:v>0.01</c:v>
                </c:pt>
                <c:pt idx="57">
                  <c:v>0.01</c:v>
                </c:pt>
                <c:pt idx="58">
                  <c:v>1.2544214710279699E-2</c:v>
                </c:pt>
                <c:pt idx="59">
                  <c:v>1.2433871954511099E-2</c:v>
                </c:pt>
                <c:pt idx="60">
                  <c:v>1.2827748986607801E-2</c:v>
                </c:pt>
                <c:pt idx="61">
                  <c:v>1.2232730263157901E-2</c:v>
                </c:pt>
                <c:pt idx="62">
                  <c:v>1.2612280054140518E-2</c:v>
                </c:pt>
                <c:pt idx="63">
                  <c:v>1.2032836137960336E-2</c:v>
                </c:pt>
              </c:numCache>
            </c:numRef>
          </c:val>
          <c:extLst>
            <c:ext xmlns:c16="http://schemas.microsoft.com/office/drawing/2014/chart" uri="{C3380CC4-5D6E-409C-BE32-E72D297353CC}">
              <c16:uniqueId val="{00000004-F9FD-4D19-BDA8-A099E1361803}"/>
            </c:ext>
          </c:extLst>
        </c:ser>
        <c:ser>
          <c:idx val="5"/>
          <c:order val="5"/>
          <c:spPr>
            <a:noFill/>
            <a:ln>
              <a:noFill/>
            </a:ln>
          </c:spPr>
          <c:invertIfNegative val="0"/>
          <c:dLbls>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'Ch4. Granted Patents'!$AC$162:$CN$162</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Patents'!$AC$160:$CM$160</c:f>
              <c:numCache>
                <c:formatCode>General</c:formatCode>
                <c:ptCount val="63"/>
                <c:pt idx="0">
                  <c:v>16473</c:v>
                </c:pt>
                <c:pt idx="1">
                  <c:v>17491</c:v>
                </c:pt>
                <c:pt idx="2">
                  <c:v>17491</c:v>
                </c:pt>
                <c:pt idx="3">
                  <c:v>16405</c:v>
                </c:pt>
                <c:pt idx="4">
                  <c:v>17141</c:v>
                </c:pt>
                <c:pt idx="5">
                  <c:v>17224</c:v>
                </c:pt>
                <c:pt idx="6">
                  <c:v>17899</c:v>
                </c:pt>
                <c:pt idx="7">
                  <c:v>22946</c:v>
                </c:pt>
                <c:pt idx="8">
                  <c:v>23935</c:v>
                </c:pt>
                <c:pt idx="9">
                  <c:v>26569</c:v>
                </c:pt>
                <c:pt idx="10">
                  <c:v>28114</c:v>
                </c:pt>
                <c:pt idx="11">
                  <c:v>28261</c:v>
                </c:pt>
                <c:pt idx="13">
                  <c:v>27864</c:v>
                </c:pt>
                <c:pt idx="14">
                  <c:v>29827</c:v>
                </c:pt>
                <c:pt idx="15">
                  <c:v>29827</c:v>
                </c:pt>
                <c:pt idx="16">
                  <c:v>30690</c:v>
                </c:pt>
                <c:pt idx="17">
                  <c:v>32911</c:v>
                </c:pt>
                <c:pt idx="18">
                  <c:v>32860</c:v>
                </c:pt>
                <c:pt idx="19">
                  <c:v>27752</c:v>
                </c:pt>
                <c:pt idx="20">
                  <c:v>28460</c:v>
                </c:pt>
                <c:pt idx="21">
                  <c:v>28532</c:v>
                </c:pt>
                <c:pt idx="22">
                  <c:v>28180</c:v>
                </c:pt>
                <c:pt idx="23">
                  <c:v>27965</c:v>
                </c:pt>
                <c:pt idx="24">
                  <c:v>28180</c:v>
                </c:pt>
                <c:pt idx="26">
                  <c:v>17327</c:v>
                </c:pt>
                <c:pt idx="27">
                  <c:v>20028</c:v>
                </c:pt>
                <c:pt idx="28">
                  <c:v>20028</c:v>
                </c:pt>
                <c:pt idx="29">
                  <c:v>25110</c:v>
                </c:pt>
                <c:pt idx="30">
                  <c:v>31595</c:v>
                </c:pt>
                <c:pt idx="31">
                  <c:v>40892</c:v>
                </c:pt>
                <c:pt idx="32">
                  <c:v>29341</c:v>
                </c:pt>
                <c:pt idx="33">
                  <c:v>31157</c:v>
                </c:pt>
                <c:pt idx="34">
                  <c:v>35289</c:v>
                </c:pt>
                <c:pt idx="35">
                  <c:v>36744</c:v>
                </c:pt>
                <c:pt idx="36">
                  <c:v>38364</c:v>
                </c:pt>
                <c:pt idx="37">
                  <c:v>41306</c:v>
                </c:pt>
                <c:pt idx="41">
                  <c:v>34752</c:v>
                </c:pt>
                <c:pt idx="42">
                  <c:v>44434</c:v>
                </c:pt>
                <c:pt idx="43">
                  <c:v>54402</c:v>
                </c:pt>
                <c:pt idx="44">
                  <c:v>54993</c:v>
                </c:pt>
                <c:pt idx="45">
                  <c:v>82415</c:v>
                </c:pt>
                <c:pt idx="46">
                  <c:v>91861</c:v>
                </c:pt>
                <c:pt idx="47">
                  <c:v>94816</c:v>
                </c:pt>
                <c:pt idx="48" formatCode="#,##0">
                  <c:v>99723</c:v>
                </c:pt>
                <c:pt idx="49" formatCode="#,##0">
                  <c:v>95583</c:v>
                </c:pt>
                <c:pt idx="50" formatCode="#,##0">
                  <c:v>106105</c:v>
                </c:pt>
                <c:pt idx="52">
                  <c:v>24188</c:v>
                </c:pt>
                <c:pt idx="53">
                  <c:v>29326</c:v>
                </c:pt>
                <c:pt idx="54">
                  <c:v>43723</c:v>
                </c:pt>
                <c:pt idx="55">
                  <c:v>43840</c:v>
                </c:pt>
                <c:pt idx="56">
                  <c:v>48368</c:v>
                </c:pt>
                <c:pt idx="57">
                  <c:v>52653</c:v>
                </c:pt>
                <c:pt idx="58">
                  <c:v>54846</c:v>
                </c:pt>
                <c:pt idx="59">
                  <c:v>55574</c:v>
                </c:pt>
                <c:pt idx="60">
                  <c:v>58467</c:v>
                </c:pt>
                <c:pt idx="61" formatCode="#,##0">
                  <c:v>58368</c:v>
                </c:pt>
                <c:pt idx="62" formatCode="#,##0">
                  <c:v>65016</c:v>
                </c:pt>
              </c:numCache>
            </c:numRef>
          </c:val>
          <c:extLst>
            <c:ext xmlns:c16="http://schemas.microsoft.com/office/drawing/2014/chart" uri="{C3380CC4-5D6E-409C-BE32-E72D297353CC}">
              <c16:uniqueId val="{00000005-F9FD-4D19-BDA8-A099E1361803}"/>
            </c:ext>
          </c:extLst>
        </c:ser>
        <c:dLbls>
          <c:showLegendKey val="0"/>
          <c:showVal val="0"/>
          <c:showCatName val="0"/>
          <c:showSerName val="0"/>
          <c:showPercent val="0"/>
          <c:showBubbleSize val="0"/>
        </c:dLbls>
        <c:gapWidth val="6"/>
        <c:overlap val="100"/>
        <c:axId val="619630712"/>
        <c:axId val="619631496"/>
      </c:barChart>
      <c:catAx>
        <c:axId val="61963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en-US"/>
          </a:p>
        </c:txPr>
        <c:crossAx val="619631496"/>
        <c:crosses val="autoZero"/>
        <c:auto val="1"/>
        <c:lblAlgn val="ctr"/>
        <c:lblOffset val="100"/>
        <c:noMultiLvlLbl val="0"/>
      </c:catAx>
      <c:valAx>
        <c:axId val="619631496"/>
        <c:scaling>
          <c:orientation val="minMax"/>
          <c:max val="1.1000000000000001"/>
          <c:min val="0"/>
        </c:scaling>
        <c:delete val="1"/>
        <c:axPos val="l"/>
        <c:numFmt formatCode="0%" sourceLinked="1"/>
        <c:majorTickMark val="out"/>
        <c:minorTickMark val="none"/>
        <c:tickLblPos val="nextTo"/>
        <c:crossAx val="619630712"/>
        <c:crosses val="autoZero"/>
        <c:crossBetween val="between"/>
      </c:valAx>
      <c:spPr>
        <a:noFill/>
        <a:ln>
          <a:noFill/>
        </a:ln>
        <a:effectLst/>
      </c:spPr>
    </c:plotArea>
    <c:legend>
      <c:legendPos val="b"/>
      <c:legendEntry>
        <c:idx val="5"/>
        <c:delete val="1"/>
      </c:legendEntry>
      <c:layout>
        <c:manualLayout>
          <c:xMode val="edge"/>
          <c:yMode val="edge"/>
          <c:x val="0.384096899746172"/>
          <c:y val="0.94132850475952301"/>
          <c:w val="0.24632826405334701"/>
          <c:h val="4.3452694096592498E-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4.6: PATENTS GRANTED - ORIGIN DISTRIBUTION </a:t>
            </a:r>
            <a:r>
              <a:rPr lang="en-US" b="1" baseline="0">
                <a:solidFill>
                  <a:srgbClr val="0000CC"/>
                </a:solidFill>
              </a:rPr>
              <a:t>(EXTENDED DATA)</a:t>
            </a:r>
            <a:endParaRPr lang="en-US" b="1">
              <a:solidFill>
                <a:sysClr val="windowText" lastClr="000000"/>
              </a:solidFill>
            </a:endParaRPr>
          </a:p>
        </c:rich>
      </c:tx>
      <c:layout>
        <c:manualLayout>
          <c:xMode val="edge"/>
          <c:yMode val="edge"/>
          <c:x val="1.09725206503273E-2"/>
          <c:y val="4.1780095348241102E-3"/>
        </c:manualLayout>
      </c:layout>
      <c:overlay val="0"/>
      <c:spPr>
        <a:noFill/>
        <a:ln>
          <a:noFill/>
        </a:ln>
        <a:effectLst/>
      </c:spPr>
    </c:title>
    <c:autoTitleDeleted val="0"/>
    <c:plotArea>
      <c:layout>
        <c:manualLayout>
          <c:layoutTarget val="inner"/>
          <c:xMode val="edge"/>
          <c:yMode val="edge"/>
          <c:x val="8.4965048468698106E-3"/>
          <c:y val="2.9729755785236699E-2"/>
          <c:w val="0.98300699030626004"/>
          <c:h val="0.77355972861554201"/>
        </c:manualLayout>
      </c:layout>
      <c:barChart>
        <c:barDir val="col"/>
        <c:grouping val="stacked"/>
        <c:varyColors val="0"/>
        <c:ser>
          <c:idx val="0"/>
          <c:order val="0"/>
          <c:tx>
            <c:strRef>
              <c:f>'Ch4. Granted Patents'!$AB$104</c:f>
              <c:strCache>
                <c:ptCount val="1"/>
                <c:pt idx="0">
                  <c:v>EPC states</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Patents'!$AC$104:$CN$104</c:f>
              <c:numCache>
                <c:formatCode>0%</c:formatCode>
                <c:ptCount val="64"/>
                <c:pt idx="0">
                  <c:v>0.53088891431186402</c:v>
                </c:pt>
                <c:pt idx="1">
                  <c:v>0.52836098299717804</c:v>
                </c:pt>
                <c:pt idx="2">
                  <c:v>0.52456852138073196</c:v>
                </c:pt>
                <c:pt idx="3">
                  <c:v>0.49681063224077798</c:v>
                </c:pt>
                <c:pt idx="4">
                  <c:v>0.50377743134668396</c:v>
                </c:pt>
                <c:pt idx="5">
                  <c:v>0.51138315818798097</c:v>
                </c:pt>
                <c:pt idx="6">
                  <c:v>0.53433887256836399</c:v>
                </c:pt>
                <c:pt idx="7">
                  <c:v>0.50789034813425105</c:v>
                </c:pt>
                <c:pt idx="8">
                  <c:v>0.47976522932740101</c:v>
                </c:pt>
                <c:pt idx="9">
                  <c:v>0.45</c:v>
                </c:pt>
                <c:pt idx="10">
                  <c:v>0.43960111478836439</c:v>
                </c:pt>
                <c:pt idx="11">
                  <c:v>0.43866432337434097</c:v>
                </c:pt>
                <c:pt idx="13">
                  <c:v>6.8151373940387602E-2</c:v>
                </c:pt>
                <c:pt idx="14">
                  <c:v>7.0168348354012006E-2</c:v>
                </c:pt>
                <c:pt idx="15">
                  <c:v>7.2556991981470503E-2</c:v>
                </c:pt>
                <c:pt idx="16">
                  <c:v>7.3979861058040497E-2</c:v>
                </c:pt>
                <c:pt idx="17">
                  <c:v>7.4632144623013694E-2</c:v>
                </c:pt>
                <c:pt idx="18">
                  <c:v>8.7685236548062401E-2</c:v>
                </c:pt>
                <c:pt idx="19">
                  <c:v>8.6191235648876693E-2</c:v>
                </c:pt>
                <c:pt idx="20">
                  <c:v>7.9207433267515906E-2</c:v>
                </c:pt>
                <c:pt idx="21">
                  <c:v>7.8085150092445502E-2</c:v>
                </c:pt>
                <c:pt idx="22">
                  <c:v>0.08</c:v>
                </c:pt>
                <c:pt idx="23">
                  <c:v>7.49541437385359E-2</c:v>
                </c:pt>
                <c:pt idx="24">
                  <c:v>0.08</c:v>
                </c:pt>
                <c:pt idx="26">
                  <c:v>5.48720298949446E-2</c:v>
                </c:pt>
                <c:pt idx="27">
                  <c:v>5.1319669392676098E-2</c:v>
                </c:pt>
                <c:pt idx="28">
                  <c:v>4.5861486486486497E-2</c:v>
                </c:pt>
                <c:pt idx="29">
                  <c:v>5.5275983325548401E-2</c:v>
                </c:pt>
                <c:pt idx="30">
                  <c:v>5.7441294274719203E-2</c:v>
                </c:pt>
                <c:pt idx="31">
                  <c:v>5.9644337601898502E-2</c:v>
                </c:pt>
                <c:pt idx="32">
                  <c:v>6.3137435826961005E-2</c:v>
                </c:pt>
                <c:pt idx="33">
                  <c:v>6.0078071182548799E-2</c:v>
                </c:pt>
                <c:pt idx="34">
                  <c:v>6.1809020238351803E-2</c:v>
                </c:pt>
                <c:pt idx="35">
                  <c:v>0.06</c:v>
                </c:pt>
                <c:pt idx="36">
                  <c:v>0.06</c:v>
                </c:pt>
                <c:pt idx="37">
                  <c:v>5.5488773132689254E-2</c:v>
                </c:pt>
                <c:pt idx="40">
                  <c:v>0.100865961068759</c:v>
                </c:pt>
                <c:pt idx="41">
                  <c:v>8.9557441913161701E-2</c:v>
                </c:pt>
                <c:pt idx="42">
                  <c:v>9.1927869003477602E-2</c:v>
                </c:pt>
                <c:pt idx="43">
                  <c:v>8.8204422017641906E-2</c:v>
                </c:pt>
                <c:pt idx="44">
                  <c:v>8.3716363386900403E-2</c:v>
                </c:pt>
                <c:pt idx="45">
                  <c:v>8.3699999999999997E-2</c:v>
                </c:pt>
                <c:pt idx="46">
                  <c:v>7.4963879982583206E-2</c:v>
                </c:pt>
                <c:pt idx="47">
                  <c:v>6.4480273430062102E-2</c:v>
                </c:pt>
                <c:pt idx="48">
                  <c:v>0.05</c:v>
                </c:pt>
                <c:pt idx="49">
                  <c:v>0.05</c:v>
                </c:pt>
                <c:pt idx="50">
                  <c:v>4.5543803654595975E-2</c:v>
                </c:pt>
                <c:pt idx="52">
                  <c:v>0.14148276954149699</c:v>
                </c:pt>
                <c:pt idx="53">
                  <c:v>0.14786397952771699</c:v>
                </c:pt>
                <c:pt idx="54">
                  <c:v>0.14598338567069799</c:v>
                </c:pt>
                <c:pt idx="55">
                  <c:v>0.1508877960143</c:v>
                </c:pt>
                <c:pt idx="56">
                  <c:v>0.156387784116472</c:v>
                </c:pt>
                <c:pt idx="57">
                  <c:v>0.15875175021700999</c:v>
                </c:pt>
                <c:pt idx="58">
                  <c:v>0.15927575425509499</c:v>
                </c:pt>
                <c:pt idx="59">
                  <c:v>0.15809324564674401</c:v>
                </c:pt>
                <c:pt idx="60">
                  <c:v>0.15889395255764099</c:v>
                </c:pt>
                <c:pt idx="61">
                  <c:v>0.16</c:v>
                </c:pt>
                <c:pt idx="62">
                  <c:v>0.16</c:v>
                </c:pt>
                <c:pt idx="63">
                  <c:v>0.15448318574517106</c:v>
                </c:pt>
              </c:numCache>
            </c:numRef>
          </c:val>
          <c:extLst>
            <c:ext xmlns:c16="http://schemas.microsoft.com/office/drawing/2014/chart" uri="{C3380CC4-5D6E-409C-BE32-E72D297353CC}">
              <c16:uniqueId val="{00000000-5B33-481E-AFF9-2E2D14CDF550}"/>
            </c:ext>
          </c:extLst>
        </c:ser>
        <c:ser>
          <c:idx val="1"/>
          <c:order val="1"/>
          <c:tx>
            <c:strRef>
              <c:f>'Ch4. Granted Patents'!$AB$105</c:f>
              <c:strCache>
                <c:ptCount val="1"/>
                <c:pt idx="0">
                  <c:v>Japan</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Patents'!$AC$105:$CN$105</c:f>
              <c:numCache>
                <c:formatCode>0%</c:formatCode>
                <c:ptCount val="64"/>
                <c:pt idx="0">
                  <c:v>0.18190138428097499</c:v>
                </c:pt>
                <c:pt idx="1">
                  <c:v>0.18207475734838599</c:v>
                </c:pt>
                <c:pt idx="2">
                  <c:v>0.18754829984544</c:v>
                </c:pt>
                <c:pt idx="3">
                  <c:v>0.19565515246547999</c:v>
                </c:pt>
                <c:pt idx="4">
                  <c:v>0.18190130711116401</c:v>
                </c:pt>
                <c:pt idx="5">
                  <c:v>0.172101589463421</c:v>
                </c:pt>
                <c:pt idx="6">
                  <c:v>0.154703965156896</c:v>
                </c:pt>
                <c:pt idx="7">
                  <c:v>0.160464873879508</c:v>
                </c:pt>
                <c:pt idx="8">
                  <c:v>0.167179438633029</c:v>
                </c:pt>
                <c:pt idx="9">
                  <c:v>0.17</c:v>
                </c:pt>
                <c:pt idx="10">
                  <c:v>0.16274023108633803</c:v>
                </c:pt>
                <c:pt idx="11">
                  <c:v>0.15129192685936507</c:v>
                </c:pt>
                <c:pt idx="13">
                  <c:v>0.850581073602656</c:v>
                </c:pt>
                <c:pt idx="14">
                  <c:v>0.84078529634968302</c:v>
                </c:pt>
                <c:pt idx="15">
                  <c:v>0.82910168133163797</c:v>
                </c:pt>
                <c:pt idx="16">
                  <c:v>0.81850206156679095</c:v>
                </c:pt>
                <c:pt idx="17">
                  <c:v>0.81410355891280095</c:v>
                </c:pt>
                <c:pt idx="18">
                  <c:v>0.78255012283065195</c:v>
                </c:pt>
                <c:pt idx="19">
                  <c:v>0.77498178054267597</c:v>
                </c:pt>
                <c:pt idx="20">
                  <c:v>0.79100582508974004</c:v>
                </c:pt>
                <c:pt idx="21">
                  <c:v>0.78588214072763896</c:v>
                </c:pt>
                <c:pt idx="22">
                  <c:v>0.78</c:v>
                </c:pt>
                <c:pt idx="23">
                  <c:v>0.78</c:v>
                </c:pt>
                <c:pt idx="24">
                  <c:v>0.78228706176170537</c:v>
                </c:pt>
                <c:pt idx="26">
                  <c:v>0.12587252344355901</c:v>
                </c:pt>
                <c:pt idx="27">
                  <c:v>0.12102900803277</c:v>
                </c:pt>
                <c:pt idx="28">
                  <c:v>0.117008023648649</c:v>
                </c:pt>
                <c:pt idx="29">
                  <c:v>0.11439449355319201</c:v>
                </c:pt>
                <c:pt idx="30">
                  <c:v>0.1071</c:v>
                </c:pt>
                <c:pt idx="31">
                  <c:v>0.104009677469064</c:v>
                </c:pt>
                <c:pt idx="32">
                  <c:v>9.4382221000657698E-2</c:v>
                </c:pt>
                <c:pt idx="33">
                  <c:v>9.1499425947187102E-2</c:v>
                </c:pt>
                <c:pt idx="34">
                  <c:v>9.1835043344217701E-2</c:v>
                </c:pt>
                <c:pt idx="35">
                  <c:v>0.09</c:v>
                </c:pt>
                <c:pt idx="36">
                  <c:v>0.09</c:v>
                </c:pt>
                <c:pt idx="37">
                  <c:v>8.027989255450188E-2</c:v>
                </c:pt>
                <c:pt idx="40">
                  <c:v>0.17681888831322601</c:v>
                </c:pt>
                <c:pt idx="41">
                  <c:v>0.147501931870341</c:v>
                </c:pt>
                <c:pt idx="42">
                  <c:v>0.13287119135902001</c:v>
                </c:pt>
                <c:pt idx="43">
                  <c:v>0.108860405993606</c:v>
                </c:pt>
                <c:pt idx="44">
                  <c:v>0.113627008763956</c:v>
                </c:pt>
                <c:pt idx="45">
                  <c:v>0.11360000000000001</c:v>
                </c:pt>
                <c:pt idx="46">
                  <c:v>8.6507441713177397E-2</c:v>
                </c:pt>
                <c:pt idx="47">
                  <c:v>7.3998438630564795E-2</c:v>
                </c:pt>
                <c:pt idx="48">
                  <c:v>7.0000000000000007E-2</c:v>
                </c:pt>
                <c:pt idx="49">
                  <c:v>7.0000000000000007E-2</c:v>
                </c:pt>
                <c:pt idx="50">
                  <c:v>5.4618987525630651E-2</c:v>
                </c:pt>
                <c:pt idx="52">
                  <c:v>0.212137509037998</c:v>
                </c:pt>
                <c:pt idx="53">
                  <c:v>0.20405802908739901</c:v>
                </c:pt>
                <c:pt idx="54">
                  <c:v>0.205514353800583</c:v>
                </c:pt>
                <c:pt idx="55">
                  <c:v>0.20018170685943401</c:v>
                </c:pt>
                <c:pt idx="56">
                  <c:v>0.18686990479961099</c:v>
                </c:pt>
                <c:pt idx="57">
                  <c:v>0.17908918873076399</c:v>
                </c:pt>
                <c:pt idx="58">
                  <c:v>0.175629258026789</c:v>
                </c:pt>
                <c:pt idx="59">
                  <c:v>0.164329860847586</c:v>
                </c:pt>
                <c:pt idx="60">
                  <c:v>0.155810795128423</c:v>
                </c:pt>
                <c:pt idx="61">
                  <c:v>0.15</c:v>
                </c:pt>
                <c:pt idx="62">
                  <c:v>0.15</c:v>
                </c:pt>
                <c:pt idx="63">
                  <c:v>0.14664780265516644</c:v>
                </c:pt>
              </c:numCache>
            </c:numRef>
          </c:val>
          <c:extLst>
            <c:ext xmlns:c16="http://schemas.microsoft.com/office/drawing/2014/chart" uri="{C3380CC4-5D6E-409C-BE32-E72D297353CC}">
              <c16:uniqueId val="{00000001-5B33-481E-AFF9-2E2D14CDF550}"/>
            </c:ext>
          </c:extLst>
        </c:ser>
        <c:ser>
          <c:idx val="2"/>
          <c:order val="2"/>
          <c:tx>
            <c:strRef>
              <c:f>'Ch4. Granted Patents'!$AB$106</c:f>
              <c:strCache>
                <c:ptCount val="1"/>
                <c:pt idx="0">
                  <c:v>R. Korea</c:v>
                </c:pt>
              </c:strCache>
            </c:strRef>
          </c:tx>
          <c:spPr>
            <a:solidFill>
              <a:srgbClr val="856BA5"/>
            </a:solidFill>
            <a:ln>
              <a:noFill/>
            </a:ln>
            <a:effectLst/>
          </c:spPr>
          <c:invertIfNegative val="0"/>
          <c:dLbls>
            <c:dLbl>
              <c:idx val="14"/>
              <c:layout>
                <c:manualLayout>
                  <c:x val="-7.13317640345246E-4"/>
                  <c:y val="1.26542233470421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33-481E-AFF9-2E2D14CDF550}"/>
                </c:ext>
              </c:extLst>
            </c:dLbl>
            <c:dLbl>
              <c:idx val="15"/>
              <c:layout>
                <c:manualLayout>
                  <c:x val="-5.23093560098403E-17"/>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33-481E-AFF9-2E2D14CDF550}"/>
                </c:ext>
              </c:extLst>
            </c:dLbl>
            <c:dLbl>
              <c:idx val="16"/>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33-481E-AFF9-2E2D14CDF550}"/>
                </c:ext>
              </c:extLst>
            </c:dLbl>
            <c:dLbl>
              <c:idx val="17"/>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33-481E-AFF9-2E2D14CDF55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Patents'!$AC$106:$CN$106</c:f>
              <c:numCache>
                <c:formatCode>0%</c:formatCode>
                <c:ptCount val="64"/>
                <c:pt idx="0">
                  <c:v>2.1355298783510699E-2</c:v>
                </c:pt>
                <c:pt idx="1">
                  <c:v>2.3955393405383101E-2</c:v>
                </c:pt>
                <c:pt idx="2">
                  <c:v>2.29746264811953E-2</c:v>
                </c:pt>
                <c:pt idx="3">
                  <c:v>2.7219997868680301E-2</c:v>
                </c:pt>
                <c:pt idx="4">
                  <c:v>2.98147259863293E-2</c:v>
                </c:pt>
                <c:pt idx="5">
                  <c:v>2.9266556265766901E-2</c:v>
                </c:pt>
                <c:pt idx="6">
                  <c:v>2.90407915698397E-2</c:v>
                </c:pt>
                <c:pt idx="7">
                  <c:v>3.3458411507191997E-2</c:v>
                </c:pt>
                <c:pt idx="8">
                  <c:v>4.1984190845837099E-2</c:v>
                </c:pt>
                <c:pt idx="9">
                  <c:v>0.05</c:v>
                </c:pt>
                <c:pt idx="10">
                  <c:v>5.2596818208209953E-2</c:v>
                </c:pt>
                <c:pt idx="11">
                  <c:v>5.2716598736117865E-2</c:v>
                </c:pt>
                <c:pt idx="13">
                  <c:v>1.4362629235217099E-2</c:v>
                </c:pt>
                <c:pt idx="14">
                  <c:v>1.57391565967498E-2</c:v>
                </c:pt>
                <c:pt idx="15">
                  <c:v>1.6985351812456199E-2</c:v>
                </c:pt>
                <c:pt idx="16">
                  <c:v>1.8796103220265599E-2</c:v>
                </c:pt>
                <c:pt idx="17">
                  <c:v>1.7987649731665001E-2</c:v>
                </c:pt>
                <c:pt idx="18">
                  <c:v>1.9089380211497701E-2</c:v>
                </c:pt>
                <c:pt idx="19">
                  <c:v>2.05219742498336E-2</c:v>
                </c:pt>
                <c:pt idx="20">
                  <c:v>9.0207644999433702E-3</c:v>
                </c:pt>
                <c:pt idx="21">
                  <c:v>1.2100592753674E-2</c:v>
                </c:pt>
                <c:pt idx="22">
                  <c:v>0.02</c:v>
                </c:pt>
                <c:pt idx="23">
                  <c:v>0.02</c:v>
                </c:pt>
                <c:pt idx="24">
                  <c:v>2.2075670492744573E-2</c:v>
                </c:pt>
                <c:pt idx="26">
                  <c:v>0.74259677078192199</c:v>
                </c:pt>
                <c:pt idx="27">
                  <c:v>0.74668448498758</c:v>
                </c:pt>
                <c:pt idx="28">
                  <c:v>0.76285895270270299</c:v>
                </c:pt>
                <c:pt idx="29">
                  <c:v>0.74084094935091305</c:v>
                </c:pt>
                <c:pt idx="30">
                  <c:v>0.75</c:v>
                </c:pt>
                <c:pt idx="31">
                  <c:v>0.749649422896152</c:v>
                </c:pt>
                <c:pt idx="32">
                  <c:v>0.74914844954011395</c:v>
                </c:pt>
                <c:pt idx="33">
                  <c:v>0.75683122847301998</c:v>
                </c:pt>
                <c:pt idx="34">
                  <c:v>0.75290480847325603</c:v>
                </c:pt>
                <c:pt idx="35">
                  <c:v>0.75</c:v>
                </c:pt>
                <c:pt idx="36">
                  <c:v>0.75</c:v>
                </c:pt>
                <c:pt idx="37">
                  <c:v>0.77082498553047507</c:v>
                </c:pt>
                <c:pt idx="40">
                  <c:v>3.82503145585079E-2</c:v>
                </c:pt>
                <c:pt idx="41">
                  <c:v>2.8365085728562001E-2</c:v>
                </c:pt>
                <c:pt idx="42">
                  <c:v>2.4504272126390499E-2</c:v>
                </c:pt>
                <c:pt idx="43">
                  <c:v>2.5999999999999999E-2</c:v>
                </c:pt>
                <c:pt idx="44">
                  <c:v>1.9838955871507701E-2</c:v>
                </c:pt>
                <c:pt idx="45">
                  <c:v>1.9800000000000002E-2</c:v>
                </c:pt>
                <c:pt idx="46">
                  <c:v>1.8332145825911399E-2</c:v>
                </c:pt>
                <c:pt idx="47">
                  <c:v>1.8700731177881898E-2</c:v>
                </c:pt>
                <c:pt idx="48">
                  <c:v>0.02</c:v>
                </c:pt>
                <c:pt idx="49">
                  <c:v>0.02</c:v>
                </c:pt>
                <c:pt idx="50">
                  <c:v>1.7563715864311758E-2</c:v>
                </c:pt>
                <c:pt idx="52">
                  <c:v>5.2357647789948003E-2</c:v>
                </c:pt>
                <c:pt idx="53">
                  <c:v>5.3143242234101599E-2</c:v>
                </c:pt>
                <c:pt idx="54">
                  <c:v>5.4617937239705101E-2</c:v>
                </c:pt>
                <c:pt idx="55">
                  <c:v>5.22723232802038E-2</c:v>
                </c:pt>
                <c:pt idx="56">
                  <c:v>5.2362013425234402E-2</c:v>
                </c:pt>
                <c:pt idx="57">
                  <c:v>5.4773062123142098E-2</c:v>
                </c:pt>
                <c:pt idx="58">
                  <c:v>6.0065615082756103E-2</c:v>
                </c:pt>
                <c:pt idx="59">
                  <c:v>6.4326231071542894E-2</c:v>
                </c:pt>
                <c:pt idx="60">
                  <c:v>6.4978405352085294E-2</c:v>
                </c:pt>
                <c:pt idx="61">
                  <c:v>0.06</c:v>
                </c:pt>
                <c:pt idx="62">
                  <c:v>0.06</c:v>
                </c:pt>
                <c:pt idx="63">
                  <c:v>6.243590071393465E-2</c:v>
                </c:pt>
              </c:numCache>
            </c:numRef>
          </c:val>
          <c:extLst>
            <c:ext xmlns:c16="http://schemas.microsoft.com/office/drawing/2014/chart" uri="{C3380CC4-5D6E-409C-BE32-E72D297353CC}">
              <c16:uniqueId val="{00000006-5B33-481E-AFF9-2E2D14CDF550}"/>
            </c:ext>
          </c:extLst>
        </c:ser>
        <c:ser>
          <c:idx val="3"/>
          <c:order val="3"/>
          <c:tx>
            <c:strRef>
              <c:f>'Ch4. Granted Patents'!$AB$107</c:f>
              <c:strCache>
                <c:ptCount val="1"/>
                <c:pt idx="0">
                  <c:v>P.R. China</c:v>
                </c:pt>
              </c:strCache>
            </c:strRef>
          </c:tx>
          <c:spPr>
            <a:solidFill>
              <a:schemeClr val="accent4"/>
            </a:solidFill>
            <a:ln>
              <a:noFill/>
            </a:ln>
            <a:effectLst/>
          </c:spPr>
          <c:invertIfNegative val="0"/>
          <c:dLbls>
            <c:dLbl>
              <c:idx val="14"/>
              <c:layout>
                <c:manualLayout>
                  <c:x val="0"/>
                  <c:y val="-2.109037224507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33-481E-AFF9-2E2D14CDF550}"/>
                </c:ext>
              </c:extLst>
            </c:dLbl>
            <c:dLbl>
              <c:idx val="15"/>
              <c:layout>
                <c:manualLayout>
                  <c:x val="7.13317640345246E-4"/>
                  <c:y val="-4.2180744490140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33-481E-AFF9-2E2D14CDF550}"/>
                </c:ext>
              </c:extLst>
            </c:dLbl>
            <c:dLbl>
              <c:idx val="16"/>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33-481E-AFF9-2E2D14CDF550}"/>
                </c:ext>
              </c:extLst>
            </c:dLbl>
            <c:dLbl>
              <c:idx val="17"/>
              <c:layout>
                <c:manualLayout>
                  <c:x val="0"/>
                  <c:y val="-8.43614889802805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33-481E-AFF9-2E2D14CDF550}"/>
                </c:ext>
              </c:extLst>
            </c:dLbl>
            <c:dLbl>
              <c:idx val="18"/>
              <c:layout>
                <c:manualLayout>
                  <c:x val="-5.23093560098403E-17"/>
                  <c:y val="-8.43614889802809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33-481E-AFF9-2E2D14CDF550}"/>
                </c:ext>
              </c:extLst>
            </c:dLbl>
            <c:dLbl>
              <c:idx val="19"/>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33-481E-AFF9-2E2D14CDF550}"/>
                </c:ext>
              </c:extLst>
            </c:dLbl>
            <c:dLbl>
              <c:idx val="20"/>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33-481E-AFF9-2E2D14CDF55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Patents'!$AC$107:$CN$107</c:f>
              <c:numCache>
                <c:formatCode>0%</c:formatCode>
                <c:ptCount val="64"/>
                <c:pt idx="0">
                  <c:v>0</c:v>
                </c:pt>
                <c:pt idx="1">
                  <c:v>7.4516417704963197E-3</c:v>
                </c:pt>
                <c:pt idx="2">
                  <c:v>8.2914734672849006E-3</c:v>
                </c:pt>
                <c:pt idx="3">
                  <c:v>1.20724039764337E-2</c:v>
                </c:pt>
                <c:pt idx="4">
                  <c:v>1.41054083223408E-2</c:v>
                </c:pt>
                <c:pt idx="5">
                  <c:v>1.8355439307879199E-2</c:v>
                </c:pt>
                <c:pt idx="6">
                  <c:v>2.0563861972201499E-2</c:v>
                </c:pt>
                <c:pt idx="7">
                  <c:v>2.6193454242234699E-2</c:v>
                </c:pt>
                <c:pt idx="8">
                  <c:v>3.01036588252E-2</c:v>
                </c:pt>
                <c:pt idx="9">
                  <c:v>0.04</c:v>
                </c:pt>
                <c:pt idx="10">
                  <c:v>4.5208442199384545E-2</c:v>
                </c:pt>
                <c:pt idx="11">
                  <c:v>5.1325580525745054E-2</c:v>
                </c:pt>
                <c:pt idx="13">
                  <c:v>0</c:v>
                </c:pt>
                <c:pt idx="14">
                  <c:v>1.1450741603912099E-3</c:v>
                </c:pt>
                <c:pt idx="15">
                  <c:v>1.74553022578601E-3</c:v>
                </c:pt>
                <c:pt idx="16">
                  <c:v>2.9913643459938601E-3</c:v>
                </c:pt>
                <c:pt idx="17">
                  <c:v>4.4860851959188496E-3</c:v>
                </c:pt>
                <c:pt idx="18">
                  <c:v>6.8679504450960202E-3</c:v>
                </c:pt>
                <c:pt idx="19">
                  <c:v>8.1063382587479808E-3</c:v>
                </c:pt>
                <c:pt idx="20">
                  <c:v>2.1133799800085701E-2</c:v>
                </c:pt>
                <c:pt idx="21">
                  <c:v>2.1204848254057301E-2</c:v>
                </c:pt>
                <c:pt idx="22">
                  <c:v>0.02</c:v>
                </c:pt>
                <c:pt idx="23">
                  <c:v>0.02</c:v>
                </c:pt>
                <c:pt idx="24">
                  <c:v>2.4143870935372916E-2</c:v>
                </c:pt>
                <c:pt idx="26">
                  <c:v>0</c:v>
                </c:pt>
                <c:pt idx="27">
                  <c:v>2.9487384338276901E-3</c:v>
                </c:pt>
                <c:pt idx="28">
                  <c:v>3.4417229729729699E-3</c:v>
                </c:pt>
                <c:pt idx="29">
                  <c:v>3.85134003719143E-3</c:v>
                </c:pt>
                <c:pt idx="30">
                  <c:v>4.4372889342652903E-3</c:v>
                </c:pt>
                <c:pt idx="31">
                  <c:v>6.2410429476214696E-3</c:v>
                </c:pt>
                <c:pt idx="32">
                  <c:v>8.3731705162309895E-3</c:v>
                </c:pt>
                <c:pt idx="33">
                  <c:v>1.0121699196326101E-2</c:v>
                </c:pt>
                <c:pt idx="34">
                  <c:v>1.2895526346322799E-2</c:v>
                </c:pt>
                <c:pt idx="35">
                  <c:v>0.02</c:v>
                </c:pt>
                <c:pt idx="36">
                  <c:v>0.02</c:v>
                </c:pt>
                <c:pt idx="37">
                  <c:v>1.5144769452235727E-2</c:v>
                </c:pt>
                <c:pt idx="40">
                  <c:v>0.59038561172378101</c:v>
                </c:pt>
                <c:pt idx="41">
                  <c:v>0.65275139007512495</c:v>
                </c:pt>
                <c:pt idx="42">
                  <c:v>0.66256880311370103</c:v>
                </c:pt>
                <c:pt idx="43">
                  <c:v>0.69110877855244401</c:v>
                </c:pt>
                <c:pt idx="44">
                  <c:v>0.69751487814499102</c:v>
                </c:pt>
                <c:pt idx="45">
                  <c:v>0.69750000000000001</c:v>
                </c:pt>
                <c:pt idx="46">
                  <c:v>0.74747654672841701</c:v>
                </c:pt>
                <c:pt idx="47">
                  <c:v>0.77823317719638996</c:v>
                </c:pt>
                <c:pt idx="48">
                  <c:v>0.8</c:v>
                </c:pt>
                <c:pt idx="49">
                  <c:v>0.8</c:v>
                </c:pt>
                <c:pt idx="50">
                  <c:v>0.8312932561442824</c:v>
                </c:pt>
                <c:pt idx="52">
                  <c:v>0</c:v>
                </c:pt>
                <c:pt idx="53">
                  <c:v>1.20985000956223E-2</c:v>
                </c:pt>
                <c:pt idx="54">
                  <c:v>1.4137769760139E-2</c:v>
                </c:pt>
                <c:pt idx="55">
                  <c:v>1.83168414607651E-2</c:v>
                </c:pt>
                <c:pt idx="56">
                  <c:v>2.1336404700631698E-2</c:v>
                </c:pt>
                <c:pt idx="57">
                  <c:v>2.4065691755604902E-2</c:v>
                </c:pt>
                <c:pt idx="58">
                  <c:v>2.71977534039081E-2</c:v>
                </c:pt>
                <c:pt idx="59">
                  <c:v>3.4522469963603197E-2</c:v>
                </c:pt>
                <c:pt idx="60">
                  <c:v>4.15363721618799E-2</c:v>
                </c:pt>
                <c:pt idx="61">
                  <c:v>0.05</c:v>
                </c:pt>
                <c:pt idx="62">
                  <c:v>0.05</c:v>
                </c:pt>
                <c:pt idx="63">
                  <c:v>6.0876210606460923E-2</c:v>
                </c:pt>
              </c:numCache>
            </c:numRef>
          </c:val>
          <c:extLst>
            <c:ext xmlns:c16="http://schemas.microsoft.com/office/drawing/2014/chart" uri="{C3380CC4-5D6E-409C-BE32-E72D297353CC}">
              <c16:uniqueId val="{0000000E-5B33-481E-AFF9-2E2D14CDF550}"/>
            </c:ext>
          </c:extLst>
        </c:ser>
        <c:ser>
          <c:idx val="4"/>
          <c:order val="4"/>
          <c:tx>
            <c:strRef>
              <c:f>'Ch4. Granted Patents'!$AB$108</c:f>
              <c:strCache>
                <c:ptCount val="1"/>
                <c:pt idx="0">
                  <c:v>U.S.</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Patents'!$AC$108:$CN$108</c:f>
              <c:numCache>
                <c:formatCode>0%</c:formatCode>
                <c:ptCount val="64"/>
                <c:pt idx="0">
                  <c:v>0.21811005605765901</c:v>
                </c:pt>
                <c:pt idx="1">
                  <c:v>0.21521993529290301</c:v>
                </c:pt>
                <c:pt idx="2">
                  <c:v>0.215449510561566</c:v>
                </c:pt>
                <c:pt idx="3">
                  <c:v>0.223773349368977</c:v>
                </c:pt>
                <c:pt idx="4">
                  <c:v>0.22304832713754599</c:v>
                </c:pt>
                <c:pt idx="5">
                  <c:v>0.222617739464195</c:v>
                </c:pt>
                <c:pt idx="6">
                  <c:v>0.218500168077052</c:v>
                </c:pt>
                <c:pt idx="7">
                  <c:v>0.228674171357098</c:v>
                </c:pt>
                <c:pt idx="8">
                  <c:v>0.236285322099683</c:v>
                </c:pt>
                <c:pt idx="9">
                  <c:v>0.24</c:v>
                </c:pt>
                <c:pt idx="10">
                  <c:v>0.25121929977355861</c:v>
                </c:pt>
                <c:pt idx="11">
                  <c:v>0.25548367797180571</c:v>
                </c:pt>
                <c:pt idx="13">
                  <c:v>5.7062617339629397E-2</c:v>
                </c:pt>
                <c:pt idx="14">
                  <c:v>6.2076490953914099E-2</c:v>
                </c:pt>
                <c:pt idx="15">
                  <c:v>6.8235126278202302E-2</c:v>
                </c:pt>
                <c:pt idx="16">
                  <c:v>7.3157417819360901E-2</c:v>
                </c:pt>
                <c:pt idx="17">
                  <c:v>7.6263448330620501E-2</c:v>
                </c:pt>
                <c:pt idx="18">
                  <c:v>8.9058826637081603E-2</c:v>
                </c:pt>
                <c:pt idx="19">
                  <c:v>9.5031633202716501E-2</c:v>
                </c:pt>
                <c:pt idx="20">
                  <c:v>8.4929119047501805E-2</c:v>
                </c:pt>
                <c:pt idx="21">
                  <c:v>8.74399354635053E-2</c:v>
                </c:pt>
                <c:pt idx="22">
                  <c:v>0.09</c:v>
                </c:pt>
                <c:pt idx="23">
                  <c:v>8.2202212217219725E-2</c:v>
                </c:pt>
                <c:pt idx="24">
                  <c:v>7.8965119325688615E-2</c:v>
                </c:pt>
                <c:pt idx="26">
                  <c:v>6.4760628921948796E-2</c:v>
                </c:pt>
                <c:pt idx="27">
                  <c:v>6.8431067791932407E-2</c:v>
                </c:pt>
                <c:pt idx="28">
                  <c:v>6.2014358108108097E-2</c:v>
                </c:pt>
                <c:pt idx="29">
                  <c:v>7.4065587351388504E-2</c:v>
                </c:pt>
                <c:pt idx="30">
                  <c:v>6.9386633157936098E-2</c:v>
                </c:pt>
                <c:pt idx="31">
                  <c:v>6.7834743346740001E-2</c:v>
                </c:pt>
                <c:pt idx="32">
                  <c:v>7.2021045811942297E-2</c:v>
                </c:pt>
                <c:pt idx="33">
                  <c:v>6.8840413318025304E-2</c:v>
                </c:pt>
                <c:pt idx="34">
                  <c:v>6.7096517544877401E-2</c:v>
                </c:pt>
                <c:pt idx="35">
                  <c:v>7.0000000000000007E-2</c:v>
                </c:pt>
                <c:pt idx="36">
                  <c:v>7.0000000000000007E-2</c:v>
                </c:pt>
                <c:pt idx="37">
                  <c:v>6.3101969339447631E-2</c:v>
                </c:pt>
                <c:pt idx="40">
                  <c:v>8.1304122566797393E-2</c:v>
                </c:pt>
                <c:pt idx="41">
                  <c:v>7.1662221912348306E-2</c:v>
                </c:pt>
                <c:pt idx="42">
                  <c:v>7.7271366389534996E-2</c:v>
                </c:pt>
                <c:pt idx="43">
                  <c:v>8.0283887369515805E-2</c:v>
                </c:pt>
                <c:pt idx="44">
                  <c:v>7.4609395098358705E-2</c:v>
                </c:pt>
                <c:pt idx="45">
                  <c:v>7.46E-2</c:v>
                </c:pt>
                <c:pt idx="46">
                  <c:v>6.3425266199580402E-2</c:v>
                </c:pt>
                <c:pt idx="47">
                  <c:v>5.6344967439734897E-2</c:v>
                </c:pt>
                <c:pt idx="48">
                  <c:v>0.05</c:v>
                </c:pt>
                <c:pt idx="49">
                  <c:v>0.05</c:v>
                </c:pt>
                <c:pt idx="50">
                  <c:v>3.9771601899167557E-2</c:v>
                </c:pt>
                <c:pt idx="52">
                  <c:v>0.49227661951968599</c:v>
                </c:pt>
                <c:pt idx="53">
                  <c:v>0.49082481080441098</c:v>
                </c:pt>
                <c:pt idx="54">
                  <c:v>0.48384668492906602</c:v>
                </c:pt>
                <c:pt idx="55">
                  <c:v>0.47807074717070602</c:v>
                </c:pt>
                <c:pt idx="56">
                  <c:v>0.48083574783594601</c:v>
                </c:pt>
                <c:pt idx="57">
                  <c:v>0.48098457813534101</c:v>
                </c:pt>
                <c:pt idx="58">
                  <c:v>0.47240513794917699</c:v>
                </c:pt>
                <c:pt idx="59">
                  <c:v>0.47425663836541299</c:v>
                </c:pt>
                <c:pt idx="60">
                  <c:v>0.47344814932142298</c:v>
                </c:pt>
                <c:pt idx="61">
                  <c:v>0.47</c:v>
                </c:pt>
                <c:pt idx="62">
                  <c:v>0.47</c:v>
                </c:pt>
                <c:pt idx="63">
                  <c:v>0.4674950922319478</c:v>
                </c:pt>
              </c:numCache>
            </c:numRef>
          </c:val>
          <c:extLst>
            <c:ext xmlns:c16="http://schemas.microsoft.com/office/drawing/2014/chart" uri="{C3380CC4-5D6E-409C-BE32-E72D297353CC}">
              <c16:uniqueId val="{0000000F-5B33-481E-AFF9-2E2D14CDF550}"/>
            </c:ext>
          </c:extLst>
        </c:ser>
        <c:ser>
          <c:idx val="5"/>
          <c:order val="5"/>
          <c:tx>
            <c:strRef>
              <c:f>'Ch4. Granted Patents'!$AB$109</c:f>
              <c:strCache>
                <c:ptCount val="1"/>
                <c:pt idx="0">
                  <c:v>Others</c:v>
                </c:pt>
              </c:strCache>
            </c:strRef>
          </c:tx>
          <c:spPr>
            <a:solidFill>
              <a:schemeClr val="accent2"/>
            </a:solidFill>
            <a:ln>
              <a:noFill/>
            </a:ln>
            <a:effectLst/>
          </c:spPr>
          <c:invertIfNegative val="0"/>
          <c:dLbls>
            <c:dLbl>
              <c:idx val="14"/>
              <c:layout>
                <c:manualLayout>
                  <c:x val="0"/>
                  <c:y val="2.109037224507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33-481E-AFF9-2E2D14CDF550}"/>
                </c:ext>
              </c:extLst>
            </c:dLbl>
            <c:dLbl>
              <c:idx val="15"/>
              <c:layout>
                <c:manualLayout>
                  <c:x val="-5.23093560098403E-17"/>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33-481E-AFF9-2E2D14CDF550}"/>
                </c:ext>
              </c:extLst>
            </c:dLbl>
            <c:dLbl>
              <c:idx val="16"/>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33-481E-AFF9-2E2D14CDF550}"/>
                </c:ext>
              </c:extLst>
            </c:dLbl>
            <c:dLbl>
              <c:idx val="17"/>
              <c:layout>
                <c:manualLayout>
                  <c:x val="0"/>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33-481E-AFF9-2E2D14CDF550}"/>
                </c:ext>
              </c:extLst>
            </c:dLbl>
            <c:dLbl>
              <c:idx val="18"/>
              <c:layout>
                <c:manualLayout>
                  <c:x val="-5.23093560098403E-17"/>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B33-481E-AFF9-2E2D14CDF550}"/>
                </c:ext>
              </c:extLst>
            </c:dLbl>
            <c:dLbl>
              <c:idx val="19"/>
              <c:layout>
                <c:manualLayout>
                  <c:x val="0"/>
                  <c:y val="4.2180744490140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B33-481E-AFF9-2E2D14CDF550}"/>
                </c:ext>
              </c:extLst>
            </c:dLbl>
            <c:dLbl>
              <c:idx val="20"/>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B33-481E-AFF9-2E2D14CDF550}"/>
                </c:ext>
              </c:extLst>
            </c:dLbl>
            <c:dLbl>
              <c:idx val="25"/>
              <c:layout>
                <c:manualLayout>
                  <c:x val="-5.23093560098403E-17"/>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B33-481E-AFF9-2E2D14CDF550}"/>
                </c:ext>
              </c:extLst>
            </c:dLbl>
            <c:dLbl>
              <c:idx val="26"/>
              <c:layout>
                <c:manualLayout>
                  <c:x val="-1.0461871201968099E-16"/>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B33-481E-AFF9-2E2D14CDF550}"/>
                </c:ext>
              </c:extLst>
            </c:dLbl>
            <c:dLbl>
              <c:idx val="27"/>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B33-481E-AFF9-2E2D14CDF550}"/>
                </c:ext>
              </c:extLst>
            </c:dLbl>
            <c:dLbl>
              <c:idx val="28"/>
              <c:layout>
                <c:manualLayout>
                  <c:x val="-1.0461871201968099E-16"/>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B33-481E-AFF9-2E2D14CDF550}"/>
                </c:ext>
              </c:extLst>
            </c:dLbl>
            <c:dLbl>
              <c:idx val="29"/>
              <c:layout>
                <c:manualLayout>
                  <c:x val="0"/>
                  <c:y val="4.2180744490140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B33-481E-AFF9-2E2D14CDF550}"/>
                </c:ext>
              </c:extLst>
            </c:dLbl>
            <c:dLbl>
              <c:idx val="30"/>
              <c:layout>
                <c:manualLayout>
                  <c:x val="-1.0461871201968099E-16"/>
                  <c:y val="2.109037224507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B33-481E-AFF9-2E2D14CDF550}"/>
                </c:ext>
              </c:extLst>
            </c:dLbl>
            <c:dLbl>
              <c:idx val="31"/>
              <c:layout>
                <c:manualLayout>
                  <c:x val="-1.0461871201968099E-16"/>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B33-481E-AFF9-2E2D14CDF550}"/>
                </c:ext>
              </c:extLst>
            </c:dLbl>
            <c:dLbl>
              <c:idx val="36"/>
              <c:layout>
                <c:manualLayout>
                  <c:x val="0"/>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B33-481E-AFF9-2E2D14CDF550}"/>
                </c:ext>
              </c:extLst>
            </c:dLbl>
            <c:dLbl>
              <c:idx val="37"/>
              <c:layout>
                <c:manualLayout>
                  <c:x val="0"/>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B33-481E-AFF9-2E2D14CDF550}"/>
                </c:ext>
              </c:extLst>
            </c:dLbl>
            <c:dLbl>
              <c:idx val="38"/>
              <c:layout>
                <c:manualLayout>
                  <c:x val="-1.0461871201968099E-16"/>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B33-481E-AFF9-2E2D14CDF550}"/>
                </c:ext>
              </c:extLst>
            </c:dLbl>
            <c:dLbl>
              <c:idx val="39"/>
              <c:layout>
                <c:manualLayout>
                  <c:x val="0"/>
                  <c:y val="6.327111673521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B33-481E-AFF9-2E2D14CDF550}"/>
                </c:ext>
              </c:extLst>
            </c:dLbl>
            <c:dLbl>
              <c:idx val="40"/>
              <c:layout>
                <c:manualLayout>
                  <c:x val="0"/>
                  <c:y val="4.2180744490140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B33-481E-AFF9-2E2D14CDF550}"/>
                </c:ext>
              </c:extLst>
            </c:dLbl>
            <c:dLbl>
              <c:idx val="41"/>
              <c:layout>
                <c:manualLayout>
                  <c:x val="-1.0461871201968099E-16"/>
                  <c:y val="6.32711167352102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B33-481E-AFF9-2E2D14CDF550}"/>
                </c:ext>
              </c:extLst>
            </c:dLbl>
            <c:dLbl>
              <c:idx val="42"/>
              <c:layout>
                <c:manualLayout>
                  <c:x val="-1.0461871201968099E-16"/>
                  <c:y val="8.43614889802805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B33-481E-AFF9-2E2D14CDF550}"/>
                </c:ext>
              </c:extLst>
            </c:dLbl>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Patents'!$AC$109:$CN$109</c:f>
              <c:numCache>
                <c:formatCode>0%</c:formatCode>
                <c:ptCount val="64"/>
                <c:pt idx="0">
                  <c:v>4.7744346565991698E-2</c:v>
                </c:pt>
                <c:pt idx="1">
                  <c:v>4.2937289185654301E-2</c:v>
                </c:pt>
                <c:pt idx="2">
                  <c:v>4.1167568263781602E-2</c:v>
                </c:pt>
                <c:pt idx="3">
                  <c:v>4.4468464079650501E-2</c:v>
                </c:pt>
                <c:pt idx="4">
                  <c:v>4.7352800095934802E-2</c:v>
                </c:pt>
                <c:pt idx="5">
                  <c:v>4.6275517310757901E-2</c:v>
                </c:pt>
                <c:pt idx="6">
                  <c:v>4.2852340655646699E-2</c:v>
                </c:pt>
                <c:pt idx="7">
                  <c:v>4.3318740879716502E-2</c:v>
                </c:pt>
                <c:pt idx="8">
                  <c:v>4.4682160268850302E-2</c:v>
                </c:pt>
                <c:pt idx="9">
                  <c:v>0.05</c:v>
                </c:pt>
                <c:pt idx="10">
                  <c:v>0.05</c:v>
                </c:pt>
                <c:pt idx="11">
                  <c:v>5.0517892532625362E-2</c:v>
                </c:pt>
                <c:pt idx="13">
                  <c:v>9.8423058821095494E-3</c:v>
                </c:pt>
                <c:pt idx="14">
                  <c:v>1.0085633585249601E-2</c:v>
                </c:pt>
                <c:pt idx="15">
                  <c:v>1.1375318370446801E-2</c:v>
                </c:pt>
                <c:pt idx="16">
                  <c:v>1.2573191989548401E-2</c:v>
                </c:pt>
                <c:pt idx="17">
                  <c:v>1.2527113205981001E-2</c:v>
                </c:pt>
                <c:pt idx="18">
                  <c:v>1.474848332761E-2</c:v>
                </c:pt>
                <c:pt idx="19">
                  <c:v>1.51670380971493E-2</c:v>
                </c:pt>
                <c:pt idx="20">
                  <c:v>1.47030582952134E-2</c:v>
                </c:pt>
                <c:pt idx="21">
                  <c:v>1.5287332708678899E-2</c:v>
                </c:pt>
                <c:pt idx="22">
                  <c:v>0.02</c:v>
                </c:pt>
                <c:pt idx="23">
                  <c:v>0.02</c:v>
                </c:pt>
                <c:pt idx="24">
                  <c:v>1.8574781333794171E-2</c:v>
                </c:pt>
                <c:pt idx="26">
                  <c:v>1.1898046957625299E-2</c:v>
                </c:pt>
                <c:pt idx="27">
                  <c:v>9.5870313612131993E-3</c:v>
                </c:pt>
                <c:pt idx="28">
                  <c:v>8.8154560810810804E-3</c:v>
                </c:pt>
                <c:pt idx="29">
                  <c:v>1.15716463817674E-2</c:v>
                </c:pt>
                <c:pt idx="30">
                  <c:v>1.12699285321605E-2</c:v>
                </c:pt>
                <c:pt idx="31">
                  <c:v>1.2620775738523399E-2</c:v>
                </c:pt>
                <c:pt idx="32">
                  <c:v>1.29376773040943E-2</c:v>
                </c:pt>
                <c:pt idx="33">
                  <c:v>1.2629161882893199E-2</c:v>
                </c:pt>
                <c:pt idx="34">
                  <c:v>1.3459084052974401E-2</c:v>
                </c:pt>
                <c:pt idx="35">
                  <c:v>0.01</c:v>
                </c:pt>
                <c:pt idx="36">
                  <c:v>0.01</c:v>
                </c:pt>
                <c:pt idx="37">
                  <c:v>1.515960999065046E-2</c:v>
                </c:pt>
                <c:pt idx="40">
                  <c:v>1.2375101768929E-2</c:v>
                </c:pt>
                <c:pt idx="41">
                  <c:v>1.01619285004619E-2</c:v>
                </c:pt>
                <c:pt idx="42">
                  <c:v>1.08564980078764E-2</c:v>
                </c:pt>
                <c:pt idx="43">
                  <c:v>1.0978005469743099E-2</c:v>
                </c:pt>
                <c:pt idx="44">
                  <c:v>1.06933987342858E-2</c:v>
                </c:pt>
                <c:pt idx="45">
                  <c:v>1.0699999999999999E-2</c:v>
                </c:pt>
                <c:pt idx="46">
                  <c:v>9.2947195503305206E-3</c:v>
                </c:pt>
                <c:pt idx="47">
                  <c:v>8.2424121253665394E-3</c:v>
                </c:pt>
                <c:pt idx="48">
                  <c:v>0.01</c:v>
                </c:pt>
                <c:pt idx="49">
                  <c:v>0.01</c:v>
                </c:pt>
                <c:pt idx="50">
                  <c:v>1.1208634912011651E-2</c:v>
                </c:pt>
                <c:pt idx="52">
                  <c:v>0.10174545411087001</c:v>
                </c:pt>
                <c:pt idx="53">
                  <c:v>9.2011438250749006E-2</c:v>
                </c:pt>
                <c:pt idx="54">
                  <c:v>9.5899868599808494E-2</c:v>
                </c:pt>
                <c:pt idx="55">
                  <c:v>0.10027058521459201</c:v>
                </c:pt>
                <c:pt idx="56">
                  <c:v>0.10220814512210501</c:v>
                </c:pt>
                <c:pt idx="57">
                  <c:v>0.10233572903813699</c:v>
                </c:pt>
                <c:pt idx="58">
                  <c:v>0.105426481282276</c:v>
                </c:pt>
                <c:pt idx="59">
                  <c:v>0.104471554105112</c:v>
                </c:pt>
                <c:pt idx="60">
                  <c:v>0.105332325478548</c:v>
                </c:pt>
                <c:pt idx="61">
                  <c:v>0.11</c:v>
                </c:pt>
                <c:pt idx="62">
                  <c:v>0.11</c:v>
                </c:pt>
                <c:pt idx="63">
                  <c:v>0.10806180804731912</c:v>
                </c:pt>
              </c:numCache>
            </c:numRef>
          </c:val>
          <c:extLst>
            <c:ext xmlns:c16="http://schemas.microsoft.com/office/drawing/2014/chart" uri="{C3380CC4-5D6E-409C-BE32-E72D297353CC}">
              <c16:uniqueId val="{00000025-5B33-481E-AFF9-2E2D14CDF550}"/>
            </c:ext>
          </c:extLst>
        </c:ser>
        <c:ser>
          <c:idx val="6"/>
          <c:order val="6"/>
          <c:spPr>
            <a:noFill/>
            <a:ln>
              <a:noFill/>
            </a:ln>
          </c:spPr>
          <c:invertIfNegative val="0"/>
          <c:dLbls>
            <c:spPr>
              <a:noFill/>
              <a:ln>
                <a:noFill/>
              </a:ln>
              <a:effectLst/>
            </c:spPr>
            <c:txPr>
              <a:bodyPr rot="0" spcFirstLastPara="0" vertOverflow="ellipsis" vert="horz" wrap="square" lIns="38100" tIns="19050" rIns="38100" bIns="19050" anchor="ctr" anchorCtr="1"/>
              <a:lstStyle/>
              <a:p>
                <a:pPr>
                  <a:defRPr lang="zh-CN" sz="8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'Ch4. Granted Patents'!$AC$103:$CN$103</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Patents'!$AC$101:$CL$101</c:f>
              <c:numCache>
                <c:formatCode>General</c:formatCode>
                <c:ptCount val="62"/>
                <c:pt idx="0">
                  <c:v>52446</c:v>
                </c:pt>
                <c:pt idx="1">
                  <c:v>58108</c:v>
                </c:pt>
                <c:pt idx="2" formatCode="#,##0">
                  <c:v>62112</c:v>
                </c:pt>
                <c:pt idx="3" formatCode="#,##0">
                  <c:v>65687</c:v>
                </c:pt>
                <c:pt idx="4" formatCode="#,##0">
                  <c:v>66712</c:v>
                </c:pt>
                <c:pt idx="5" formatCode="#,##0">
                  <c:v>64613</c:v>
                </c:pt>
                <c:pt idx="6" formatCode="#,##0">
                  <c:v>68421</c:v>
                </c:pt>
                <c:pt idx="7" formatCode="#,##0">
                  <c:v>95940</c:v>
                </c:pt>
                <c:pt idx="8" formatCode="#,##0">
                  <c:v>105635</c:v>
                </c:pt>
                <c:pt idx="9" formatCode="#,##0">
                  <c:v>127625</c:v>
                </c:pt>
                <c:pt idx="10" formatCode="#,##0">
                  <c:v>137784</c:v>
                </c:pt>
                <c:pt idx="11" formatCode="#,##0">
                  <c:v>133715</c:v>
                </c:pt>
                <c:pt idx="13">
                  <c:v>193349</c:v>
                </c:pt>
                <c:pt idx="14">
                  <c:v>222693</c:v>
                </c:pt>
                <c:pt idx="15" formatCode="#,##0">
                  <c:v>238323</c:v>
                </c:pt>
                <c:pt idx="16" formatCode="#,##0">
                  <c:v>274791</c:v>
                </c:pt>
                <c:pt idx="17" formatCode="#,##0">
                  <c:v>277079</c:v>
                </c:pt>
                <c:pt idx="18" formatCode="#,##0">
                  <c:v>227142</c:v>
                </c:pt>
                <c:pt idx="19" formatCode="#,##0">
                  <c:v>189358</c:v>
                </c:pt>
                <c:pt idx="20" formatCode="#,##0">
                  <c:v>203087</c:v>
                </c:pt>
                <c:pt idx="21" formatCode="#,##0">
                  <c:v>199577</c:v>
                </c:pt>
                <c:pt idx="22" formatCode="#,##0">
                  <c:v>194525</c:v>
                </c:pt>
                <c:pt idx="23" formatCode="#,##0">
                  <c:v>179910</c:v>
                </c:pt>
                <c:pt idx="24" formatCode="#,##0">
                  <c:v>179383</c:v>
                </c:pt>
                <c:pt idx="26">
                  <c:v>56732</c:v>
                </c:pt>
                <c:pt idx="27">
                  <c:v>68843</c:v>
                </c:pt>
                <c:pt idx="28" formatCode="#,##0">
                  <c:v>94720</c:v>
                </c:pt>
                <c:pt idx="29" formatCode="#,##0">
                  <c:v>113467</c:v>
                </c:pt>
                <c:pt idx="30" formatCode="#,##0">
                  <c:v>127330</c:v>
                </c:pt>
                <c:pt idx="31" formatCode="#,##0">
                  <c:v>129786</c:v>
                </c:pt>
                <c:pt idx="32" formatCode="#,##0">
                  <c:v>101873</c:v>
                </c:pt>
                <c:pt idx="33" formatCode="#,##0">
                  <c:v>108875</c:v>
                </c:pt>
                <c:pt idx="34" formatCode="#,##0">
                  <c:v>120662</c:v>
                </c:pt>
                <c:pt idx="35" formatCode="#,##0">
                  <c:v>119012</c:v>
                </c:pt>
                <c:pt idx="36" formatCode="#,##0">
                  <c:v>125661</c:v>
                </c:pt>
                <c:pt idx="37" formatCode="#,##0">
                  <c:v>134766</c:v>
                </c:pt>
                <c:pt idx="40">
                  <c:v>135110</c:v>
                </c:pt>
                <c:pt idx="41" formatCode="#,##0">
                  <c:v>172113</c:v>
                </c:pt>
                <c:pt idx="42" formatCode="#,##0">
                  <c:v>217105</c:v>
                </c:pt>
                <c:pt idx="43" formatCode="#,##0">
                  <c:v>207688</c:v>
                </c:pt>
                <c:pt idx="44" formatCode="#,##0">
                  <c:v>233228</c:v>
                </c:pt>
                <c:pt idx="45" formatCode="#,##0">
                  <c:v>359316</c:v>
                </c:pt>
                <c:pt idx="46" formatCode="#,##0">
                  <c:v>404208</c:v>
                </c:pt>
                <c:pt idx="47" formatCode="#,##0">
                  <c:v>420144</c:v>
                </c:pt>
                <c:pt idx="48" formatCode="#,##0">
                  <c:v>432147</c:v>
                </c:pt>
                <c:pt idx="49" formatCode="#,##0">
                  <c:v>452804</c:v>
                </c:pt>
                <c:pt idx="50" formatCode="#,##0">
                  <c:v>530127</c:v>
                </c:pt>
                <c:pt idx="52">
                  <c:v>167349</c:v>
                </c:pt>
                <c:pt idx="53">
                  <c:v>219614</c:v>
                </c:pt>
                <c:pt idx="54" formatCode="#,##0">
                  <c:v>224505</c:v>
                </c:pt>
                <c:pt idx="55" formatCode="#,##0">
                  <c:v>253155</c:v>
                </c:pt>
                <c:pt idx="56" formatCode="#,##0">
                  <c:v>277835</c:v>
                </c:pt>
                <c:pt idx="57" formatCode="#,##0">
                  <c:v>300677</c:v>
                </c:pt>
                <c:pt idx="58" formatCode="#,##0">
                  <c:v>298407</c:v>
                </c:pt>
                <c:pt idx="59" formatCode="#,##0">
                  <c:v>303049</c:v>
                </c:pt>
                <c:pt idx="60" formatCode="#,##0">
                  <c:v>318829</c:v>
                </c:pt>
                <c:pt idx="61" formatCode="#,##0">
                  <c:v>307759</c:v>
                </c:pt>
              </c:numCache>
            </c:numRef>
          </c:val>
          <c:extLst>
            <c:ext xmlns:c16="http://schemas.microsoft.com/office/drawing/2014/chart" uri="{C3380CC4-5D6E-409C-BE32-E72D297353CC}">
              <c16:uniqueId val="{00000026-5B33-481E-AFF9-2E2D14CDF550}"/>
            </c:ext>
          </c:extLst>
        </c:ser>
        <c:dLbls>
          <c:showLegendKey val="0"/>
          <c:showVal val="0"/>
          <c:showCatName val="0"/>
          <c:showSerName val="0"/>
          <c:showPercent val="0"/>
          <c:showBubbleSize val="0"/>
        </c:dLbls>
        <c:gapWidth val="6"/>
        <c:overlap val="100"/>
        <c:axId val="619627184"/>
        <c:axId val="619632672"/>
      </c:barChart>
      <c:catAx>
        <c:axId val="61962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200" b="1" i="0" u="none" strike="noStrike" kern="1200" baseline="0">
                <a:solidFill>
                  <a:sysClr val="windowText" lastClr="000000"/>
                </a:solidFill>
                <a:latin typeface="+mn-lt"/>
                <a:ea typeface="+mn-ea"/>
                <a:cs typeface="+mn-cs"/>
              </a:defRPr>
            </a:pPr>
            <a:endParaRPr lang="en-US"/>
          </a:p>
        </c:txPr>
        <c:crossAx val="619632672"/>
        <c:crosses val="autoZero"/>
        <c:auto val="1"/>
        <c:lblAlgn val="ctr"/>
        <c:lblOffset val="100"/>
        <c:noMultiLvlLbl val="0"/>
      </c:catAx>
      <c:valAx>
        <c:axId val="619632672"/>
        <c:scaling>
          <c:orientation val="minMax"/>
          <c:max val="1.1000000000000001"/>
          <c:min val="0"/>
        </c:scaling>
        <c:delete val="1"/>
        <c:axPos val="l"/>
        <c:numFmt formatCode="0%" sourceLinked="1"/>
        <c:majorTickMark val="out"/>
        <c:minorTickMark val="none"/>
        <c:tickLblPos val="nextTo"/>
        <c:crossAx val="619627184"/>
        <c:crosses val="autoZero"/>
        <c:crossBetween val="between"/>
      </c:valAx>
      <c:spPr>
        <a:noFill/>
        <a:ln>
          <a:noFill/>
        </a:ln>
        <a:effectLst/>
      </c:spPr>
    </c:plotArea>
    <c:legend>
      <c:legendPos val="b"/>
      <c:legendEntry>
        <c:idx val="6"/>
        <c:delete val="1"/>
      </c:legendEntry>
      <c:layout>
        <c:manualLayout>
          <c:xMode val="edge"/>
          <c:yMode val="edge"/>
          <c:x val="0.36112530548601057"/>
          <c:y val="0.89979166655818676"/>
          <c:w val="0.29044438478491702"/>
          <c:h val="4.83807054945413E-2"/>
        </c:manualLayout>
      </c:layout>
      <c:overlay val="0"/>
      <c:spPr>
        <a:noFill/>
        <a:ln>
          <a:noFill/>
        </a:ln>
        <a:effectLst/>
      </c:spPr>
      <c:txPr>
        <a:bodyPr rot="0" spcFirstLastPara="1" vertOverflow="ellipsis" vert="horz" wrap="square" anchor="ctr" anchorCtr="1"/>
        <a:lstStyle/>
        <a:p>
          <a:pPr>
            <a:defRPr lang="zh-CN"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4.5: PATENTS GRANTED - DOMESTIC AND FOREIGN ORIGIN </a:t>
            </a:r>
            <a:r>
              <a:rPr lang="en-US" b="1" baseline="0">
                <a:solidFill>
                  <a:srgbClr val="0000CC"/>
                </a:solidFill>
              </a:rPr>
              <a:t>(EXTENDED DATA)</a:t>
            </a:r>
            <a:endParaRPr lang="en-US" b="1">
              <a:solidFill>
                <a:sysClr val="windowText" lastClr="000000"/>
              </a:solidFill>
            </a:endParaRPr>
          </a:p>
        </c:rich>
      </c:tx>
      <c:layout>
        <c:manualLayout>
          <c:xMode val="edge"/>
          <c:yMode val="edge"/>
          <c:x val="1.39574747670126E-2"/>
          <c:y val="2.5754766130296099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1271726516177352E-2"/>
          <c:y val="1.0165054518045089E-2"/>
          <c:w val="0.98286433810961504"/>
          <c:h val="0.88063689858560101"/>
        </c:manualLayout>
      </c:layout>
      <c:barChart>
        <c:barDir val="col"/>
        <c:grouping val="stacked"/>
        <c:varyColors val="0"/>
        <c:ser>
          <c:idx val="0"/>
          <c:order val="0"/>
          <c:tx>
            <c:strRef>
              <c:f>'Ch4. Granted Patents'!$AB$50</c:f>
              <c:strCache>
                <c:ptCount val="1"/>
                <c:pt idx="0">
                  <c:v>Domestic</c:v>
                </c:pt>
              </c:strCache>
            </c:strRef>
          </c:tx>
          <c:spPr>
            <a:solidFill>
              <a:schemeClr val="accent1"/>
            </a:solidFill>
            <a:ln>
              <a:noFill/>
            </a:ln>
            <a:effectLst/>
          </c:spPr>
          <c:invertIfNegative val="0"/>
          <c:dPt>
            <c:idx val="11"/>
            <c:invertIfNegative val="0"/>
            <c:bubble3D val="0"/>
            <c:spPr>
              <a:solidFill>
                <a:schemeClr val="accent1"/>
              </a:solidFill>
              <a:ln>
                <a:noFill/>
              </a:ln>
              <a:effectLst/>
            </c:spPr>
            <c:extLst>
              <c:ext xmlns:c16="http://schemas.microsoft.com/office/drawing/2014/chart" uri="{C3380CC4-5D6E-409C-BE32-E72D297353CC}">
                <c16:uniqueId val="{00000001-3186-4C61-B386-84E0A954C5CD}"/>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3-3186-4C61-B386-84E0A954C5CD}"/>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5-3186-4C61-B386-84E0A954C5CD}"/>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07-3186-4C61-B386-84E0A954C5CD}"/>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9-3186-4C61-B386-84E0A954C5CD}"/>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B-3186-4C61-B386-84E0A954C5CD}"/>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D-3186-4C61-B386-84E0A954C5CD}"/>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F-3186-4C61-B386-84E0A954C5CD}"/>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11-3186-4C61-B386-84E0A954C5CD}"/>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3-3186-4C61-B386-84E0A954C5CD}"/>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15-3186-4C61-B386-84E0A954C5CD}"/>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17-3186-4C61-B386-84E0A954C5CD}"/>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19-3186-4C61-B386-84E0A954C5CD}"/>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1B-3186-4C61-B386-84E0A954C5CD}"/>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1D-3186-4C61-B386-84E0A954C5CD}"/>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1F-3186-4C61-B386-84E0A954C5CD}"/>
              </c:ext>
            </c:extLst>
          </c:dPt>
          <c:dPt>
            <c:idx val="29"/>
            <c:invertIfNegative val="0"/>
            <c:bubble3D val="0"/>
            <c:spPr>
              <a:solidFill>
                <a:schemeClr val="accent1"/>
              </a:solidFill>
              <a:ln>
                <a:noFill/>
              </a:ln>
              <a:effectLst/>
            </c:spPr>
            <c:extLst>
              <c:ext xmlns:c16="http://schemas.microsoft.com/office/drawing/2014/chart" uri="{C3380CC4-5D6E-409C-BE32-E72D297353CC}">
                <c16:uniqueId val="{00000021-3186-4C61-B386-84E0A954C5CD}"/>
              </c:ext>
            </c:extLst>
          </c:dPt>
          <c:dPt>
            <c:idx val="30"/>
            <c:invertIfNegative val="0"/>
            <c:bubble3D val="0"/>
            <c:spPr>
              <a:solidFill>
                <a:schemeClr val="accent1"/>
              </a:solidFill>
              <a:ln>
                <a:noFill/>
              </a:ln>
              <a:effectLst/>
            </c:spPr>
            <c:extLst>
              <c:ext xmlns:c16="http://schemas.microsoft.com/office/drawing/2014/chart" uri="{C3380CC4-5D6E-409C-BE32-E72D297353CC}">
                <c16:uniqueId val="{00000023-3186-4C61-B386-84E0A954C5CD}"/>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5-3186-4C61-B386-84E0A954C5CD}"/>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27-3186-4C61-B386-84E0A954C5CD}"/>
              </c:ext>
            </c:extLst>
          </c:dPt>
          <c:dPt>
            <c:idx val="37"/>
            <c:invertIfNegative val="0"/>
            <c:bubble3D val="0"/>
            <c:spPr>
              <a:solidFill>
                <a:schemeClr val="accent1"/>
              </a:solidFill>
              <a:ln>
                <a:noFill/>
              </a:ln>
              <a:effectLst/>
            </c:spPr>
            <c:extLst>
              <c:ext xmlns:c16="http://schemas.microsoft.com/office/drawing/2014/chart" uri="{C3380CC4-5D6E-409C-BE32-E72D297353CC}">
                <c16:uniqueId val="{00000029-3186-4C61-B386-84E0A954C5CD}"/>
              </c:ext>
            </c:extLst>
          </c:dPt>
          <c:dPt>
            <c:idx val="38"/>
            <c:invertIfNegative val="0"/>
            <c:bubble3D val="0"/>
            <c:spPr>
              <a:solidFill>
                <a:schemeClr val="accent1"/>
              </a:solidFill>
              <a:ln>
                <a:noFill/>
              </a:ln>
              <a:effectLst/>
            </c:spPr>
            <c:extLst>
              <c:ext xmlns:c16="http://schemas.microsoft.com/office/drawing/2014/chart" uri="{C3380CC4-5D6E-409C-BE32-E72D297353CC}">
                <c16:uniqueId val="{0000002B-3186-4C61-B386-84E0A954C5CD}"/>
              </c:ext>
            </c:extLst>
          </c:dPt>
          <c:dPt>
            <c:idx val="39"/>
            <c:invertIfNegative val="0"/>
            <c:bubble3D val="0"/>
            <c:spPr>
              <a:solidFill>
                <a:schemeClr val="accent1"/>
              </a:solidFill>
              <a:ln>
                <a:noFill/>
              </a:ln>
              <a:effectLst/>
            </c:spPr>
            <c:extLst>
              <c:ext xmlns:c16="http://schemas.microsoft.com/office/drawing/2014/chart" uri="{C3380CC4-5D6E-409C-BE32-E72D297353CC}">
                <c16:uniqueId val="{0000002D-3186-4C61-B386-84E0A954C5CD}"/>
              </c:ext>
            </c:extLst>
          </c:dPt>
          <c:dPt>
            <c:idx val="40"/>
            <c:invertIfNegative val="0"/>
            <c:bubble3D val="0"/>
            <c:spPr>
              <a:solidFill>
                <a:schemeClr val="accent1"/>
              </a:solidFill>
              <a:ln>
                <a:noFill/>
              </a:ln>
              <a:effectLst/>
            </c:spPr>
            <c:extLst>
              <c:ext xmlns:c16="http://schemas.microsoft.com/office/drawing/2014/chart" uri="{C3380CC4-5D6E-409C-BE32-E72D297353CC}">
                <c16:uniqueId val="{0000002F-3186-4C61-B386-84E0A954C5CD}"/>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1-3186-4C61-B386-84E0A954C5CD}"/>
              </c:ext>
            </c:extLst>
          </c:dPt>
          <c:dPt>
            <c:idx val="42"/>
            <c:invertIfNegative val="0"/>
            <c:bubble3D val="0"/>
            <c:spPr>
              <a:solidFill>
                <a:schemeClr val="accent1"/>
              </a:solidFill>
              <a:ln>
                <a:noFill/>
              </a:ln>
              <a:effectLst/>
            </c:spPr>
            <c:extLst>
              <c:ext xmlns:c16="http://schemas.microsoft.com/office/drawing/2014/chart" uri="{C3380CC4-5D6E-409C-BE32-E72D297353CC}">
                <c16:uniqueId val="{00000033-3186-4C61-B386-84E0A954C5CD}"/>
              </c:ext>
            </c:extLst>
          </c:dPt>
          <c:dPt>
            <c:idx val="43"/>
            <c:invertIfNegative val="0"/>
            <c:bubble3D val="0"/>
            <c:spPr>
              <a:solidFill>
                <a:schemeClr val="accent1"/>
              </a:solidFill>
              <a:ln>
                <a:noFill/>
              </a:ln>
              <a:effectLst/>
            </c:spPr>
            <c:extLst>
              <c:ext xmlns:c16="http://schemas.microsoft.com/office/drawing/2014/chart" uri="{C3380CC4-5D6E-409C-BE32-E72D297353CC}">
                <c16:uniqueId val="{00000094-9A47-4CD6-AADE-80D1DDC2F0AE}"/>
              </c:ext>
            </c:extLst>
          </c:dPt>
          <c:dPt>
            <c:idx val="44"/>
            <c:invertIfNegative val="0"/>
            <c:bubble3D val="0"/>
            <c:spPr>
              <a:solidFill>
                <a:schemeClr val="accent1"/>
              </a:solidFill>
              <a:ln>
                <a:noFill/>
              </a:ln>
              <a:effectLst/>
            </c:spPr>
            <c:extLst>
              <c:ext xmlns:c16="http://schemas.microsoft.com/office/drawing/2014/chart" uri="{C3380CC4-5D6E-409C-BE32-E72D297353CC}">
                <c16:uniqueId val="{00000035-3186-4C61-B386-84E0A954C5CD}"/>
              </c:ext>
            </c:extLst>
          </c:dPt>
          <c:dPt>
            <c:idx val="45"/>
            <c:invertIfNegative val="0"/>
            <c:bubble3D val="0"/>
            <c:spPr>
              <a:solidFill>
                <a:schemeClr val="accent1"/>
              </a:solidFill>
              <a:ln>
                <a:noFill/>
              </a:ln>
              <a:effectLst/>
            </c:spPr>
            <c:extLst>
              <c:ext xmlns:c16="http://schemas.microsoft.com/office/drawing/2014/chart" uri="{C3380CC4-5D6E-409C-BE32-E72D297353CC}">
                <c16:uniqueId val="{00000037-3186-4C61-B386-84E0A954C5CD}"/>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39-3186-4C61-B386-84E0A954C5CD}"/>
              </c:ext>
            </c:extLst>
          </c:dPt>
          <c:dPt>
            <c:idx val="47"/>
            <c:invertIfNegative val="0"/>
            <c:bubble3D val="0"/>
            <c:spPr>
              <a:solidFill>
                <a:schemeClr val="accent1"/>
              </a:solidFill>
              <a:ln>
                <a:noFill/>
              </a:ln>
              <a:effectLst/>
            </c:spPr>
            <c:extLst>
              <c:ext xmlns:c16="http://schemas.microsoft.com/office/drawing/2014/chart" uri="{C3380CC4-5D6E-409C-BE32-E72D297353CC}">
                <c16:uniqueId val="{0000003B-3186-4C61-B386-84E0A954C5CD}"/>
              </c:ext>
            </c:extLst>
          </c:dPt>
          <c:dPt>
            <c:idx val="48"/>
            <c:invertIfNegative val="0"/>
            <c:bubble3D val="0"/>
            <c:spPr>
              <a:solidFill>
                <a:schemeClr val="accent1"/>
              </a:solidFill>
              <a:ln>
                <a:noFill/>
              </a:ln>
              <a:effectLst/>
            </c:spPr>
            <c:extLst>
              <c:ext xmlns:c16="http://schemas.microsoft.com/office/drawing/2014/chart" uri="{C3380CC4-5D6E-409C-BE32-E72D297353CC}">
                <c16:uniqueId val="{0000003D-3186-4C61-B386-84E0A954C5CD}"/>
              </c:ext>
            </c:extLst>
          </c:dPt>
          <c:dPt>
            <c:idx val="49"/>
            <c:invertIfNegative val="0"/>
            <c:bubble3D val="0"/>
            <c:spPr>
              <a:solidFill>
                <a:schemeClr val="accent1"/>
              </a:solidFill>
              <a:ln>
                <a:noFill/>
              </a:ln>
              <a:effectLst/>
            </c:spPr>
            <c:extLst>
              <c:ext xmlns:c16="http://schemas.microsoft.com/office/drawing/2014/chart" uri="{C3380CC4-5D6E-409C-BE32-E72D297353CC}">
                <c16:uniqueId val="{0000003F-3186-4C61-B386-84E0A954C5CD}"/>
              </c:ext>
            </c:extLst>
          </c:dPt>
          <c:dPt>
            <c:idx val="50"/>
            <c:invertIfNegative val="0"/>
            <c:bubble3D val="0"/>
            <c:spPr>
              <a:solidFill>
                <a:schemeClr val="accent1"/>
              </a:solidFill>
              <a:ln>
                <a:noFill/>
              </a:ln>
              <a:effectLst/>
            </c:spPr>
            <c:extLst>
              <c:ext xmlns:c16="http://schemas.microsoft.com/office/drawing/2014/chart" uri="{C3380CC4-5D6E-409C-BE32-E72D297353CC}">
                <c16:uniqueId val="{00000041-3186-4C61-B386-84E0A954C5CD}"/>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3-3186-4C61-B386-84E0A954C5CD}"/>
              </c:ext>
            </c:extLst>
          </c:dPt>
          <c:dPt>
            <c:idx val="52"/>
            <c:invertIfNegative val="0"/>
            <c:bubble3D val="0"/>
            <c:spPr>
              <a:solidFill>
                <a:schemeClr val="accent1"/>
              </a:solidFill>
              <a:ln>
                <a:noFill/>
              </a:ln>
              <a:effectLst/>
            </c:spPr>
            <c:extLst>
              <c:ext xmlns:c16="http://schemas.microsoft.com/office/drawing/2014/chart" uri="{C3380CC4-5D6E-409C-BE32-E72D297353CC}">
                <c16:uniqueId val="{00000045-3186-4C61-B386-84E0A954C5CD}"/>
              </c:ext>
            </c:extLst>
          </c:dPt>
          <c:dPt>
            <c:idx val="53"/>
            <c:invertIfNegative val="0"/>
            <c:bubble3D val="0"/>
            <c:spPr>
              <a:solidFill>
                <a:schemeClr val="accent1"/>
              </a:solidFill>
              <a:ln>
                <a:noFill/>
              </a:ln>
              <a:effectLst/>
            </c:spPr>
            <c:extLst>
              <c:ext xmlns:c16="http://schemas.microsoft.com/office/drawing/2014/chart" uri="{C3380CC4-5D6E-409C-BE32-E72D297353CC}">
                <c16:uniqueId val="{00000047-3186-4C61-B386-84E0A954C5CD}"/>
              </c:ext>
            </c:extLst>
          </c:dPt>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Granted Patents'!$AC$41:$CN$41</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Patents'!$AC$50:$CN$50</c:f>
              <c:numCache>
                <c:formatCode>General</c:formatCode>
                <c:ptCount val="64"/>
                <c:pt idx="0">
                  <c:v>27843</c:v>
                </c:pt>
                <c:pt idx="1">
                  <c:v>30702</c:v>
                </c:pt>
                <c:pt idx="2" formatCode="#,##0">
                  <c:v>32582</c:v>
                </c:pt>
                <c:pt idx="3" formatCode="#,##0">
                  <c:v>32634</c:v>
                </c:pt>
                <c:pt idx="4" formatCode="#,##0">
                  <c:v>33608</c:v>
                </c:pt>
                <c:pt idx="5" formatCode="#,##0">
                  <c:v>33042</c:v>
                </c:pt>
                <c:pt idx="6" formatCode="#,##0">
                  <c:v>36560</c:v>
                </c:pt>
                <c:pt idx="7" formatCode="#,##0">
                  <c:v>48727</c:v>
                </c:pt>
                <c:pt idx="8" formatCode="#,##0">
                  <c:v>50680</c:v>
                </c:pt>
                <c:pt idx="9">
                  <c:v>57906</c:v>
                </c:pt>
                <c:pt idx="10">
                  <c:v>60570</c:v>
                </c:pt>
                <c:pt idx="11">
                  <c:v>58656</c:v>
                </c:pt>
                <c:pt idx="13" formatCode="#,##0">
                  <c:v>164459</c:v>
                </c:pt>
                <c:pt idx="14" formatCode="#,##0">
                  <c:v>187237</c:v>
                </c:pt>
                <c:pt idx="15" formatCode="#,##0">
                  <c:v>197594</c:v>
                </c:pt>
                <c:pt idx="16" formatCode="#,##0">
                  <c:v>224917</c:v>
                </c:pt>
                <c:pt idx="17" formatCode="#,##0">
                  <c:v>225571</c:v>
                </c:pt>
                <c:pt idx="18" formatCode="#,##0">
                  <c:v>177750</c:v>
                </c:pt>
                <c:pt idx="19" formatCode="#,##0">
                  <c:v>146749</c:v>
                </c:pt>
                <c:pt idx="20" formatCode="#,##0">
                  <c:v>160643</c:v>
                </c:pt>
                <c:pt idx="21" formatCode="#,##0">
                  <c:v>156844</c:v>
                </c:pt>
                <c:pt idx="22" formatCode="#,##0">
                  <c:v>152440</c:v>
                </c:pt>
                <c:pt idx="23" formatCode="#,##0">
                  <c:v>140865</c:v>
                </c:pt>
                <c:pt idx="24" formatCode="#,##0">
                  <c:v>140329</c:v>
                </c:pt>
                <c:pt idx="26" formatCode="#,##0">
                  <c:v>42129</c:v>
                </c:pt>
                <c:pt idx="27" formatCode="#,##0">
                  <c:v>51404</c:v>
                </c:pt>
                <c:pt idx="28" formatCode="#,##0">
                  <c:v>72258</c:v>
                </c:pt>
                <c:pt idx="29" formatCode="#,##0">
                  <c:v>84061</c:v>
                </c:pt>
                <c:pt idx="30" formatCode="#,##0">
                  <c:v>95667</c:v>
                </c:pt>
                <c:pt idx="31" formatCode="#,##0">
                  <c:v>97294</c:v>
                </c:pt>
                <c:pt idx="32" formatCode="#,##0">
                  <c:v>76318</c:v>
                </c:pt>
                <c:pt idx="33" formatCode="#,##0">
                  <c:v>82400</c:v>
                </c:pt>
                <c:pt idx="34" formatCode="#,##0">
                  <c:v>90847</c:v>
                </c:pt>
                <c:pt idx="35" formatCode="#,##0">
                  <c:v>89227</c:v>
                </c:pt>
                <c:pt idx="36" formatCode="#,##0">
                  <c:v>94852</c:v>
                </c:pt>
                <c:pt idx="37" formatCode="#,##0">
                  <c:v>103881</c:v>
                </c:pt>
                <c:pt idx="40" formatCode="#,##0">
                  <c:v>79767</c:v>
                </c:pt>
                <c:pt idx="41" formatCode="#,##0">
                  <c:v>112347</c:v>
                </c:pt>
                <c:pt idx="42" formatCode="#,##0">
                  <c:v>143847</c:v>
                </c:pt>
                <c:pt idx="43" formatCode="#,##0">
                  <c:v>143535</c:v>
                </c:pt>
                <c:pt idx="44" formatCode="#,##0">
                  <c:v>162680</c:v>
                </c:pt>
                <c:pt idx="45" formatCode="#,##0">
                  <c:v>263436</c:v>
                </c:pt>
                <c:pt idx="46" formatCode="#,##0">
                  <c:v>302136</c:v>
                </c:pt>
                <c:pt idx="47" formatCode="#,##0">
                  <c:v>326970</c:v>
                </c:pt>
                <c:pt idx="48" formatCode="#,##0">
                  <c:v>345959</c:v>
                </c:pt>
                <c:pt idx="49" formatCode="#,##0">
                  <c:v>360919</c:v>
                </c:pt>
                <c:pt idx="50" formatCode="#,##0">
                  <c:v>440691</c:v>
                </c:pt>
                <c:pt idx="52" formatCode="#,##0">
                  <c:v>82382</c:v>
                </c:pt>
                <c:pt idx="53" formatCode="#,##0">
                  <c:v>107792</c:v>
                </c:pt>
                <c:pt idx="54" formatCode="#,##0">
                  <c:v>108626</c:v>
                </c:pt>
                <c:pt idx="55" formatCode="#,##0">
                  <c:v>121026</c:v>
                </c:pt>
                <c:pt idx="56" formatCode="#,##0">
                  <c:v>133593</c:v>
                </c:pt>
                <c:pt idx="57" formatCode="#,##0">
                  <c:v>144621</c:v>
                </c:pt>
                <c:pt idx="58" formatCode="#,##0">
                  <c:v>140969</c:v>
                </c:pt>
                <c:pt idx="59" formatCode="#,##0">
                  <c:v>143723</c:v>
                </c:pt>
                <c:pt idx="60" formatCode="#,##0">
                  <c:v>150949</c:v>
                </c:pt>
                <c:pt idx="61" formatCode="#,##0">
                  <c:v>144413</c:v>
                </c:pt>
                <c:pt idx="62" formatCode="#,##0">
                  <c:v>167115</c:v>
                </c:pt>
                <c:pt idx="63" formatCode="#,##0">
                  <c:v>164555</c:v>
                </c:pt>
              </c:numCache>
            </c:numRef>
          </c:val>
          <c:extLst>
            <c:ext xmlns:c16="http://schemas.microsoft.com/office/drawing/2014/chart" uri="{C3380CC4-5D6E-409C-BE32-E72D297353CC}">
              <c16:uniqueId val="{00000048-3186-4C61-B386-84E0A954C5CD}"/>
            </c:ext>
          </c:extLst>
        </c:ser>
        <c:ser>
          <c:idx val="2"/>
          <c:order val="2"/>
          <c:tx>
            <c:strRef>
              <c:f>'Ch4. Granted Patents'!$AB$52</c:f>
              <c:strCache>
                <c:ptCount val="1"/>
                <c:pt idx="0">
                  <c:v>Foreign</c:v>
                </c:pt>
              </c:strCache>
            </c:strRef>
          </c:tx>
          <c:spPr>
            <a:solidFill>
              <a:schemeClr val="accent3"/>
            </a:solidFill>
            <a:ln>
              <a:noFill/>
            </a:ln>
            <a:effectLst/>
          </c:spPr>
          <c:invertIfNegative val="0"/>
          <c:dPt>
            <c:idx val="11"/>
            <c:invertIfNegative val="0"/>
            <c:bubble3D val="0"/>
            <c:spPr>
              <a:solidFill>
                <a:schemeClr val="accent3"/>
              </a:solidFill>
              <a:ln>
                <a:noFill/>
              </a:ln>
              <a:effectLst/>
            </c:spPr>
            <c:extLst>
              <c:ext xmlns:c16="http://schemas.microsoft.com/office/drawing/2014/chart" uri="{C3380CC4-5D6E-409C-BE32-E72D297353CC}">
                <c16:uniqueId val="{0000004A-3186-4C61-B386-84E0A954C5CD}"/>
              </c:ext>
            </c:extLst>
          </c:dPt>
          <c:dPt>
            <c:idx val="12"/>
            <c:invertIfNegative val="0"/>
            <c:bubble3D val="0"/>
            <c:spPr>
              <a:solidFill>
                <a:schemeClr val="accent3"/>
              </a:solidFill>
              <a:ln>
                <a:noFill/>
              </a:ln>
              <a:effectLst/>
            </c:spPr>
            <c:extLst>
              <c:ext xmlns:c16="http://schemas.microsoft.com/office/drawing/2014/chart" uri="{C3380CC4-5D6E-409C-BE32-E72D297353CC}">
                <c16:uniqueId val="{0000004C-3186-4C61-B386-84E0A954C5CD}"/>
              </c:ext>
            </c:extLst>
          </c:dPt>
          <c:dPt>
            <c:idx val="13"/>
            <c:invertIfNegative val="0"/>
            <c:bubble3D val="0"/>
            <c:spPr>
              <a:solidFill>
                <a:schemeClr val="accent3"/>
              </a:solidFill>
              <a:ln>
                <a:noFill/>
              </a:ln>
              <a:effectLst/>
            </c:spPr>
            <c:extLst>
              <c:ext xmlns:c16="http://schemas.microsoft.com/office/drawing/2014/chart" uri="{C3380CC4-5D6E-409C-BE32-E72D297353CC}">
                <c16:uniqueId val="{0000004E-3186-4C61-B386-84E0A954C5CD}"/>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50-3186-4C61-B386-84E0A954C5CD}"/>
              </c:ext>
            </c:extLst>
          </c:dPt>
          <c:dPt>
            <c:idx val="15"/>
            <c:invertIfNegative val="0"/>
            <c:bubble3D val="0"/>
            <c:spPr>
              <a:solidFill>
                <a:schemeClr val="accent3"/>
              </a:solidFill>
              <a:ln>
                <a:noFill/>
              </a:ln>
              <a:effectLst/>
            </c:spPr>
            <c:extLst>
              <c:ext xmlns:c16="http://schemas.microsoft.com/office/drawing/2014/chart" uri="{C3380CC4-5D6E-409C-BE32-E72D297353CC}">
                <c16:uniqueId val="{00000052-3186-4C61-B386-84E0A954C5CD}"/>
              </c:ext>
            </c:extLst>
          </c:dPt>
          <c:dPt>
            <c:idx val="16"/>
            <c:invertIfNegative val="0"/>
            <c:bubble3D val="0"/>
            <c:spPr>
              <a:solidFill>
                <a:schemeClr val="accent3"/>
              </a:solidFill>
              <a:ln>
                <a:noFill/>
              </a:ln>
              <a:effectLst/>
            </c:spPr>
            <c:extLst>
              <c:ext xmlns:c16="http://schemas.microsoft.com/office/drawing/2014/chart" uri="{C3380CC4-5D6E-409C-BE32-E72D297353CC}">
                <c16:uniqueId val="{00000054-3186-4C61-B386-84E0A954C5CD}"/>
              </c:ext>
            </c:extLst>
          </c:dPt>
          <c:dPt>
            <c:idx val="17"/>
            <c:invertIfNegative val="0"/>
            <c:bubble3D val="0"/>
            <c:spPr>
              <a:solidFill>
                <a:schemeClr val="accent3"/>
              </a:solidFill>
              <a:ln>
                <a:noFill/>
              </a:ln>
              <a:effectLst/>
            </c:spPr>
            <c:extLst>
              <c:ext xmlns:c16="http://schemas.microsoft.com/office/drawing/2014/chart" uri="{C3380CC4-5D6E-409C-BE32-E72D297353CC}">
                <c16:uniqueId val="{00000056-3186-4C61-B386-84E0A954C5CD}"/>
              </c:ext>
            </c:extLst>
          </c:dPt>
          <c:dPt>
            <c:idx val="18"/>
            <c:invertIfNegative val="0"/>
            <c:bubble3D val="0"/>
            <c:spPr>
              <a:solidFill>
                <a:schemeClr val="accent3"/>
              </a:solidFill>
              <a:ln>
                <a:noFill/>
              </a:ln>
              <a:effectLst/>
            </c:spPr>
            <c:extLst>
              <c:ext xmlns:c16="http://schemas.microsoft.com/office/drawing/2014/chart" uri="{C3380CC4-5D6E-409C-BE32-E72D297353CC}">
                <c16:uniqueId val="{00000058-3186-4C61-B386-84E0A954C5CD}"/>
              </c:ext>
            </c:extLst>
          </c:dPt>
          <c:dPt>
            <c:idx val="19"/>
            <c:invertIfNegative val="0"/>
            <c:bubble3D val="0"/>
            <c:spPr>
              <a:solidFill>
                <a:schemeClr val="accent3"/>
              </a:solidFill>
              <a:ln>
                <a:noFill/>
              </a:ln>
              <a:effectLst/>
            </c:spPr>
            <c:extLst>
              <c:ext xmlns:c16="http://schemas.microsoft.com/office/drawing/2014/chart" uri="{C3380CC4-5D6E-409C-BE32-E72D297353CC}">
                <c16:uniqueId val="{0000005A-3186-4C61-B386-84E0A954C5CD}"/>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5C-3186-4C61-B386-84E0A954C5CD}"/>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5E-3186-4C61-B386-84E0A954C5CD}"/>
              </c:ext>
            </c:extLst>
          </c:dPt>
          <c:dPt>
            <c:idx val="24"/>
            <c:invertIfNegative val="0"/>
            <c:bubble3D val="0"/>
            <c:spPr>
              <a:solidFill>
                <a:schemeClr val="accent3"/>
              </a:solidFill>
              <a:ln>
                <a:noFill/>
              </a:ln>
              <a:effectLst/>
            </c:spPr>
            <c:extLst>
              <c:ext xmlns:c16="http://schemas.microsoft.com/office/drawing/2014/chart" uri="{C3380CC4-5D6E-409C-BE32-E72D297353CC}">
                <c16:uniqueId val="{00000060-3186-4C61-B386-84E0A954C5CD}"/>
              </c:ext>
            </c:extLst>
          </c:dPt>
          <c:dPt>
            <c:idx val="25"/>
            <c:invertIfNegative val="0"/>
            <c:bubble3D val="0"/>
            <c:spPr>
              <a:solidFill>
                <a:schemeClr val="accent3"/>
              </a:solidFill>
              <a:ln>
                <a:noFill/>
              </a:ln>
              <a:effectLst/>
            </c:spPr>
            <c:extLst>
              <c:ext xmlns:c16="http://schemas.microsoft.com/office/drawing/2014/chart" uri="{C3380CC4-5D6E-409C-BE32-E72D297353CC}">
                <c16:uniqueId val="{00000062-3186-4C61-B386-84E0A954C5CD}"/>
              </c:ext>
            </c:extLst>
          </c:dPt>
          <c:dPt>
            <c:idx val="26"/>
            <c:invertIfNegative val="0"/>
            <c:bubble3D val="0"/>
            <c:spPr>
              <a:solidFill>
                <a:schemeClr val="accent3"/>
              </a:solidFill>
              <a:ln>
                <a:noFill/>
              </a:ln>
              <a:effectLst/>
            </c:spPr>
            <c:extLst>
              <c:ext xmlns:c16="http://schemas.microsoft.com/office/drawing/2014/chart" uri="{C3380CC4-5D6E-409C-BE32-E72D297353CC}">
                <c16:uniqueId val="{00000064-3186-4C61-B386-84E0A954C5CD}"/>
              </c:ext>
            </c:extLst>
          </c:dPt>
          <c:dPt>
            <c:idx val="27"/>
            <c:invertIfNegative val="0"/>
            <c:bubble3D val="0"/>
            <c:spPr>
              <a:solidFill>
                <a:schemeClr val="accent3"/>
              </a:solidFill>
              <a:ln>
                <a:noFill/>
              </a:ln>
              <a:effectLst/>
            </c:spPr>
            <c:extLst>
              <c:ext xmlns:c16="http://schemas.microsoft.com/office/drawing/2014/chart" uri="{C3380CC4-5D6E-409C-BE32-E72D297353CC}">
                <c16:uniqueId val="{00000066-3186-4C61-B386-84E0A954C5CD}"/>
              </c:ext>
            </c:extLst>
          </c:dPt>
          <c:dPt>
            <c:idx val="28"/>
            <c:invertIfNegative val="0"/>
            <c:bubble3D val="0"/>
            <c:spPr>
              <a:solidFill>
                <a:schemeClr val="accent3"/>
              </a:solidFill>
              <a:ln>
                <a:noFill/>
              </a:ln>
              <a:effectLst/>
            </c:spPr>
            <c:extLst>
              <c:ext xmlns:c16="http://schemas.microsoft.com/office/drawing/2014/chart" uri="{C3380CC4-5D6E-409C-BE32-E72D297353CC}">
                <c16:uniqueId val="{00000068-3186-4C61-B386-84E0A954C5CD}"/>
              </c:ext>
            </c:extLst>
          </c:dPt>
          <c:dPt>
            <c:idx val="29"/>
            <c:invertIfNegative val="0"/>
            <c:bubble3D val="0"/>
            <c:spPr>
              <a:solidFill>
                <a:schemeClr val="accent3"/>
              </a:solidFill>
              <a:ln>
                <a:noFill/>
              </a:ln>
              <a:effectLst/>
            </c:spPr>
            <c:extLst>
              <c:ext xmlns:c16="http://schemas.microsoft.com/office/drawing/2014/chart" uri="{C3380CC4-5D6E-409C-BE32-E72D297353CC}">
                <c16:uniqueId val="{0000006A-3186-4C61-B386-84E0A954C5CD}"/>
              </c:ext>
            </c:extLst>
          </c:dPt>
          <c:dPt>
            <c:idx val="30"/>
            <c:invertIfNegative val="0"/>
            <c:bubble3D val="0"/>
            <c:spPr>
              <a:solidFill>
                <a:schemeClr val="accent3"/>
              </a:solidFill>
              <a:ln>
                <a:noFill/>
              </a:ln>
              <a:effectLst/>
            </c:spPr>
            <c:extLst>
              <c:ext xmlns:c16="http://schemas.microsoft.com/office/drawing/2014/chart" uri="{C3380CC4-5D6E-409C-BE32-E72D297353CC}">
                <c16:uniqueId val="{0000006C-3186-4C61-B386-84E0A954C5CD}"/>
              </c:ext>
            </c:extLst>
          </c:dPt>
          <c:dPt>
            <c:idx val="31"/>
            <c:invertIfNegative val="0"/>
            <c:bubble3D val="0"/>
            <c:spPr>
              <a:solidFill>
                <a:schemeClr val="accent3"/>
              </a:solidFill>
              <a:ln>
                <a:noFill/>
              </a:ln>
              <a:effectLst/>
            </c:spPr>
            <c:extLst>
              <c:ext xmlns:c16="http://schemas.microsoft.com/office/drawing/2014/chart" uri="{C3380CC4-5D6E-409C-BE32-E72D297353CC}">
                <c16:uniqueId val="{0000006E-3186-4C61-B386-84E0A954C5CD}"/>
              </c:ext>
            </c:extLst>
          </c:dPt>
          <c:dPt>
            <c:idx val="36"/>
            <c:invertIfNegative val="0"/>
            <c:bubble3D val="0"/>
            <c:spPr>
              <a:solidFill>
                <a:schemeClr val="accent3"/>
              </a:solidFill>
              <a:ln>
                <a:noFill/>
              </a:ln>
              <a:effectLst/>
            </c:spPr>
            <c:extLst>
              <c:ext xmlns:c16="http://schemas.microsoft.com/office/drawing/2014/chart" uri="{C3380CC4-5D6E-409C-BE32-E72D297353CC}">
                <c16:uniqueId val="{00000070-3186-4C61-B386-84E0A954C5CD}"/>
              </c:ext>
            </c:extLst>
          </c:dPt>
          <c:dPt>
            <c:idx val="37"/>
            <c:invertIfNegative val="0"/>
            <c:bubble3D val="0"/>
            <c:spPr>
              <a:solidFill>
                <a:schemeClr val="accent3"/>
              </a:solidFill>
              <a:ln>
                <a:noFill/>
              </a:ln>
              <a:effectLst/>
            </c:spPr>
            <c:extLst>
              <c:ext xmlns:c16="http://schemas.microsoft.com/office/drawing/2014/chart" uri="{C3380CC4-5D6E-409C-BE32-E72D297353CC}">
                <c16:uniqueId val="{00000072-3186-4C61-B386-84E0A954C5CD}"/>
              </c:ext>
            </c:extLst>
          </c:dPt>
          <c:dPt>
            <c:idx val="38"/>
            <c:invertIfNegative val="0"/>
            <c:bubble3D val="0"/>
            <c:spPr>
              <a:solidFill>
                <a:schemeClr val="accent3"/>
              </a:solidFill>
              <a:ln>
                <a:noFill/>
              </a:ln>
              <a:effectLst/>
            </c:spPr>
            <c:extLst>
              <c:ext xmlns:c16="http://schemas.microsoft.com/office/drawing/2014/chart" uri="{C3380CC4-5D6E-409C-BE32-E72D297353CC}">
                <c16:uniqueId val="{00000074-3186-4C61-B386-84E0A954C5CD}"/>
              </c:ext>
            </c:extLst>
          </c:dPt>
          <c:dPt>
            <c:idx val="39"/>
            <c:invertIfNegative val="0"/>
            <c:bubble3D val="0"/>
            <c:spPr>
              <a:solidFill>
                <a:schemeClr val="accent3"/>
              </a:solidFill>
              <a:ln>
                <a:noFill/>
              </a:ln>
              <a:effectLst/>
            </c:spPr>
            <c:extLst>
              <c:ext xmlns:c16="http://schemas.microsoft.com/office/drawing/2014/chart" uri="{C3380CC4-5D6E-409C-BE32-E72D297353CC}">
                <c16:uniqueId val="{00000076-3186-4C61-B386-84E0A954C5CD}"/>
              </c:ext>
            </c:extLst>
          </c:dPt>
          <c:dPt>
            <c:idx val="40"/>
            <c:invertIfNegative val="0"/>
            <c:bubble3D val="0"/>
            <c:spPr>
              <a:solidFill>
                <a:schemeClr val="accent3"/>
              </a:solidFill>
              <a:ln>
                <a:noFill/>
              </a:ln>
              <a:effectLst/>
            </c:spPr>
            <c:extLst>
              <c:ext xmlns:c16="http://schemas.microsoft.com/office/drawing/2014/chart" uri="{C3380CC4-5D6E-409C-BE32-E72D297353CC}">
                <c16:uniqueId val="{00000078-3186-4C61-B386-84E0A954C5CD}"/>
              </c:ext>
            </c:extLst>
          </c:dPt>
          <c:dPt>
            <c:idx val="41"/>
            <c:invertIfNegative val="0"/>
            <c:bubble3D val="0"/>
            <c:spPr>
              <a:solidFill>
                <a:schemeClr val="accent3"/>
              </a:solidFill>
              <a:ln>
                <a:noFill/>
              </a:ln>
              <a:effectLst/>
            </c:spPr>
            <c:extLst>
              <c:ext xmlns:c16="http://schemas.microsoft.com/office/drawing/2014/chart" uri="{C3380CC4-5D6E-409C-BE32-E72D297353CC}">
                <c16:uniqueId val="{0000007A-3186-4C61-B386-84E0A954C5CD}"/>
              </c:ext>
            </c:extLst>
          </c:dPt>
          <c:dPt>
            <c:idx val="42"/>
            <c:invertIfNegative val="0"/>
            <c:bubble3D val="0"/>
            <c:spPr>
              <a:solidFill>
                <a:schemeClr val="accent3"/>
              </a:solidFill>
              <a:ln>
                <a:noFill/>
              </a:ln>
              <a:effectLst/>
            </c:spPr>
            <c:extLst>
              <c:ext xmlns:c16="http://schemas.microsoft.com/office/drawing/2014/chart" uri="{C3380CC4-5D6E-409C-BE32-E72D297353CC}">
                <c16:uniqueId val="{0000007C-3186-4C61-B386-84E0A954C5CD}"/>
              </c:ext>
            </c:extLst>
          </c:dPt>
          <c:dPt>
            <c:idx val="44"/>
            <c:invertIfNegative val="0"/>
            <c:bubble3D val="0"/>
            <c:spPr>
              <a:solidFill>
                <a:schemeClr val="accent3"/>
              </a:solidFill>
              <a:ln>
                <a:noFill/>
              </a:ln>
              <a:effectLst/>
            </c:spPr>
            <c:extLst>
              <c:ext xmlns:c16="http://schemas.microsoft.com/office/drawing/2014/chart" uri="{C3380CC4-5D6E-409C-BE32-E72D297353CC}">
                <c16:uniqueId val="{0000007E-3186-4C61-B386-84E0A954C5CD}"/>
              </c:ext>
            </c:extLst>
          </c:dPt>
          <c:dPt>
            <c:idx val="45"/>
            <c:invertIfNegative val="0"/>
            <c:bubble3D val="0"/>
            <c:spPr>
              <a:solidFill>
                <a:schemeClr val="accent3"/>
              </a:solidFill>
              <a:ln>
                <a:noFill/>
              </a:ln>
              <a:effectLst/>
            </c:spPr>
            <c:extLst>
              <c:ext xmlns:c16="http://schemas.microsoft.com/office/drawing/2014/chart" uri="{C3380CC4-5D6E-409C-BE32-E72D297353CC}">
                <c16:uniqueId val="{00000080-3186-4C61-B386-84E0A954C5CD}"/>
              </c:ext>
            </c:extLst>
          </c:dPt>
          <c:dPt>
            <c:idx val="46"/>
            <c:invertIfNegative val="0"/>
            <c:bubble3D val="0"/>
            <c:spPr>
              <a:solidFill>
                <a:schemeClr val="accent3"/>
              </a:solidFill>
              <a:ln>
                <a:noFill/>
              </a:ln>
              <a:effectLst/>
            </c:spPr>
            <c:extLst>
              <c:ext xmlns:c16="http://schemas.microsoft.com/office/drawing/2014/chart" uri="{C3380CC4-5D6E-409C-BE32-E72D297353CC}">
                <c16:uniqueId val="{00000082-3186-4C61-B386-84E0A954C5CD}"/>
              </c:ext>
            </c:extLst>
          </c:dPt>
          <c:dPt>
            <c:idx val="47"/>
            <c:invertIfNegative val="0"/>
            <c:bubble3D val="0"/>
            <c:spPr>
              <a:solidFill>
                <a:schemeClr val="accent3"/>
              </a:solidFill>
              <a:ln>
                <a:noFill/>
              </a:ln>
              <a:effectLst/>
            </c:spPr>
            <c:extLst>
              <c:ext xmlns:c16="http://schemas.microsoft.com/office/drawing/2014/chart" uri="{C3380CC4-5D6E-409C-BE32-E72D297353CC}">
                <c16:uniqueId val="{00000084-3186-4C61-B386-84E0A954C5CD}"/>
              </c:ext>
            </c:extLst>
          </c:dPt>
          <c:dPt>
            <c:idx val="48"/>
            <c:invertIfNegative val="0"/>
            <c:bubble3D val="0"/>
            <c:spPr>
              <a:solidFill>
                <a:schemeClr val="accent3"/>
              </a:solidFill>
              <a:ln>
                <a:noFill/>
              </a:ln>
              <a:effectLst/>
            </c:spPr>
            <c:extLst>
              <c:ext xmlns:c16="http://schemas.microsoft.com/office/drawing/2014/chart" uri="{C3380CC4-5D6E-409C-BE32-E72D297353CC}">
                <c16:uniqueId val="{00000086-3186-4C61-B386-84E0A954C5CD}"/>
              </c:ext>
            </c:extLst>
          </c:dPt>
          <c:dPt>
            <c:idx val="49"/>
            <c:invertIfNegative val="0"/>
            <c:bubble3D val="0"/>
            <c:spPr>
              <a:solidFill>
                <a:schemeClr val="accent3"/>
              </a:solidFill>
              <a:ln>
                <a:noFill/>
              </a:ln>
              <a:effectLst/>
            </c:spPr>
            <c:extLst>
              <c:ext xmlns:c16="http://schemas.microsoft.com/office/drawing/2014/chart" uri="{C3380CC4-5D6E-409C-BE32-E72D297353CC}">
                <c16:uniqueId val="{00000088-3186-4C61-B386-84E0A954C5CD}"/>
              </c:ext>
            </c:extLst>
          </c:dPt>
          <c:dPt>
            <c:idx val="50"/>
            <c:invertIfNegative val="0"/>
            <c:bubble3D val="0"/>
            <c:spPr>
              <a:solidFill>
                <a:schemeClr val="accent3"/>
              </a:solidFill>
              <a:ln>
                <a:noFill/>
              </a:ln>
              <a:effectLst/>
            </c:spPr>
            <c:extLst>
              <c:ext xmlns:c16="http://schemas.microsoft.com/office/drawing/2014/chart" uri="{C3380CC4-5D6E-409C-BE32-E72D297353CC}">
                <c16:uniqueId val="{0000008A-3186-4C61-B386-84E0A954C5CD}"/>
              </c:ext>
            </c:extLst>
          </c:dPt>
          <c:dPt>
            <c:idx val="51"/>
            <c:invertIfNegative val="0"/>
            <c:bubble3D val="0"/>
            <c:spPr>
              <a:solidFill>
                <a:schemeClr val="accent3"/>
              </a:solidFill>
              <a:ln>
                <a:noFill/>
              </a:ln>
              <a:effectLst/>
            </c:spPr>
            <c:extLst>
              <c:ext xmlns:c16="http://schemas.microsoft.com/office/drawing/2014/chart" uri="{C3380CC4-5D6E-409C-BE32-E72D297353CC}">
                <c16:uniqueId val="{0000008C-3186-4C61-B386-84E0A954C5CD}"/>
              </c:ext>
            </c:extLst>
          </c:dPt>
          <c:dPt>
            <c:idx val="52"/>
            <c:invertIfNegative val="0"/>
            <c:bubble3D val="0"/>
            <c:spPr>
              <a:solidFill>
                <a:schemeClr val="accent3"/>
              </a:solidFill>
              <a:ln>
                <a:noFill/>
              </a:ln>
              <a:effectLst/>
            </c:spPr>
            <c:extLst>
              <c:ext xmlns:c16="http://schemas.microsoft.com/office/drawing/2014/chart" uri="{C3380CC4-5D6E-409C-BE32-E72D297353CC}">
                <c16:uniqueId val="{0000008E-3186-4C61-B386-84E0A954C5CD}"/>
              </c:ext>
            </c:extLst>
          </c:dPt>
          <c:dPt>
            <c:idx val="53"/>
            <c:invertIfNegative val="0"/>
            <c:bubble3D val="0"/>
            <c:spPr>
              <a:solidFill>
                <a:schemeClr val="accent3"/>
              </a:solidFill>
              <a:ln>
                <a:noFill/>
              </a:ln>
              <a:effectLst/>
            </c:spPr>
            <c:extLst>
              <c:ext xmlns:c16="http://schemas.microsoft.com/office/drawing/2014/chart" uri="{C3380CC4-5D6E-409C-BE32-E72D297353CC}">
                <c16:uniqueId val="{00000090-3186-4C61-B386-84E0A954C5CD}"/>
              </c:ext>
            </c:extLst>
          </c:dPt>
          <c:dLbls>
            <c:spPr>
              <a:noFill/>
              <a:ln>
                <a:noFill/>
              </a:ln>
              <a:effectLst/>
            </c:spPr>
            <c:txPr>
              <a:bodyPr rot="0" spcFirstLastPara="1" vertOverflow="ellipsis" vert="horz" wrap="square" lIns="38100" tIns="19050" rIns="38100" bIns="19050" anchor="ctr" anchorCtr="1">
                <a:spAutoFit/>
              </a:bodyPr>
              <a:lstStyle/>
              <a:p>
                <a:pPr>
                  <a:defRPr lang="ja-JP"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Granted Patents'!$AC$41:$CN$41</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Patents'!$AC$52:$CN$52</c:f>
              <c:numCache>
                <c:formatCode>#,##0</c:formatCode>
                <c:ptCount val="64"/>
                <c:pt idx="0">
                  <c:v>24603</c:v>
                </c:pt>
                <c:pt idx="1">
                  <c:v>27406</c:v>
                </c:pt>
                <c:pt idx="2">
                  <c:v>29530</c:v>
                </c:pt>
                <c:pt idx="3">
                  <c:v>33053</c:v>
                </c:pt>
                <c:pt idx="4">
                  <c:v>33104</c:v>
                </c:pt>
                <c:pt idx="5">
                  <c:v>31571</c:v>
                </c:pt>
                <c:pt idx="6">
                  <c:v>31861</c:v>
                </c:pt>
                <c:pt idx="7">
                  <c:v>47213</c:v>
                </c:pt>
                <c:pt idx="8">
                  <c:v>54955</c:v>
                </c:pt>
                <c:pt idx="9">
                  <c:v>69719</c:v>
                </c:pt>
                <c:pt idx="10">
                  <c:v>77214</c:v>
                </c:pt>
                <c:pt idx="11">
                  <c:v>75059</c:v>
                </c:pt>
                <c:pt idx="13">
                  <c:v>28890</c:v>
                </c:pt>
                <c:pt idx="14">
                  <c:v>35456</c:v>
                </c:pt>
                <c:pt idx="15">
                  <c:v>40729</c:v>
                </c:pt>
                <c:pt idx="16">
                  <c:v>49874</c:v>
                </c:pt>
                <c:pt idx="17">
                  <c:v>51508</c:v>
                </c:pt>
                <c:pt idx="18">
                  <c:v>49392</c:v>
                </c:pt>
                <c:pt idx="19">
                  <c:v>42609</c:v>
                </c:pt>
                <c:pt idx="20">
                  <c:v>42444</c:v>
                </c:pt>
                <c:pt idx="21">
                  <c:v>42733</c:v>
                </c:pt>
                <c:pt idx="22">
                  <c:v>42085</c:v>
                </c:pt>
                <c:pt idx="23">
                  <c:v>39045</c:v>
                </c:pt>
                <c:pt idx="24">
                  <c:v>39054</c:v>
                </c:pt>
                <c:pt idx="26">
                  <c:v>14603</c:v>
                </c:pt>
                <c:pt idx="27">
                  <c:v>17439</c:v>
                </c:pt>
                <c:pt idx="28">
                  <c:v>22462</c:v>
                </c:pt>
                <c:pt idx="29">
                  <c:v>29406</c:v>
                </c:pt>
                <c:pt idx="30">
                  <c:v>31663</c:v>
                </c:pt>
                <c:pt idx="31">
                  <c:v>32492</c:v>
                </c:pt>
                <c:pt idx="32">
                  <c:v>25555</c:v>
                </c:pt>
                <c:pt idx="33">
                  <c:v>26475</c:v>
                </c:pt>
                <c:pt idx="34">
                  <c:v>29815</c:v>
                </c:pt>
                <c:pt idx="35">
                  <c:v>29785</c:v>
                </c:pt>
                <c:pt idx="36">
                  <c:v>30809</c:v>
                </c:pt>
                <c:pt idx="37">
                  <c:v>30885</c:v>
                </c:pt>
                <c:pt idx="40">
                  <c:v>55343</c:v>
                </c:pt>
                <c:pt idx="41">
                  <c:v>59766</c:v>
                </c:pt>
                <c:pt idx="42">
                  <c:v>73258</c:v>
                </c:pt>
                <c:pt idx="43">
                  <c:v>64153</c:v>
                </c:pt>
                <c:pt idx="44">
                  <c:v>70548</c:v>
                </c:pt>
                <c:pt idx="45">
                  <c:v>95880</c:v>
                </c:pt>
                <c:pt idx="46">
                  <c:v>102072</c:v>
                </c:pt>
                <c:pt idx="47">
                  <c:v>93174</c:v>
                </c:pt>
                <c:pt idx="48">
                  <c:v>86188</c:v>
                </c:pt>
                <c:pt idx="49">
                  <c:v>91885</c:v>
                </c:pt>
                <c:pt idx="50">
                  <c:v>89436</c:v>
                </c:pt>
                <c:pt idx="52">
                  <c:v>84967</c:v>
                </c:pt>
                <c:pt idx="53">
                  <c:v>111822</c:v>
                </c:pt>
                <c:pt idx="54">
                  <c:v>115879</c:v>
                </c:pt>
                <c:pt idx="55">
                  <c:v>132129</c:v>
                </c:pt>
                <c:pt idx="56">
                  <c:v>144242</c:v>
                </c:pt>
                <c:pt idx="57">
                  <c:v>156056</c:v>
                </c:pt>
                <c:pt idx="58">
                  <c:v>157438</c:v>
                </c:pt>
                <c:pt idx="59">
                  <c:v>159326</c:v>
                </c:pt>
                <c:pt idx="60">
                  <c:v>167880</c:v>
                </c:pt>
                <c:pt idx="61">
                  <c:v>163346</c:v>
                </c:pt>
                <c:pt idx="62">
                  <c:v>187315</c:v>
                </c:pt>
                <c:pt idx="63">
                  <c:v>187438</c:v>
                </c:pt>
              </c:numCache>
            </c:numRef>
          </c:val>
          <c:extLst>
            <c:ext xmlns:c16="http://schemas.microsoft.com/office/drawing/2014/chart" uri="{C3380CC4-5D6E-409C-BE32-E72D297353CC}">
              <c16:uniqueId val="{00000091-3186-4C61-B386-84E0A954C5CD}"/>
            </c:ext>
          </c:extLst>
        </c:ser>
        <c:ser>
          <c:idx val="3"/>
          <c:order val="3"/>
          <c:tx>
            <c:strRef>
              <c:f>'Ch4. Granted Patents'!$AB$53</c:f>
              <c:strCache>
                <c:ptCount val="1"/>
                <c:pt idx="0">
                  <c:v>Total</c:v>
                </c:pt>
              </c:strCache>
            </c:strRef>
          </c:tx>
          <c:spPr>
            <a:noFill/>
            <a:ln>
              <a:noFill/>
            </a:ln>
            <a:effectLst/>
          </c:spPr>
          <c:invertIfNegative val="0"/>
          <c:dLbls>
            <c:dLbl>
              <c:idx val="17"/>
              <c:layout>
                <c:manualLayout>
                  <c:x val="2.33610746094316E-3"/>
                  <c:y val="0.1099658693414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3186-4C61-B386-84E0A954C5CD}"/>
                </c:ext>
              </c:extLst>
            </c:dLbl>
            <c:spPr>
              <a:noFill/>
              <a:ln>
                <a:noFill/>
              </a:ln>
              <a:effectLst/>
            </c:spPr>
            <c:txPr>
              <a:bodyPr rot="0" spcFirstLastPara="1" vertOverflow="ellipsis" vert="horz" wrap="square" lIns="38100" tIns="19050" rIns="38100" bIns="19050" anchor="ctr" anchorCtr="1">
                <a:spAutoFit/>
              </a:bodyPr>
              <a:lstStyle/>
              <a:p>
                <a:pPr>
                  <a:defRPr lang="ja-JP" sz="10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'Ch4. Granted Patents'!$AC$41:$CN$41</c:f>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f>'Ch4. Granted Patents'!$AC$53:$CN$53</c:f>
              <c:numCache>
                <c:formatCode>General</c:formatCode>
                <c:ptCount val="64"/>
                <c:pt idx="0">
                  <c:v>52446</c:v>
                </c:pt>
                <c:pt idx="1">
                  <c:v>58108</c:v>
                </c:pt>
                <c:pt idx="2" formatCode="#,##0">
                  <c:v>62112</c:v>
                </c:pt>
                <c:pt idx="3" formatCode="#,##0">
                  <c:v>65687</c:v>
                </c:pt>
                <c:pt idx="4" formatCode="#,##0">
                  <c:v>66712</c:v>
                </c:pt>
                <c:pt idx="5" formatCode="#,##0">
                  <c:v>64613</c:v>
                </c:pt>
                <c:pt idx="6" formatCode="#,##0">
                  <c:v>68421</c:v>
                </c:pt>
                <c:pt idx="7" formatCode="#,##0">
                  <c:v>95940</c:v>
                </c:pt>
                <c:pt idx="8" formatCode="#,##0">
                  <c:v>105635</c:v>
                </c:pt>
                <c:pt idx="9" formatCode="#,##0">
                  <c:v>127625</c:v>
                </c:pt>
                <c:pt idx="10" formatCode="#,##0">
                  <c:v>137784</c:v>
                </c:pt>
                <c:pt idx="11" formatCode="#,##0">
                  <c:v>133715</c:v>
                </c:pt>
                <c:pt idx="13" formatCode="#,##0">
                  <c:v>193349</c:v>
                </c:pt>
                <c:pt idx="14" formatCode="#,##0">
                  <c:v>222693</c:v>
                </c:pt>
                <c:pt idx="15" formatCode="#,##0">
                  <c:v>238323</c:v>
                </c:pt>
                <c:pt idx="16" formatCode="#,##0">
                  <c:v>274791</c:v>
                </c:pt>
                <c:pt idx="17" formatCode="#,##0">
                  <c:v>277079</c:v>
                </c:pt>
                <c:pt idx="18" formatCode="#,##0">
                  <c:v>227142</c:v>
                </c:pt>
                <c:pt idx="19" formatCode="#,##0">
                  <c:v>189358</c:v>
                </c:pt>
                <c:pt idx="20" formatCode="#,##0">
                  <c:v>203087</c:v>
                </c:pt>
                <c:pt idx="21" formatCode="#,##0">
                  <c:v>199577</c:v>
                </c:pt>
                <c:pt idx="22" formatCode="#,##0">
                  <c:v>194525</c:v>
                </c:pt>
                <c:pt idx="23" formatCode="#,##0">
                  <c:v>179910</c:v>
                </c:pt>
                <c:pt idx="24" formatCode="#,##0">
                  <c:v>179383</c:v>
                </c:pt>
                <c:pt idx="26" formatCode="#,##0">
                  <c:v>56732</c:v>
                </c:pt>
                <c:pt idx="27" formatCode="#,##0">
                  <c:v>68843</c:v>
                </c:pt>
                <c:pt idx="28" formatCode="#,##0">
                  <c:v>94720</c:v>
                </c:pt>
                <c:pt idx="29" formatCode="#,##0">
                  <c:v>113467</c:v>
                </c:pt>
                <c:pt idx="30" formatCode="#,##0">
                  <c:v>127330</c:v>
                </c:pt>
                <c:pt idx="31" formatCode="#,##0">
                  <c:v>129786</c:v>
                </c:pt>
                <c:pt idx="32" formatCode="#,##0">
                  <c:v>101873</c:v>
                </c:pt>
                <c:pt idx="33" formatCode="#,##0">
                  <c:v>108875</c:v>
                </c:pt>
                <c:pt idx="34" formatCode="#,##0">
                  <c:v>120662</c:v>
                </c:pt>
                <c:pt idx="35" formatCode="#,##0">
                  <c:v>119012</c:v>
                </c:pt>
                <c:pt idx="36" formatCode="#,##0">
                  <c:v>125661</c:v>
                </c:pt>
                <c:pt idx="37" formatCode="#,##0">
                  <c:v>134766</c:v>
                </c:pt>
                <c:pt idx="40" formatCode="#,##0">
                  <c:v>135110</c:v>
                </c:pt>
                <c:pt idx="41" formatCode="#,##0">
                  <c:v>172113</c:v>
                </c:pt>
                <c:pt idx="42" formatCode="#,##0">
                  <c:v>217105</c:v>
                </c:pt>
                <c:pt idx="43" formatCode="#,##0">
                  <c:v>207688</c:v>
                </c:pt>
                <c:pt idx="44" formatCode="#,##0">
                  <c:v>233228</c:v>
                </c:pt>
                <c:pt idx="45" formatCode="#,##0">
                  <c:v>359316</c:v>
                </c:pt>
                <c:pt idx="46" formatCode="#,##0">
                  <c:v>404208</c:v>
                </c:pt>
                <c:pt idx="47" formatCode="#,##0">
                  <c:v>420144</c:v>
                </c:pt>
                <c:pt idx="48" formatCode="#,##0">
                  <c:v>432147</c:v>
                </c:pt>
                <c:pt idx="49" formatCode="#,##0">
                  <c:v>452804</c:v>
                </c:pt>
                <c:pt idx="50" formatCode="#,##0">
                  <c:v>530127</c:v>
                </c:pt>
                <c:pt idx="52" formatCode="#,##0">
                  <c:v>167349</c:v>
                </c:pt>
                <c:pt idx="53" formatCode="#,##0">
                  <c:v>219614</c:v>
                </c:pt>
                <c:pt idx="54" formatCode="#,##0">
                  <c:v>224505</c:v>
                </c:pt>
                <c:pt idx="55" formatCode="#,##0">
                  <c:v>253155</c:v>
                </c:pt>
                <c:pt idx="56" formatCode="#,##0">
                  <c:v>277835</c:v>
                </c:pt>
                <c:pt idx="57" formatCode="#,##0">
                  <c:v>300677</c:v>
                </c:pt>
                <c:pt idx="58" formatCode="#,##0">
                  <c:v>298407</c:v>
                </c:pt>
                <c:pt idx="59" formatCode="#,##0">
                  <c:v>303049</c:v>
                </c:pt>
                <c:pt idx="60" formatCode="#,##0">
                  <c:v>318829</c:v>
                </c:pt>
                <c:pt idx="61" formatCode="#,##0">
                  <c:v>307759</c:v>
                </c:pt>
                <c:pt idx="62" formatCode="#,##0">
                  <c:v>354430</c:v>
                </c:pt>
                <c:pt idx="63" formatCode="#,##0">
                  <c:v>351993</c:v>
                </c:pt>
              </c:numCache>
            </c:numRef>
          </c:val>
          <c:extLst>
            <c:ext xmlns:c16="http://schemas.microsoft.com/office/drawing/2014/chart" uri="{C3380CC4-5D6E-409C-BE32-E72D297353CC}">
              <c16:uniqueId val="{000000B6-3186-4C61-B386-84E0A954C5CD}"/>
            </c:ext>
          </c:extLst>
        </c:ser>
        <c:dLbls>
          <c:showLegendKey val="0"/>
          <c:showVal val="0"/>
          <c:showCatName val="0"/>
          <c:showSerName val="0"/>
          <c:showPercent val="0"/>
          <c:showBubbleSize val="0"/>
        </c:dLbls>
        <c:gapWidth val="4"/>
        <c:overlap val="100"/>
        <c:axId val="619626400"/>
        <c:axId val="619626792"/>
        <c:extLst>
          <c:ext xmlns:c15="http://schemas.microsoft.com/office/drawing/2012/chart" uri="{02D57815-91ED-43cb-92C2-25804820EDAC}">
            <c15:filteredBarSeries>
              <c15:ser>
                <c:idx val="1"/>
                <c:order val="1"/>
                <c:tx>
                  <c:strRef>
                    <c:extLst>
                      <c:ext uri="{02D57815-91ED-43cb-92C2-25804820EDAC}">
                        <c15:formulaRef>
                          <c15:sqref>'Ch4. Granted Patents'!$AB$51</c15:sqref>
                        </c15:formulaRef>
                      </c:ext>
                    </c:extLst>
                    <c:strCache>
                      <c:ptCount val="1"/>
                    </c:strCache>
                  </c:strRef>
                </c:tx>
                <c:spPr>
                  <a:solidFill>
                    <a:schemeClr val="accent2"/>
                  </a:solidFill>
                  <a:ln>
                    <a:noFill/>
                  </a:ln>
                  <a:effectLst/>
                </c:spPr>
                <c:invertIfNegative val="0"/>
                <c:cat>
                  <c:numRef>
                    <c:extLst>
                      <c:ext uri="{02D57815-91ED-43cb-92C2-25804820EDAC}">
                        <c15:formulaRef>
                          <c15:sqref>'Ch4. Granted Patents'!$AC$41:$CN$41</c15:sqref>
                        </c15:formulaRef>
                      </c:ext>
                    </c:extLst>
                    <c:numCache>
                      <c:formatCode>General</c:formatCode>
                      <c:ptCount val="64"/>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2">
                        <c:v>2009</c:v>
                      </c:pt>
                      <c:pt idx="53">
                        <c:v>2010</c:v>
                      </c:pt>
                      <c:pt idx="54">
                        <c:v>2011</c:v>
                      </c:pt>
                      <c:pt idx="55">
                        <c:v>2012</c:v>
                      </c:pt>
                      <c:pt idx="56">
                        <c:v>2013</c:v>
                      </c:pt>
                      <c:pt idx="57">
                        <c:v>2014</c:v>
                      </c:pt>
                      <c:pt idx="58">
                        <c:v>2015</c:v>
                      </c:pt>
                      <c:pt idx="59">
                        <c:v>2016</c:v>
                      </c:pt>
                      <c:pt idx="60">
                        <c:v>2017</c:v>
                      </c:pt>
                      <c:pt idx="61">
                        <c:v>2018</c:v>
                      </c:pt>
                      <c:pt idx="62">
                        <c:v>2019</c:v>
                      </c:pt>
                      <c:pt idx="63">
                        <c:v>2020</c:v>
                      </c:pt>
                    </c:numCache>
                  </c:numRef>
                </c:cat>
                <c:val>
                  <c:numRef>
                    <c:extLst>
                      <c:ext uri="{02D57815-91ED-43cb-92C2-25804820EDAC}">
                        <c15:formulaRef>
                          <c15:sqref>'Ch4. Granted Patents'!$AC$51:$CL$51</c15:sqref>
                        </c15:formulaRef>
                      </c:ext>
                    </c:extLst>
                    <c:numCache>
                      <c:formatCode>General</c:formatCode>
                      <c:ptCount val="62"/>
                    </c:numCache>
                  </c:numRef>
                </c:val>
                <c:extLst>
                  <c:ext xmlns:c16="http://schemas.microsoft.com/office/drawing/2014/chart" uri="{C3380CC4-5D6E-409C-BE32-E72D297353CC}">
                    <c16:uniqueId val="{000000B7-3186-4C61-B386-84E0A954C5CD}"/>
                  </c:ext>
                </c:extLst>
              </c15:ser>
            </c15:filteredBarSeries>
          </c:ext>
        </c:extLst>
      </c:barChart>
      <c:catAx>
        <c:axId val="6196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619626792"/>
        <c:crosses val="autoZero"/>
        <c:auto val="1"/>
        <c:lblAlgn val="ctr"/>
        <c:lblOffset val="100"/>
        <c:noMultiLvlLbl val="0"/>
      </c:catAx>
      <c:valAx>
        <c:axId val="619626792"/>
        <c:scaling>
          <c:orientation val="minMax"/>
          <c:max val="500000"/>
          <c:min val="0"/>
        </c:scaling>
        <c:delete val="1"/>
        <c:axPos val="l"/>
        <c:numFmt formatCode="General" sourceLinked="1"/>
        <c:majorTickMark val="out"/>
        <c:minorTickMark val="none"/>
        <c:tickLblPos val="nextTo"/>
        <c:crossAx val="619626400"/>
        <c:crosses val="autoZero"/>
        <c:crossBetween val="between"/>
      </c:valAx>
      <c:spPr>
        <a:noFill/>
        <a:ln>
          <a:noFill/>
        </a:ln>
        <a:effectLst/>
      </c:spPr>
    </c:plotArea>
    <c:legend>
      <c:legendPos val="l"/>
      <c:legendEntry>
        <c:idx val="0"/>
        <c:delete val="1"/>
      </c:legendEntry>
      <c:layout>
        <c:manualLayout>
          <c:xMode val="edge"/>
          <c:yMode val="edge"/>
          <c:x val="1.85611555454386E-2"/>
          <c:y val="0.35104439953194999"/>
          <c:w val="4.76457240043794E-2"/>
          <c:h val="8.7623333248541102E-2"/>
        </c:manualLayout>
      </c:layout>
      <c:overlay val="0"/>
      <c:spPr>
        <a:noFill/>
        <a:ln>
          <a:noFill/>
        </a:ln>
        <a:effectLst/>
      </c:spPr>
      <c:txPr>
        <a:bodyPr rot="0" spcFirstLastPara="1" vertOverflow="ellipsis" vert="horz" wrap="square" anchor="ctr" anchorCtr="1"/>
        <a:lstStyle/>
        <a:p>
          <a:pPr>
            <a:defRPr lang="ja-JP"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50498905625906E-2"/>
          <c:y val="0.17445655428087301"/>
          <c:w val="0.83741221959019696"/>
          <c:h val="0.66316905734898401"/>
        </c:manualLayout>
      </c:layout>
      <c:lineChart>
        <c:grouping val="standard"/>
        <c:varyColors val="0"/>
        <c:ser>
          <c:idx val="0"/>
          <c:order val="0"/>
          <c:tx>
            <c:strRef>
              <c:f>'Ch4. Maintenance'!$B$33</c:f>
              <c:strCache>
                <c:ptCount val="1"/>
                <c:pt idx="0">
                  <c:v>2010</c:v>
                </c:pt>
              </c:strCache>
            </c:strRef>
          </c:tx>
          <c:spPr>
            <a:ln w="28575" cap="rnd">
              <a:solidFill>
                <a:schemeClr val="accent1"/>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Maintenance'!$B$34:$B$53</c:f>
              <c:numCache>
                <c:formatCode>0%</c:formatCode>
                <c:ptCount val="20"/>
                <c:pt idx="0">
                  <c:v>1</c:v>
                </c:pt>
                <c:pt idx="1">
                  <c:v>1</c:v>
                </c:pt>
                <c:pt idx="2">
                  <c:v>0.999</c:v>
                </c:pt>
                <c:pt idx="3">
                  <c:v>0.998</c:v>
                </c:pt>
                <c:pt idx="4">
                  <c:v>0.996</c:v>
                </c:pt>
                <c:pt idx="5">
                  <c:v>0.996</c:v>
                </c:pt>
                <c:pt idx="6">
                  <c:v>0.99</c:v>
                </c:pt>
                <c:pt idx="7">
                  <c:v>0.97199999999999998</c:v>
                </c:pt>
                <c:pt idx="8">
                  <c:v>0.93200000000000005</c:v>
                </c:pt>
                <c:pt idx="9">
                  <c:v>0.90300000000000002</c:v>
                </c:pt>
                <c:pt idx="10">
                  <c:v>0.88800000000000001</c:v>
                </c:pt>
                <c:pt idx="11">
                  <c:v>0.83699999999999997</c:v>
                </c:pt>
                <c:pt idx="12">
                  <c:v>0.76800000000000002</c:v>
                </c:pt>
                <c:pt idx="13">
                  <c:v>0.69899999999999995</c:v>
                </c:pt>
                <c:pt idx="14">
                  <c:v>0.629</c:v>
                </c:pt>
                <c:pt idx="15">
                  <c:v>0.56699999999999995</c:v>
                </c:pt>
                <c:pt idx="16">
                  <c:v>0.499</c:v>
                </c:pt>
                <c:pt idx="17">
                  <c:v>0.432</c:v>
                </c:pt>
                <c:pt idx="18">
                  <c:v>0.36</c:v>
                </c:pt>
                <c:pt idx="19">
                  <c:v>0.27500000000000002</c:v>
                </c:pt>
              </c:numCache>
            </c:numRef>
          </c:val>
          <c:smooth val="0"/>
          <c:extLst>
            <c:ext xmlns:c16="http://schemas.microsoft.com/office/drawing/2014/chart" uri="{C3380CC4-5D6E-409C-BE32-E72D297353CC}">
              <c16:uniqueId val="{00000000-939E-41DB-8326-FF176CAD472B}"/>
            </c:ext>
          </c:extLst>
        </c:ser>
        <c:ser>
          <c:idx val="1"/>
          <c:order val="1"/>
          <c:tx>
            <c:strRef>
              <c:f>'Ch4. Maintenance'!$C$33</c:f>
              <c:strCache>
                <c:ptCount val="1"/>
                <c:pt idx="0">
                  <c:v>2011</c:v>
                </c:pt>
              </c:strCache>
            </c:strRef>
          </c:tx>
          <c:spPr>
            <a:ln w="28575" cap="rnd">
              <a:solidFill>
                <a:schemeClr val="accent2"/>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Maintenance'!$C$34:$C$53</c:f>
              <c:numCache>
                <c:formatCode>0%</c:formatCode>
                <c:ptCount val="20"/>
                <c:pt idx="0">
                  <c:v>1</c:v>
                </c:pt>
                <c:pt idx="1">
                  <c:v>1</c:v>
                </c:pt>
                <c:pt idx="2">
                  <c:v>0.999</c:v>
                </c:pt>
                <c:pt idx="3">
                  <c:v>0.998</c:v>
                </c:pt>
                <c:pt idx="4">
                  <c:v>0.996</c:v>
                </c:pt>
                <c:pt idx="5">
                  <c:v>0.996</c:v>
                </c:pt>
                <c:pt idx="6">
                  <c:v>0.99</c:v>
                </c:pt>
                <c:pt idx="7">
                  <c:v>0.98</c:v>
                </c:pt>
                <c:pt idx="8">
                  <c:v>0.94</c:v>
                </c:pt>
                <c:pt idx="9">
                  <c:v>0.89</c:v>
                </c:pt>
                <c:pt idx="10">
                  <c:v>0.88</c:v>
                </c:pt>
                <c:pt idx="11">
                  <c:v>0.86</c:v>
                </c:pt>
                <c:pt idx="12">
                  <c:v>0.8</c:v>
                </c:pt>
                <c:pt idx="13">
                  <c:v>0.72</c:v>
                </c:pt>
                <c:pt idx="14">
                  <c:v>0.65</c:v>
                </c:pt>
                <c:pt idx="15">
                  <c:v>0.57999999999999996</c:v>
                </c:pt>
                <c:pt idx="16">
                  <c:v>0.52</c:v>
                </c:pt>
                <c:pt idx="17">
                  <c:v>0.45</c:v>
                </c:pt>
                <c:pt idx="18">
                  <c:v>0.38</c:v>
                </c:pt>
                <c:pt idx="19">
                  <c:v>0.26</c:v>
                </c:pt>
              </c:numCache>
            </c:numRef>
          </c:val>
          <c:smooth val="0"/>
          <c:extLst>
            <c:ext xmlns:c16="http://schemas.microsoft.com/office/drawing/2014/chart" uri="{C3380CC4-5D6E-409C-BE32-E72D297353CC}">
              <c16:uniqueId val="{00000001-939E-41DB-8326-FF176CAD472B}"/>
            </c:ext>
          </c:extLst>
        </c:ser>
        <c:ser>
          <c:idx val="2"/>
          <c:order val="2"/>
          <c:tx>
            <c:strRef>
              <c:f>'Ch4. Maintenance'!$D$33</c:f>
              <c:strCache>
                <c:ptCount val="1"/>
                <c:pt idx="0">
                  <c:v>2012</c:v>
                </c:pt>
              </c:strCache>
            </c:strRef>
          </c:tx>
          <c:spPr>
            <a:ln w="28575" cap="rnd">
              <a:solidFill>
                <a:schemeClr val="accent3"/>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Maintenance'!$D$34:$D$53</c:f>
              <c:numCache>
                <c:formatCode>0%</c:formatCode>
                <c:ptCount val="20"/>
                <c:pt idx="0">
                  <c:v>1</c:v>
                </c:pt>
                <c:pt idx="1">
                  <c:v>1</c:v>
                </c:pt>
                <c:pt idx="2">
                  <c:v>1</c:v>
                </c:pt>
                <c:pt idx="3">
                  <c:v>0.99942242840907003</c:v>
                </c:pt>
                <c:pt idx="4">
                  <c:v>0.99761062876347895</c:v>
                </c:pt>
                <c:pt idx="5">
                  <c:v>0.99625706609951303</c:v>
                </c:pt>
                <c:pt idx="6">
                  <c:v>0.99179569547060697</c:v>
                </c:pt>
                <c:pt idx="7">
                  <c:v>0.98293033380817596</c:v>
                </c:pt>
                <c:pt idx="8">
                  <c:v>0.95187665961493795</c:v>
                </c:pt>
                <c:pt idx="9">
                  <c:v>0.89362894086132305</c:v>
                </c:pt>
                <c:pt idx="10">
                  <c:v>0.82901554404145095</c:v>
                </c:pt>
                <c:pt idx="11">
                  <c:v>0.84446010976916797</c:v>
                </c:pt>
                <c:pt idx="12">
                  <c:v>0.82020773880757303</c:v>
                </c:pt>
                <c:pt idx="13">
                  <c:v>0.74095565809024799</c:v>
                </c:pt>
                <c:pt idx="14">
                  <c:v>0.66309228655424102</c:v>
                </c:pt>
                <c:pt idx="15">
                  <c:v>0.59375024791159303</c:v>
                </c:pt>
                <c:pt idx="16">
                  <c:v>0.52268730214562098</c:v>
                </c:pt>
                <c:pt idx="17">
                  <c:v>0.459987737584304</c:v>
                </c:pt>
                <c:pt idx="18">
                  <c:v>0.38812797012898798</c:v>
                </c:pt>
                <c:pt idx="19">
                  <c:v>0.30625773378115601</c:v>
                </c:pt>
              </c:numCache>
            </c:numRef>
          </c:val>
          <c:smooth val="0"/>
          <c:extLst>
            <c:ext xmlns:c16="http://schemas.microsoft.com/office/drawing/2014/chart" uri="{C3380CC4-5D6E-409C-BE32-E72D297353CC}">
              <c16:uniqueId val="{00000002-939E-41DB-8326-FF176CAD472B}"/>
            </c:ext>
          </c:extLst>
        </c:ser>
        <c:ser>
          <c:idx val="3"/>
          <c:order val="3"/>
          <c:tx>
            <c:strRef>
              <c:f>'Ch4. Maintenance'!$E$33</c:f>
              <c:strCache>
                <c:ptCount val="1"/>
                <c:pt idx="0">
                  <c:v>2013</c:v>
                </c:pt>
              </c:strCache>
            </c:strRef>
          </c:tx>
          <c:spPr>
            <a:ln w="28575" cap="rnd">
              <a:solidFill>
                <a:schemeClr val="accent4"/>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Maintenance'!$E$34:$E$53</c:f>
              <c:numCache>
                <c:formatCode>0%</c:formatCode>
                <c:ptCount val="20"/>
                <c:pt idx="0">
                  <c:v>1</c:v>
                </c:pt>
                <c:pt idx="1">
                  <c:v>0.99976465050600105</c:v>
                </c:pt>
                <c:pt idx="2">
                  <c:v>1</c:v>
                </c:pt>
                <c:pt idx="3">
                  <c:v>0.99981466961294496</c:v>
                </c:pt>
                <c:pt idx="4">
                  <c:v>0.99816016722905498</c:v>
                </c:pt>
                <c:pt idx="5">
                  <c:v>0.99602641452038099</c:v>
                </c:pt>
                <c:pt idx="6">
                  <c:v>0.99162371535589899</c:v>
                </c:pt>
                <c:pt idx="7">
                  <c:v>0.98316325282039996</c:v>
                </c:pt>
                <c:pt idx="8">
                  <c:v>0.95874542704057997</c:v>
                </c:pt>
                <c:pt idx="9">
                  <c:v>0.90351497117351698</c:v>
                </c:pt>
                <c:pt idx="10">
                  <c:v>0.83927589074393905</c:v>
                </c:pt>
                <c:pt idx="11">
                  <c:v>0.77532079995359604</c:v>
                </c:pt>
                <c:pt idx="12">
                  <c:v>0.80084313543665397</c:v>
                </c:pt>
                <c:pt idx="13">
                  <c:v>0.76426162976976897</c:v>
                </c:pt>
                <c:pt idx="14">
                  <c:v>0.68446461857632002</c:v>
                </c:pt>
                <c:pt idx="15">
                  <c:v>0.610521635131405</c:v>
                </c:pt>
                <c:pt idx="16">
                  <c:v>0.53873658173054095</c:v>
                </c:pt>
                <c:pt idx="17">
                  <c:v>0.47030638026476101</c:v>
                </c:pt>
                <c:pt idx="18">
                  <c:v>0.40450365768932101</c:v>
                </c:pt>
                <c:pt idx="19">
                  <c:v>0.327147451399672</c:v>
                </c:pt>
              </c:numCache>
            </c:numRef>
          </c:val>
          <c:smooth val="0"/>
          <c:extLst>
            <c:ext xmlns:c16="http://schemas.microsoft.com/office/drawing/2014/chart" uri="{C3380CC4-5D6E-409C-BE32-E72D297353CC}">
              <c16:uniqueId val="{00000003-939E-41DB-8326-FF176CAD472B}"/>
            </c:ext>
          </c:extLst>
        </c:ser>
        <c:ser>
          <c:idx val="4"/>
          <c:order val="4"/>
          <c:tx>
            <c:strRef>
              <c:f>'Ch4. Maintenance'!$F$33</c:f>
              <c:strCache>
                <c:ptCount val="1"/>
                <c:pt idx="0">
                  <c:v>2014</c:v>
                </c:pt>
              </c:strCache>
            </c:strRef>
          </c:tx>
          <c:spPr>
            <a:ln w="28575" cap="rnd">
              <a:solidFill>
                <a:schemeClr val="accent5"/>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Maintenance'!$F$34:$F$53</c:f>
              <c:numCache>
                <c:formatCode>0%</c:formatCode>
                <c:ptCount val="20"/>
                <c:pt idx="0">
                  <c:v>1</c:v>
                </c:pt>
                <c:pt idx="1">
                  <c:v>1</c:v>
                </c:pt>
                <c:pt idx="2">
                  <c:v>1</c:v>
                </c:pt>
                <c:pt idx="3">
                  <c:v>1</c:v>
                </c:pt>
                <c:pt idx="4">
                  <c:v>1</c:v>
                </c:pt>
                <c:pt idx="5">
                  <c:v>1</c:v>
                </c:pt>
                <c:pt idx="6">
                  <c:v>0.99</c:v>
                </c:pt>
                <c:pt idx="7">
                  <c:v>0.98</c:v>
                </c:pt>
                <c:pt idx="8">
                  <c:v>0.94</c:v>
                </c:pt>
                <c:pt idx="9">
                  <c:v>0.89</c:v>
                </c:pt>
                <c:pt idx="10">
                  <c:v>0.83</c:v>
                </c:pt>
                <c:pt idx="11">
                  <c:v>0.77</c:v>
                </c:pt>
                <c:pt idx="12">
                  <c:v>0.71</c:v>
                </c:pt>
                <c:pt idx="13">
                  <c:v>0.73</c:v>
                </c:pt>
                <c:pt idx="14">
                  <c:v>0.69</c:v>
                </c:pt>
                <c:pt idx="15">
                  <c:v>0.61</c:v>
                </c:pt>
                <c:pt idx="16">
                  <c:v>0.53</c:v>
                </c:pt>
                <c:pt idx="17">
                  <c:v>0.46</c:v>
                </c:pt>
                <c:pt idx="18">
                  <c:v>0.4</c:v>
                </c:pt>
                <c:pt idx="19">
                  <c:v>0.32</c:v>
                </c:pt>
              </c:numCache>
            </c:numRef>
          </c:val>
          <c:smooth val="0"/>
          <c:extLst>
            <c:ext xmlns:c16="http://schemas.microsoft.com/office/drawing/2014/chart" uri="{C3380CC4-5D6E-409C-BE32-E72D297353CC}">
              <c16:uniqueId val="{00000004-939E-41DB-8326-FF176CAD472B}"/>
            </c:ext>
          </c:extLst>
        </c:ser>
        <c:ser>
          <c:idx val="5"/>
          <c:order val="5"/>
          <c:tx>
            <c:strRef>
              <c:f>'Ch4. Maintenance'!$G$33</c:f>
              <c:strCache>
                <c:ptCount val="1"/>
                <c:pt idx="0">
                  <c:v>2015</c:v>
                </c:pt>
              </c:strCache>
            </c:strRef>
          </c:tx>
          <c:spPr>
            <a:ln w="28575" cap="rnd">
              <a:solidFill>
                <a:schemeClr val="accent6"/>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Maintenance'!$G$34:$G$53</c:f>
              <c:numCache>
                <c:formatCode>0%</c:formatCode>
                <c:ptCount val="20"/>
                <c:pt idx="0">
                  <c:v>1</c:v>
                </c:pt>
                <c:pt idx="1">
                  <c:v>1</c:v>
                </c:pt>
                <c:pt idx="2">
                  <c:v>1</c:v>
                </c:pt>
                <c:pt idx="3">
                  <c:v>1</c:v>
                </c:pt>
                <c:pt idx="4">
                  <c:v>1</c:v>
                </c:pt>
                <c:pt idx="5">
                  <c:v>1</c:v>
                </c:pt>
                <c:pt idx="6">
                  <c:v>0.99</c:v>
                </c:pt>
                <c:pt idx="7">
                  <c:v>0.99</c:v>
                </c:pt>
                <c:pt idx="8">
                  <c:v>0.97</c:v>
                </c:pt>
                <c:pt idx="9">
                  <c:v>0.92</c:v>
                </c:pt>
                <c:pt idx="10">
                  <c:v>0.87</c:v>
                </c:pt>
                <c:pt idx="11">
                  <c:v>0.81</c:v>
                </c:pt>
                <c:pt idx="12">
                  <c:v>0.75</c:v>
                </c:pt>
                <c:pt idx="13">
                  <c:v>0.69</c:v>
                </c:pt>
                <c:pt idx="14">
                  <c:v>0.7</c:v>
                </c:pt>
                <c:pt idx="15">
                  <c:v>0.67</c:v>
                </c:pt>
                <c:pt idx="16">
                  <c:v>0.59</c:v>
                </c:pt>
                <c:pt idx="17">
                  <c:v>0.51</c:v>
                </c:pt>
                <c:pt idx="18">
                  <c:v>0.44</c:v>
                </c:pt>
                <c:pt idx="19">
                  <c:v>0.38</c:v>
                </c:pt>
              </c:numCache>
            </c:numRef>
          </c:val>
          <c:smooth val="0"/>
          <c:extLst>
            <c:ext xmlns:c16="http://schemas.microsoft.com/office/drawing/2014/chart" uri="{C3380CC4-5D6E-409C-BE32-E72D297353CC}">
              <c16:uniqueId val="{00000005-939E-41DB-8326-FF176CAD472B}"/>
            </c:ext>
          </c:extLst>
        </c:ser>
        <c:ser>
          <c:idx val="6"/>
          <c:order val="6"/>
          <c:tx>
            <c:strRef>
              <c:f>'Ch4. Maintenance'!$H$33</c:f>
              <c:strCache>
                <c:ptCount val="1"/>
                <c:pt idx="0">
                  <c:v>2016</c:v>
                </c:pt>
              </c:strCache>
            </c:strRef>
          </c:tx>
          <c:spPr>
            <a:ln w="28575" cap="rnd">
              <a:solidFill>
                <a:schemeClr val="accent1">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Maintenance'!$H$34:$H$53</c:f>
              <c:numCache>
                <c:formatCode>0%</c:formatCode>
                <c:ptCount val="20"/>
                <c:pt idx="0">
                  <c:v>1</c:v>
                </c:pt>
                <c:pt idx="1">
                  <c:v>1</c:v>
                </c:pt>
                <c:pt idx="2">
                  <c:v>1</c:v>
                </c:pt>
                <c:pt idx="3">
                  <c:v>1</c:v>
                </c:pt>
                <c:pt idx="4">
                  <c:v>1</c:v>
                </c:pt>
                <c:pt idx="5">
                  <c:v>1</c:v>
                </c:pt>
                <c:pt idx="6">
                  <c:v>0.99</c:v>
                </c:pt>
                <c:pt idx="7">
                  <c:v>0.98</c:v>
                </c:pt>
                <c:pt idx="8">
                  <c:v>0.95</c:v>
                </c:pt>
                <c:pt idx="9">
                  <c:v>0.9</c:v>
                </c:pt>
                <c:pt idx="10">
                  <c:v>0.86</c:v>
                </c:pt>
                <c:pt idx="11">
                  <c:v>0.81</c:v>
                </c:pt>
                <c:pt idx="12">
                  <c:v>0.75</c:v>
                </c:pt>
                <c:pt idx="13">
                  <c:v>0.68</c:v>
                </c:pt>
                <c:pt idx="14">
                  <c:v>0.62</c:v>
                </c:pt>
                <c:pt idx="15">
                  <c:v>0.64</c:v>
                </c:pt>
                <c:pt idx="16">
                  <c:v>0.6</c:v>
                </c:pt>
                <c:pt idx="17">
                  <c:v>0.53</c:v>
                </c:pt>
                <c:pt idx="18">
                  <c:v>0.45</c:v>
                </c:pt>
                <c:pt idx="19">
                  <c:v>0.38</c:v>
                </c:pt>
              </c:numCache>
            </c:numRef>
          </c:val>
          <c:smooth val="0"/>
          <c:extLst>
            <c:ext xmlns:c16="http://schemas.microsoft.com/office/drawing/2014/chart" uri="{C3380CC4-5D6E-409C-BE32-E72D297353CC}">
              <c16:uniqueId val="{00000006-939E-41DB-8326-FF176CAD472B}"/>
            </c:ext>
          </c:extLst>
        </c:ser>
        <c:ser>
          <c:idx val="7"/>
          <c:order val="7"/>
          <c:tx>
            <c:strRef>
              <c:f>'Ch4. Maintenance'!$I$33</c:f>
              <c:strCache>
                <c:ptCount val="1"/>
                <c:pt idx="0">
                  <c:v>2017</c:v>
                </c:pt>
              </c:strCache>
            </c:strRef>
          </c:tx>
          <c:spPr>
            <a:ln w="28575" cap="rnd">
              <a:solidFill>
                <a:schemeClr val="accent2">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Maintenance'!$I$34:$I$53</c:f>
              <c:numCache>
                <c:formatCode>0%</c:formatCode>
                <c:ptCount val="20"/>
                <c:pt idx="0">
                  <c:v>1</c:v>
                </c:pt>
                <c:pt idx="1">
                  <c:v>0.99994622788621801</c:v>
                </c:pt>
                <c:pt idx="2">
                  <c:v>0.99959893048128301</c:v>
                </c:pt>
                <c:pt idx="3">
                  <c:v>0.99929292822693805</c:v>
                </c:pt>
                <c:pt idx="4">
                  <c:v>0.99652387662245001</c:v>
                </c:pt>
                <c:pt idx="5">
                  <c:v>0.99079997974307499</c:v>
                </c:pt>
                <c:pt idx="6">
                  <c:v>0.97728590814137495</c:v>
                </c:pt>
                <c:pt idx="7">
                  <c:v>0.92753819497355805</c:v>
                </c:pt>
                <c:pt idx="8">
                  <c:v>0.87764022496044702</c:v>
                </c:pt>
                <c:pt idx="9">
                  <c:v>0.83908548128731597</c:v>
                </c:pt>
                <c:pt idx="10">
                  <c:v>0.80182445471025099</c:v>
                </c:pt>
                <c:pt idx="11">
                  <c:v>0.756017673955791</c:v>
                </c:pt>
                <c:pt idx="12">
                  <c:v>0.70191460812304596</c:v>
                </c:pt>
                <c:pt idx="13">
                  <c:v>0.64237563140976595</c:v>
                </c:pt>
                <c:pt idx="14">
                  <c:v>0.582858919924094</c:v>
                </c:pt>
                <c:pt idx="15">
                  <c:v>0.52401262201926702</c:v>
                </c:pt>
                <c:pt idx="16">
                  <c:v>0.53614658130239501</c:v>
                </c:pt>
                <c:pt idx="17">
                  <c:v>0.49336214412980001</c:v>
                </c:pt>
                <c:pt idx="18">
                  <c:v>0.41773243617037797</c:v>
                </c:pt>
                <c:pt idx="19">
                  <c:v>0.33153409743436602</c:v>
                </c:pt>
              </c:numCache>
            </c:numRef>
          </c:val>
          <c:smooth val="0"/>
          <c:extLst>
            <c:ext xmlns:c16="http://schemas.microsoft.com/office/drawing/2014/chart" uri="{C3380CC4-5D6E-409C-BE32-E72D297353CC}">
              <c16:uniqueId val="{00000007-939E-41DB-8326-FF176CAD472B}"/>
            </c:ext>
          </c:extLst>
        </c:ser>
        <c:ser>
          <c:idx val="8"/>
          <c:order val="8"/>
          <c:tx>
            <c:strRef>
              <c:f>'Ch4. Maintenance'!$J$33</c:f>
              <c:strCache>
                <c:ptCount val="1"/>
                <c:pt idx="0">
                  <c:v>2018</c:v>
                </c:pt>
              </c:strCache>
            </c:strRef>
          </c:tx>
          <c:spPr>
            <a:ln w="28575" cap="rnd">
              <a:solidFill>
                <a:schemeClr val="accent3">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Maintenance'!$J$34:$J$53</c:f>
              <c:numCache>
                <c:formatCode>0%</c:formatCode>
                <c:ptCount val="20"/>
                <c:pt idx="0">
                  <c:v>1</c:v>
                </c:pt>
                <c:pt idx="1">
                  <c:v>0.99983810037776599</c:v>
                </c:pt>
                <c:pt idx="2">
                  <c:v>0.99987200491501105</c:v>
                </c:pt>
                <c:pt idx="3">
                  <c:v>0.99935395565288798</c:v>
                </c:pt>
                <c:pt idx="4">
                  <c:v>0.99714225495301101</c:v>
                </c:pt>
                <c:pt idx="5">
                  <c:v>0.99204974008765701</c:v>
                </c:pt>
                <c:pt idx="6">
                  <c:v>0.97880907900575798</c:v>
                </c:pt>
                <c:pt idx="7">
                  <c:v>0.93545314797487</c:v>
                </c:pt>
                <c:pt idx="8">
                  <c:v>0.87264328332238805</c:v>
                </c:pt>
                <c:pt idx="9">
                  <c:v>0.83194244604316503</c:v>
                </c:pt>
                <c:pt idx="10">
                  <c:v>0.78849743480836498</c:v>
                </c:pt>
                <c:pt idx="11">
                  <c:v>0.74447551712662696</c:v>
                </c:pt>
                <c:pt idx="12">
                  <c:v>0.69754050823184099</c:v>
                </c:pt>
                <c:pt idx="13">
                  <c:v>0.648460897765333</c:v>
                </c:pt>
                <c:pt idx="14">
                  <c:v>0.58448321227734201</c:v>
                </c:pt>
                <c:pt idx="15">
                  <c:v>0.52264638146416398</c:v>
                </c:pt>
                <c:pt idx="16">
                  <c:v>0.46567376614051098</c:v>
                </c:pt>
                <c:pt idx="17">
                  <c:v>0.476794263448578</c:v>
                </c:pt>
                <c:pt idx="18">
                  <c:v>0.43244492957960001</c:v>
                </c:pt>
                <c:pt idx="19">
                  <c:v>0.34564524900940102</c:v>
                </c:pt>
              </c:numCache>
            </c:numRef>
          </c:val>
          <c:smooth val="0"/>
          <c:extLst>
            <c:ext xmlns:c16="http://schemas.microsoft.com/office/drawing/2014/chart" uri="{C3380CC4-5D6E-409C-BE32-E72D297353CC}">
              <c16:uniqueId val="{00000008-939E-41DB-8326-FF176CAD472B}"/>
            </c:ext>
          </c:extLst>
        </c:ser>
        <c:ser>
          <c:idx val="9"/>
          <c:order val="9"/>
          <c:tx>
            <c:strRef>
              <c:f>'Ch4. Maintenance'!$K$33</c:f>
              <c:strCache>
                <c:ptCount val="1"/>
                <c:pt idx="0">
                  <c:v>2019</c:v>
                </c:pt>
              </c:strCache>
            </c:strRef>
          </c:tx>
          <c:spPr>
            <a:ln w="28575" cap="rnd">
              <a:solidFill>
                <a:schemeClr val="accent4">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Maintenance'!$K$34:$K$53</c:f>
              <c:numCache>
                <c:formatCode>0%</c:formatCode>
                <c:ptCount val="20"/>
                <c:pt idx="0">
                  <c:v>1</c:v>
                </c:pt>
                <c:pt idx="1">
                  <c:v>0.99990331625253792</c:v>
                </c:pt>
                <c:pt idx="2">
                  <c:v>0.99977400619223034</c:v>
                </c:pt>
                <c:pt idx="3">
                  <c:v>0.99903394841870041</c:v>
                </c:pt>
                <c:pt idx="4">
                  <c:v>0.9960653243457277</c:v>
                </c:pt>
                <c:pt idx="5">
                  <c:v>0.99081035923141181</c:v>
                </c:pt>
                <c:pt idx="6">
                  <c:v>0.97381371793460314</c:v>
                </c:pt>
                <c:pt idx="7">
                  <c:v>0.92255979734667037</c:v>
                </c:pt>
                <c:pt idx="8">
                  <c:v>0.87008336008679188</c:v>
                </c:pt>
                <c:pt idx="9">
                  <c:v>0.81674449819635919</c:v>
                </c:pt>
                <c:pt idx="10">
                  <c:v>0.76218398594089198</c:v>
                </c:pt>
                <c:pt idx="11">
                  <c:v>0.7106490781661533</c:v>
                </c:pt>
                <c:pt idx="12">
                  <c:v>0.6682683056253681</c:v>
                </c:pt>
                <c:pt idx="13">
                  <c:v>0.62741688403096929</c:v>
                </c:pt>
                <c:pt idx="14">
                  <c:v>0.57479747762216293</c:v>
                </c:pt>
                <c:pt idx="15">
                  <c:v>0.50910915075063312</c:v>
                </c:pt>
                <c:pt idx="16">
                  <c:v>0.45240873690352368</c:v>
                </c:pt>
                <c:pt idx="17">
                  <c:v>0.39986409646586707</c:v>
                </c:pt>
                <c:pt idx="18">
                  <c:v>0.40290109144375952</c:v>
                </c:pt>
                <c:pt idx="19">
                  <c:v>0.33598605426709111</c:v>
                </c:pt>
              </c:numCache>
            </c:numRef>
          </c:val>
          <c:smooth val="0"/>
          <c:extLst>
            <c:ext xmlns:c16="http://schemas.microsoft.com/office/drawing/2014/chart" uri="{C3380CC4-5D6E-409C-BE32-E72D297353CC}">
              <c16:uniqueId val="{00000009-939E-41DB-8326-FF176CAD472B}"/>
            </c:ext>
          </c:extLst>
        </c:ser>
        <c:ser>
          <c:idx val="10"/>
          <c:order val="10"/>
          <c:tx>
            <c:strRef>
              <c:f>'Ch4. Maintenance'!$L$33</c:f>
              <c:strCache>
                <c:ptCount val="1"/>
                <c:pt idx="0">
                  <c:v>2020</c:v>
                </c:pt>
              </c:strCache>
            </c:strRef>
          </c:tx>
          <c:spPr>
            <a:ln w="28575" cap="rnd">
              <a:solidFill>
                <a:schemeClr val="accent5">
                  <a:lumMod val="60000"/>
                </a:schemeClr>
              </a:solidFill>
              <a:round/>
            </a:ln>
            <a:effectLst/>
          </c:spPr>
          <c:marker>
            <c:symbol val="none"/>
          </c:marker>
          <c:cat>
            <c:numRef>
              <c:f>'Ch4. Maintenance'!$A$34:$A$53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Maintenance'!$L$34:$L$53</c:f>
              <c:numCache>
                <c:formatCode>0%</c:formatCode>
                <c:ptCount val="20"/>
                <c:pt idx="0">
                  <c:v>0.99966655551850614</c:v>
                </c:pt>
                <c:pt idx="1">
                  <c:v>0.99943342776203969</c:v>
                </c:pt>
                <c:pt idx="2">
                  <c:v>0.99887710868543378</c:v>
                </c:pt>
                <c:pt idx="3">
                  <c:v>0.99478305127878863</c:v>
                </c:pt>
                <c:pt idx="4">
                  <c:v>0.99136785758261126</c:v>
                </c:pt>
                <c:pt idx="5">
                  <c:v>0.98001684577075054</c:v>
                </c:pt>
                <c:pt idx="6">
                  <c:v>0.93630049250204284</c:v>
                </c:pt>
                <c:pt idx="7">
                  <c:v>0.88441045265571394</c:v>
                </c:pt>
                <c:pt idx="8">
                  <c:v>0.83088495967384557</c:v>
                </c:pt>
                <c:pt idx="9">
                  <c:v>0.7857958169671333</c:v>
                </c:pt>
                <c:pt idx="10">
                  <c:v>0.71989912278182144</c:v>
                </c:pt>
                <c:pt idx="11">
                  <c:v>0.69766987581972928</c:v>
                </c:pt>
                <c:pt idx="12">
                  <c:v>0.64765609508590627</c:v>
                </c:pt>
                <c:pt idx="13">
                  <c:v>0.59165168220318931</c:v>
                </c:pt>
                <c:pt idx="14">
                  <c:v>0.54156111790166106</c:v>
                </c:pt>
                <c:pt idx="15">
                  <c:v>0.48495304518063076</c:v>
                </c:pt>
                <c:pt idx="16">
                  <c:v>0.4197627957125642</c:v>
                </c:pt>
                <c:pt idx="17">
                  <c:v>0.42176743984229997</c:v>
                </c:pt>
                <c:pt idx="18">
                  <c:v>0.40457373109006078</c:v>
                </c:pt>
                <c:pt idx="19">
                  <c:v>0.32243524542332003</c:v>
                </c:pt>
              </c:numCache>
            </c:numRef>
          </c:val>
          <c:smooth val="0"/>
          <c:extLst>
            <c:ext xmlns:c16="http://schemas.microsoft.com/office/drawing/2014/chart" uri="{C3380CC4-5D6E-409C-BE32-E72D297353CC}">
              <c16:uniqueId val="{00000000-6FC5-4A87-8A3D-D54F2FC7C381}"/>
            </c:ext>
          </c:extLst>
        </c:ser>
        <c:dLbls>
          <c:showLegendKey val="0"/>
          <c:showVal val="0"/>
          <c:showCatName val="0"/>
          <c:showSerName val="0"/>
          <c:showPercent val="0"/>
          <c:showBubbleSize val="0"/>
        </c:dLbls>
        <c:smooth val="0"/>
        <c:axId val="619627968"/>
        <c:axId val="621911680"/>
      </c:lineChart>
      <c:catAx>
        <c:axId val="61962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1680"/>
        <c:crosses val="autoZero"/>
        <c:auto val="1"/>
        <c:lblAlgn val="ctr"/>
        <c:lblOffset val="100"/>
        <c:noMultiLvlLbl val="0"/>
      </c:catAx>
      <c:valAx>
        <c:axId val="621911680"/>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19627968"/>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90605975291099E-2"/>
          <c:y val="0.181356652026537"/>
          <c:w val="0.88091270165623803"/>
          <c:h val="0.65436341814057197"/>
        </c:manualLayout>
      </c:layout>
      <c:lineChart>
        <c:grouping val="standard"/>
        <c:varyColors val="0"/>
        <c:ser>
          <c:idx val="0"/>
          <c:order val="0"/>
          <c:tx>
            <c:strRef>
              <c:f>'Ch4. Maintenance'!$B$59</c:f>
              <c:strCache>
                <c:ptCount val="1"/>
                <c:pt idx="0">
                  <c:v>2010</c:v>
                </c:pt>
              </c:strCache>
              <c:extLst xmlns:c15="http://schemas.microsoft.com/office/drawing/2012/chart"/>
            </c:strRef>
          </c:tx>
          <c:spPr>
            <a:ln w="28575" cap="rnd">
              <a:solidFill>
                <a:schemeClr val="accent1"/>
              </a:solidFill>
              <a:round/>
            </a:ln>
            <a:effectLst/>
          </c:spPr>
          <c:marker>
            <c:symbol val="none"/>
          </c:marker>
          <c:val>
            <c:numRef>
              <c:f>'Ch4. Maintenance'!$B$60:$B$79</c:f>
              <c:numCache>
                <c:formatCode>0%</c:formatCode>
                <c:ptCount val="20"/>
                <c:pt idx="0">
                  <c:v>1</c:v>
                </c:pt>
                <c:pt idx="1">
                  <c:v>0.99967744908303402</c:v>
                </c:pt>
                <c:pt idx="2">
                  <c:v>0.99944910663459197</c:v>
                </c:pt>
                <c:pt idx="3">
                  <c:v>0.99774016057492598</c:v>
                </c:pt>
                <c:pt idx="4">
                  <c:v>0.97247694721134603</c:v>
                </c:pt>
                <c:pt idx="5">
                  <c:v>0.87840416752630501</c:v>
                </c:pt>
                <c:pt idx="6">
                  <c:v>0.83278416091229501</c:v>
                </c:pt>
                <c:pt idx="7">
                  <c:v>0.80909245490099102</c:v>
                </c:pt>
                <c:pt idx="8">
                  <c:v>0.77302922556586595</c:v>
                </c:pt>
                <c:pt idx="9">
                  <c:v>0.71385938734310495</c:v>
                </c:pt>
                <c:pt idx="10">
                  <c:v>0.61670305887808896</c:v>
                </c:pt>
                <c:pt idx="11">
                  <c:v>0.56618938861560097</c:v>
                </c:pt>
                <c:pt idx="12">
                  <c:v>0.515229224628039</c:v>
                </c:pt>
                <c:pt idx="13">
                  <c:v>0.38328559738134199</c:v>
                </c:pt>
                <c:pt idx="14">
                  <c:v>0.30401711433325401</c:v>
                </c:pt>
                <c:pt idx="15">
                  <c:v>0.28223156285823497</c:v>
                </c:pt>
                <c:pt idx="16">
                  <c:v>0.28379538076937399</c:v>
                </c:pt>
                <c:pt idx="17">
                  <c:v>0.24966318234610901</c:v>
                </c:pt>
                <c:pt idx="18">
                  <c:v>0.210014058613604</c:v>
                </c:pt>
                <c:pt idx="19">
                  <c:v>0.17141986593540501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9-8C72-4A61-9938-96A0FF9F4668}"/>
            </c:ext>
          </c:extLst>
        </c:ser>
        <c:ser>
          <c:idx val="1"/>
          <c:order val="1"/>
          <c:tx>
            <c:strRef>
              <c:f>'Ch4. Maintenance'!$C$59</c:f>
              <c:strCache>
                <c:ptCount val="1"/>
                <c:pt idx="0">
                  <c:v>2011</c:v>
                </c:pt>
              </c:strCache>
            </c:strRef>
          </c:tx>
          <c:spPr>
            <a:ln w="28575" cap="rnd">
              <a:solidFill>
                <a:schemeClr val="accent2"/>
              </a:solidFill>
              <a:round/>
            </a:ln>
            <a:effectLst/>
          </c:spPr>
          <c:marker>
            <c:symbol val="none"/>
          </c:marker>
          <c:val>
            <c:numRef>
              <c:f>'Ch4. Maintenance'!$C$60:$C$79</c:f>
              <c:numCache>
                <c:formatCode>0%</c:formatCode>
                <c:ptCount val="20"/>
                <c:pt idx="0">
                  <c:v>0.99984818582055601</c:v>
                </c:pt>
                <c:pt idx="1">
                  <c:v>0.99958375728424798</c:v>
                </c:pt>
                <c:pt idx="2">
                  <c:v>0.99938865963625201</c:v>
                </c:pt>
                <c:pt idx="3">
                  <c:v>0.99880979629205802</c:v>
                </c:pt>
                <c:pt idx="4">
                  <c:v>0.98675905598243696</c:v>
                </c:pt>
                <c:pt idx="5">
                  <c:v>0.91769690062681197</c:v>
                </c:pt>
                <c:pt idx="6">
                  <c:v>0.83641383354304399</c:v>
                </c:pt>
                <c:pt idx="7">
                  <c:v>0.80723053550061197</c:v>
                </c:pt>
                <c:pt idx="8">
                  <c:v>0.77734113202948896</c:v>
                </c:pt>
                <c:pt idx="9">
                  <c:v>0.73589583550053705</c:v>
                </c:pt>
                <c:pt idx="10">
                  <c:v>0.66711133734707095</c:v>
                </c:pt>
                <c:pt idx="11">
                  <c:v>0.58009352295563499</c:v>
                </c:pt>
                <c:pt idx="12">
                  <c:v>0.52652846099789197</c:v>
                </c:pt>
                <c:pt idx="13">
                  <c:v>0.47566286046061501</c:v>
                </c:pt>
                <c:pt idx="14">
                  <c:v>0.352140913647429</c:v>
                </c:pt>
                <c:pt idx="15">
                  <c:v>0.27879940359141703</c:v>
                </c:pt>
                <c:pt idx="16">
                  <c:v>0.25423512928289399</c:v>
                </c:pt>
                <c:pt idx="17">
                  <c:v>0.25353531584642403</c:v>
                </c:pt>
                <c:pt idx="18">
                  <c:v>0.216957026713124</c:v>
                </c:pt>
                <c:pt idx="19">
                  <c:v>0.17924732345625599</c:v>
                </c:pt>
              </c:numCache>
            </c:numRef>
          </c:val>
          <c:smooth val="0"/>
          <c:extLst>
            <c:ext xmlns:c16="http://schemas.microsoft.com/office/drawing/2014/chart" uri="{C3380CC4-5D6E-409C-BE32-E72D297353CC}">
              <c16:uniqueId val="{00000000-8C72-4A61-9938-96A0FF9F4668}"/>
            </c:ext>
          </c:extLst>
        </c:ser>
        <c:ser>
          <c:idx val="2"/>
          <c:order val="2"/>
          <c:tx>
            <c:strRef>
              <c:f>'Ch4. Maintenance'!$D$59</c:f>
              <c:strCache>
                <c:ptCount val="1"/>
                <c:pt idx="0">
                  <c:v>2012</c:v>
                </c:pt>
              </c:strCache>
            </c:strRef>
          </c:tx>
          <c:spPr>
            <a:ln w="28575" cap="rnd">
              <a:solidFill>
                <a:schemeClr val="accent3"/>
              </a:solidFill>
              <a:round/>
            </a:ln>
            <a:effectLst/>
          </c:spPr>
          <c:marker>
            <c:symbol val="none"/>
          </c:marker>
          <c:val>
            <c:numRef>
              <c:f>'Ch4. Maintenance'!$D$60:$D$79</c:f>
              <c:numCache>
                <c:formatCode>0%</c:formatCode>
                <c:ptCount val="20"/>
                <c:pt idx="0">
                  <c:v>0.99986876640419997</c:v>
                </c:pt>
                <c:pt idx="1">
                  <c:v>0.99943813460689501</c:v>
                </c:pt>
                <c:pt idx="2">
                  <c:v>0.99921957649017501</c:v>
                </c:pt>
                <c:pt idx="3">
                  <c:v>0.999003619206705</c:v>
                </c:pt>
                <c:pt idx="4">
                  <c:v>0.98969965618162703</c:v>
                </c:pt>
                <c:pt idx="5">
                  <c:v>0.93078373630915501</c:v>
                </c:pt>
                <c:pt idx="6">
                  <c:v>0.846674703410358</c:v>
                </c:pt>
                <c:pt idx="7">
                  <c:v>0.79951621454449096</c:v>
                </c:pt>
                <c:pt idx="8">
                  <c:v>0.76178424959767399</c:v>
                </c:pt>
                <c:pt idx="9">
                  <c:v>0.71362001183952894</c:v>
                </c:pt>
                <c:pt idx="10">
                  <c:v>0.66774707941900402</c:v>
                </c:pt>
                <c:pt idx="11">
                  <c:v>0.60235190873190003</c:v>
                </c:pt>
                <c:pt idx="12">
                  <c:v>0.51624995169455501</c:v>
                </c:pt>
                <c:pt idx="13">
                  <c:v>0.45433584400184501</c:v>
                </c:pt>
                <c:pt idx="14">
                  <c:v>0.41864234565511899</c:v>
                </c:pt>
                <c:pt idx="15">
                  <c:v>0.306969988339027</c:v>
                </c:pt>
                <c:pt idx="16">
                  <c:v>0.24217213734684601</c:v>
                </c:pt>
                <c:pt idx="17">
                  <c:v>0.21510635587823199</c:v>
                </c:pt>
                <c:pt idx="18">
                  <c:v>0.21368605649042899</c:v>
                </c:pt>
                <c:pt idx="19">
                  <c:v>0.169477351916376</c:v>
                </c:pt>
              </c:numCache>
            </c:numRef>
          </c:val>
          <c:smooth val="0"/>
          <c:extLst>
            <c:ext xmlns:c16="http://schemas.microsoft.com/office/drawing/2014/chart" uri="{C3380CC4-5D6E-409C-BE32-E72D297353CC}">
              <c16:uniqueId val="{00000001-8C72-4A61-9938-96A0FF9F4668}"/>
            </c:ext>
          </c:extLst>
        </c:ser>
        <c:ser>
          <c:idx val="3"/>
          <c:order val="3"/>
          <c:tx>
            <c:strRef>
              <c:f>'Ch4. Maintenance'!$E$59</c:f>
              <c:strCache>
                <c:ptCount val="1"/>
                <c:pt idx="0">
                  <c:v>2013</c:v>
                </c:pt>
              </c:strCache>
            </c:strRef>
          </c:tx>
          <c:spPr>
            <a:ln w="28575" cap="rnd">
              <a:solidFill>
                <a:schemeClr val="accent4"/>
              </a:solidFill>
              <a:round/>
            </a:ln>
            <a:effectLst/>
          </c:spPr>
          <c:marker>
            <c:symbol val="none"/>
          </c:marker>
          <c:val>
            <c:numRef>
              <c:f>'Ch4. Maintenance'!$E$60:$E$79</c:f>
              <c:numCache>
                <c:formatCode>0%</c:formatCode>
                <c:ptCount val="20"/>
                <c:pt idx="0">
                  <c:v>0.999927373084465</c:v>
                </c:pt>
                <c:pt idx="1">
                  <c:v>0.99958946922343495</c:v>
                </c:pt>
                <c:pt idx="2">
                  <c:v>0.99810196657352201</c:v>
                </c:pt>
                <c:pt idx="3">
                  <c:v>0.97946932404850495</c:v>
                </c:pt>
                <c:pt idx="4">
                  <c:v>0.94536574425935405</c:v>
                </c:pt>
                <c:pt idx="5">
                  <c:v>0.84392727432327197</c:v>
                </c:pt>
                <c:pt idx="6">
                  <c:v>0.78163186466868595</c:v>
                </c:pt>
                <c:pt idx="7">
                  <c:v>0.72843737161884603</c:v>
                </c:pt>
                <c:pt idx="8">
                  <c:v>0.68173577477920799</c:v>
                </c:pt>
                <c:pt idx="9">
                  <c:v>0.62715464918669594</c:v>
                </c:pt>
                <c:pt idx="10">
                  <c:v>0.58008215331819701</c:v>
                </c:pt>
                <c:pt idx="11">
                  <c:v>0.51781389308154002</c:v>
                </c:pt>
                <c:pt idx="12">
                  <c:v>0.43713650854989899</c:v>
                </c:pt>
                <c:pt idx="13">
                  <c:v>0.381071585419411</c:v>
                </c:pt>
                <c:pt idx="14">
                  <c:v>0.34996129281981803</c:v>
                </c:pt>
                <c:pt idx="15">
                  <c:v>0.25494568441725801</c:v>
                </c:pt>
                <c:pt idx="16">
                  <c:v>0.200877325669339</c:v>
                </c:pt>
                <c:pt idx="17">
                  <c:v>0.17098458795058</c:v>
                </c:pt>
                <c:pt idx="18">
                  <c:v>0.15118838849296701</c:v>
                </c:pt>
                <c:pt idx="19">
                  <c:v>2.53193960511034E-2</c:v>
                </c:pt>
              </c:numCache>
            </c:numRef>
          </c:val>
          <c:smooth val="0"/>
          <c:extLst>
            <c:ext xmlns:c16="http://schemas.microsoft.com/office/drawing/2014/chart" uri="{C3380CC4-5D6E-409C-BE32-E72D297353CC}">
              <c16:uniqueId val="{00000002-8C72-4A61-9938-96A0FF9F4668}"/>
            </c:ext>
          </c:extLst>
        </c:ser>
        <c:ser>
          <c:idx val="4"/>
          <c:order val="4"/>
          <c:tx>
            <c:strRef>
              <c:f>'Ch4. Maintenance'!$F$59</c:f>
              <c:strCache>
                <c:ptCount val="1"/>
                <c:pt idx="0">
                  <c:v>2014</c:v>
                </c:pt>
              </c:strCache>
            </c:strRef>
          </c:tx>
          <c:spPr>
            <a:ln w="28575" cap="rnd">
              <a:solidFill>
                <a:schemeClr val="accent5"/>
              </a:solidFill>
              <a:round/>
            </a:ln>
            <a:effectLst/>
          </c:spPr>
          <c:marker>
            <c:symbol val="none"/>
          </c:marker>
          <c:val>
            <c:numRef>
              <c:f>'Ch4. Maintenance'!$F$60:$F$79</c:f>
              <c:numCache>
                <c:formatCode>0%</c:formatCode>
                <c:ptCount val="20"/>
                <c:pt idx="0">
                  <c:v>1</c:v>
                </c:pt>
                <c:pt idx="1">
                  <c:v>1</c:v>
                </c:pt>
                <c:pt idx="2">
                  <c:v>0.99996070340897902</c:v>
                </c:pt>
                <c:pt idx="3">
                  <c:v>0.97831230283911697</c:v>
                </c:pt>
                <c:pt idx="4">
                  <c:v>0.94604379110650205</c:v>
                </c:pt>
                <c:pt idx="5">
                  <c:v>0.92025416306933605</c:v>
                </c:pt>
                <c:pt idx="6">
                  <c:v>0.88668438538205996</c:v>
                </c:pt>
                <c:pt idx="7">
                  <c:v>0.83862645403660196</c:v>
                </c:pt>
                <c:pt idx="8">
                  <c:v>0.79073528090621803</c:v>
                </c:pt>
                <c:pt idx="9">
                  <c:v>0.73697964761939905</c:v>
                </c:pt>
                <c:pt idx="10">
                  <c:v>0.67325434052864397</c:v>
                </c:pt>
                <c:pt idx="11">
                  <c:v>0.61746180560140496</c:v>
                </c:pt>
                <c:pt idx="12">
                  <c:v>0.56962853002509495</c:v>
                </c:pt>
                <c:pt idx="13">
                  <c:v>0.51759348034515795</c:v>
                </c:pt>
                <c:pt idx="14">
                  <c:v>0.46650415033789</c:v>
                </c:pt>
                <c:pt idx="15">
                  <c:v>0.437907991811194</c:v>
                </c:pt>
                <c:pt idx="16">
                  <c:v>0.39616063358154402</c:v>
                </c:pt>
                <c:pt idx="17">
                  <c:v>0.36492890995260702</c:v>
                </c:pt>
                <c:pt idx="18">
                  <c:v>0.3189111747851</c:v>
                </c:pt>
                <c:pt idx="19">
                  <c:v>0.27968206656731198</c:v>
                </c:pt>
              </c:numCache>
            </c:numRef>
          </c:val>
          <c:smooth val="0"/>
          <c:extLst>
            <c:ext xmlns:c16="http://schemas.microsoft.com/office/drawing/2014/chart" uri="{C3380CC4-5D6E-409C-BE32-E72D297353CC}">
              <c16:uniqueId val="{00000003-8C72-4A61-9938-96A0FF9F4668}"/>
            </c:ext>
          </c:extLst>
        </c:ser>
        <c:ser>
          <c:idx val="5"/>
          <c:order val="5"/>
          <c:tx>
            <c:strRef>
              <c:f>'Ch4. Maintenance'!$G$59</c:f>
              <c:strCache>
                <c:ptCount val="1"/>
                <c:pt idx="0">
                  <c:v>2015</c:v>
                </c:pt>
              </c:strCache>
            </c:strRef>
          </c:tx>
          <c:spPr>
            <a:ln w="28575" cap="rnd">
              <a:solidFill>
                <a:schemeClr val="accent6"/>
              </a:solidFill>
              <a:round/>
            </a:ln>
            <a:effectLst/>
          </c:spPr>
          <c:marker>
            <c:symbol val="none"/>
          </c:marker>
          <c:val>
            <c:numRef>
              <c:f>'Ch4. Maintenance'!$G$60:$G$79</c:f>
              <c:numCache>
                <c:formatCode>0%</c:formatCode>
                <c:ptCount val="20"/>
                <c:pt idx="0">
                  <c:v>1</c:v>
                </c:pt>
                <c:pt idx="1">
                  <c:v>1</c:v>
                </c:pt>
                <c:pt idx="2">
                  <c:v>1</c:v>
                </c:pt>
                <c:pt idx="3">
                  <c:v>1</c:v>
                </c:pt>
                <c:pt idx="4">
                  <c:v>0.98</c:v>
                </c:pt>
                <c:pt idx="5">
                  <c:v>0.94</c:v>
                </c:pt>
                <c:pt idx="6">
                  <c:v>0.88</c:v>
                </c:pt>
                <c:pt idx="7">
                  <c:v>0.83</c:v>
                </c:pt>
                <c:pt idx="8">
                  <c:v>0.74</c:v>
                </c:pt>
                <c:pt idx="9">
                  <c:v>0.67</c:v>
                </c:pt>
                <c:pt idx="10">
                  <c:v>0.61</c:v>
                </c:pt>
                <c:pt idx="11">
                  <c:v>0.55000000000000004</c:v>
                </c:pt>
                <c:pt idx="12">
                  <c:v>0.5</c:v>
                </c:pt>
                <c:pt idx="13">
                  <c:v>0.46</c:v>
                </c:pt>
                <c:pt idx="14">
                  <c:v>0.41</c:v>
                </c:pt>
                <c:pt idx="15">
                  <c:v>0.35</c:v>
                </c:pt>
                <c:pt idx="16">
                  <c:v>0.3</c:v>
                </c:pt>
                <c:pt idx="17">
                  <c:v>0.26</c:v>
                </c:pt>
                <c:pt idx="18">
                  <c:v>0.17</c:v>
                </c:pt>
                <c:pt idx="19">
                  <c:v>0.12</c:v>
                </c:pt>
              </c:numCache>
            </c:numRef>
          </c:val>
          <c:smooth val="0"/>
          <c:extLst>
            <c:ext xmlns:c16="http://schemas.microsoft.com/office/drawing/2014/chart" uri="{C3380CC4-5D6E-409C-BE32-E72D297353CC}">
              <c16:uniqueId val="{00000004-8C72-4A61-9938-96A0FF9F4668}"/>
            </c:ext>
          </c:extLst>
        </c:ser>
        <c:ser>
          <c:idx val="6"/>
          <c:order val="6"/>
          <c:tx>
            <c:strRef>
              <c:f>'Ch4. Maintenance'!$H$59</c:f>
              <c:strCache>
                <c:ptCount val="1"/>
                <c:pt idx="0">
                  <c:v>2016</c:v>
                </c:pt>
              </c:strCache>
            </c:strRef>
          </c:tx>
          <c:spPr>
            <a:ln w="28575" cap="rnd">
              <a:solidFill>
                <a:schemeClr val="accent1">
                  <a:lumMod val="60000"/>
                </a:schemeClr>
              </a:solidFill>
              <a:round/>
            </a:ln>
            <a:effectLst/>
          </c:spPr>
          <c:marker>
            <c:symbol val="none"/>
          </c:marker>
          <c:val>
            <c:numRef>
              <c:f>'Ch4. Maintenance'!$H$60:$H$79</c:f>
              <c:numCache>
                <c:formatCode>0%</c:formatCode>
                <c:ptCount val="20"/>
                <c:pt idx="0">
                  <c:v>1</c:v>
                </c:pt>
                <c:pt idx="1">
                  <c:v>0.99984721161191703</c:v>
                </c:pt>
                <c:pt idx="2">
                  <c:v>0.999574424183023</c:v>
                </c:pt>
                <c:pt idx="3">
                  <c:v>0.99842790751047095</c:v>
                </c:pt>
                <c:pt idx="4">
                  <c:v>0.98088478082637898</c:v>
                </c:pt>
                <c:pt idx="5">
                  <c:v>0.93122848746126297</c:v>
                </c:pt>
                <c:pt idx="6">
                  <c:v>0.87050022866351595</c:v>
                </c:pt>
                <c:pt idx="7">
                  <c:v>0.82277205189062697</c:v>
                </c:pt>
                <c:pt idx="8">
                  <c:v>0.77381308491090095</c:v>
                </c:pt>
                <c:pt idx="9">
                  <c:v>0.68091272033606798</c:v>
                </c:pt>
                <c:pt idx="10">
                  <c:v>0.60326775524270004</c:v>
                </c:pt>
                <c:pt idx="11">
                  <c:v>0.54119706514809296</c:v>
                </c:pt>
                <c:pt idx="12">
                  <c:v>0.49051522096621702</c:v>
                </c:pt>
                <c:pt idx="13">
                  <c:v>0.44726500265533697</c:v>
                </c:pt>
                <c:pt idx="14">
                  <c:v>0.40781309577454999</c:v>
                </c:pt>
                <c:pt idx="15">
                  <c:v>0.36139969114137299</c:v>
                </c:pt>
                <c:pt idx="16">
                  <c:v>0.30231659485673401</c:v>
                </c:pt>
                <c:pt idx="17">
                  <c:v>0.25468279935879101</c:v>
                </c:pt>
                <c:pt idx="18">
                  <c:v>0.212236307335011</c:v>
                </c:pt>
                <c:pt idx="19">
                  <c:v>0.12609700713949601</c:v>
                </c:pt>
              </c:numCache>
            </c:numRef>
          </c:val>
          <c:smooth val="0"/>
          <c:extLst>
            <c:ext xmlns:c16="http://schemas.microsoft.com/office/drawing/2014/chart" uri="{C3380CC4-5D6E-409C-BE32-E72D297353CC}">
              <c16:uniqueId val="{00000005-8C72-4A61-9938-96A0FF9F4668}"/>
            </c:ext>
          </c:extLst>
        </c:ser>
        <c:ser>
          <c:idx val="7"/>
          <c:order val="7"/>
          <c:tx>
            <c:strRef>
              <c:f>'Ch4. Maintenance'!$I$59</c:f>
              <c:strCache>
                <c:ptCount val="1"/>
                <c:pt idx="0">
                  <c:v>2017</c:v>
                </c:pt>
              </c:strCache>
            </c:strRef>
          </c:tx>
          <c:spPr>
            <a:ln w="28575" cap="rnd">
              <a:solidFill>
                <a:schemeClr val="accent2">
                  <a:lumMod val="60000"/>
                </a:schemeClr>
              </a:solidFill>
              <a:round/>
            </a:ln>
            <a:effectLst/>
          </c:spPr>
          <c:marker>
            <c:symbol val="none"/>
          </c:marker>
          <c:val>
            <c:numRef>
              <c:f>'Ch4. Maintenance'!$I$60:$I$79</c:f>
              <c:numCache>
                <c:formatCode>0%</c:formatCode>
                <c:ptCount val="20"/>
                <c:pt idx="0">
                  <c:v>1</c:v>
                </c:pt>
                <c:pt idx="1">
                  <c:v>0.99983878025749096</c:v>
                </c:pt>
                <c:pt idx="2">
                  <c:v>0.99969989871581699</c:v>
                </c:pt>
                <c:pt idx="3">
                  <c:v>0.99694539900725498</c:v>
                </c:pt>
                <c:pt idx="4">
                  <c:v>0.96892714215229403</c:v>
                </c:pt>
                <c:pt idx="5">
                  <c:v>0.89991010202374999</c:v>
                </c:pt>
                <c:pt idx="6">
                  <c:v>0.85164443325782402</c:v>
                </c:pt>
                <c:pt idx="7">
                  <c:v>0.81120860171425702</c:v>
                </c:pt>
                <c:pt idx="8">
                  <c:v>0.74936782413136305</c:v>
                </c:pt>
                <c:pt idx="9">
                  <c:v>0.69426737990753495</c:v>
                </c:pt>
                <c:pt idx="10">
                  <c:v>0.60128627418278902</c:v>
                </c:pt>
                <c:pt idx="11">
                  <c:v>0.52238427779410701</c:v>
                </c:pt>
                <c:pt idx="12">
                  <c:v>0.45918201955805299</c:v>
                </c:pt>
                <c:pt idx="13">
                  <c:v>0.40831811884136798</c:v>
                </c:pt>
                <c:pt idx="14">
                  <c:v>0.37344662772172099</c:v>
                </c:pt>
                <c:pt idx="15">
                  <c:v>0.34125966237997901</c:v>
                </c:pt>
                <c:pt idx="16">
                  <c:v>0.299996490242875</c:v>
                </c:pt>
                <c:pt idx="17">
                  <c:v>0.24978263809726201</c:v>
                </c:pt>
                <c:pt idx="18">
                  <c:v>0.19519532708228099</c:v>
                </c:pt>
                <c:pt idx="19">
                  <c:v>0.14304722275982201</c:v>
                </c:pt>
              </c:numCache>
            </c:numRef>
          </c:val>
          <c:smooth val="0"/>
          <c:extLst>
            <c:ext xmlns:c16="http://schemas.microsoft.com/office/drawing/2014/chart" uri="{C3380CC4-5D6E-409C-BE32-E72D297353CC}">
              <c16:uniqueId val="{00000006-8C72-4A61-9938-96A0FF9F4668}"/>
            </c:ext>
          </c:extLst>
        </c:ser>
        <c:ser>
          <c:idx val="8"/>
          <c:order val="8"/>
          <c:tx>
            <c:strRef>
              <c:f>'Ch4. Maintenance'!$J$59</c:f>
              <c:strCache>
                <c:ptCount val="1"/>
                <c:pt idx="0">
                  <c:v>2018</c:v>
                </c:pt>
              </c:strCache>
            </c:strRef>
          </c:tx>
          <c:spPr>
            <a:ln w="28575" cap="rnd">
              <a:solidFill>
                <a:schemeClr val="accent3">
                  <a:lumMod val="60000"/>
                </a:schemeClr>
              </a:solidFill>
              <a:round/>
            </a:ln>
            <a:effectLst/>
          </c:spPr>
          <c:marker>
            <c:symbol val="none"/>
          </c:marker>
          <c:val>
            <c:numRef>
              <c:f>'Ch4. Maintenance'!$J$60:$J$79</c:f>
              <c:numCache>
                <c:formatCode>0%</c:formatCode>
                <c:ptCount val="20"/>
                <c:pt idx="0">
                  <c:v>0.99990594431903701</c:v>
                </c:pt>
                <c:pt idx="1">
                  <c:v>0.99993218959788399</c:v>
                </c:pt>
                <c:pt idx="2">
                  <c:v>0.99969788884726496</c:v>
                </c:pt>
                <c:pt idx="3">
                  <c:v>0.99776051188299797</c:v>
                </c:pt>
                <c:pt idx="4">
                  <c:v>0.97073802617302496</c:v>
                </c:pt>
                <c:pt idx="5">
                  <c:v>0.90069925799260997</c:v>
                </c:pt>
                <c:pt idx="6">
                  <c:v>0.84656896818041405</c:v>
                </c:pt>
                <c:pt idx="7">
                  <c:v>0.80709506252316598</c:v>
                </c:pt>
                <c:pt idx="8">
                  <c:v>0.75022419265454199</c:v>
                </c:pt>
                <c:pt idx="9">
                  <c:v>0.68295017097141897</c:v>
                </c:pt>
                <c:pt idx="10">
                  <c:v>0.62769716964009303</c:v>
                </c:pt>
                <c:pt idx="11">
                  <c:v>0.54036024016010697</c:v>
                </c:pt>
                <c:pt idx="12">
                  <c:v>0.46301044971265798</c:v>
                </c:pt>
                <c:pt idx="13">
                  <c:v>0.396931222648441</c:v>
                </c:pt>
                <c:pt idx="14">
                  <c:v>0.353597741780937</c:v>
                </c:pt>
                <c:pt idx="15">
                  <c:v>0.32445186252939801</c:v>
                </c:pt>
                <c:pt idx="16">
                  <c:v>0.29659606918783998</c:v>
                </c:pt>
                <c:pt idx="17">
                  <c:v>0.259932612663204</c:v>
                </c:pt>
                <c:pt idx="18">
                  <c:v>0.20200166161099001</c:v>
                </c:pt>
                <c:pt idx="19">
                  <c:v>0.14049496036364401</c:v>
                </c:pt>
              </c:numCache>
            </c:numRef>
          </c:val>
          <c:smooth val="0"/>
          <c:extLst>
            <c:ext xmlns:c16="http://schemas.microsoft.com/office/drawing/2014/chart" uri="{C3380CC4-5D6E-409C-BE32-E72D297353CC}">
              <c16:uniqueId val="{00000007-8C72-4A61-9938-96A0FF9F4668}"/>
            </c:ext>
          </c:extLst>
        </c:ser>
        <c:ser>
          <c:idx val="9"/>
          <c:order val="9"/>
          <c:tx>
            <c:strRef>
              <c:f>'Ch4. Maintenance'!$K$59</c:f>
              <c:strCache>
                <c:ptCount val="1"/>
                <c:pt idx="0">
                  <c:v>2019</c:v>
                </c:pt>
              </c:strCache>
            </c:strRef>
          </c:tx>
          <c:spPr>
            <a:ln w="28575" cap="rnd">
              <a:solidFill>
                <a:schemeClr val="accent4">
                  <a:lumMod val="60000"/>
                </a:schemeClr>
              </a:solidFill>
              <a:round/>
            </a:ln>
            <a:effectLst/>
          </c:spPr>
          <c:marker>
            <c:symbol val="none"/>
          </c:marker>
          <c:val>
            <c:numRef>
              <c:f>'Ch4. Maintenance'!$K$60:$K$79</c:f>
              <c:numCache>
                <c:formatCode>0%</c:formatCode>
                <c:ptCount val="20"/>
                <c:pt idx="0">
                  <c:v>1</c:v>
                </c:pt>
                <c:pt idx="1">
                  <c:v>0.99980415623980001</c:v>
                </c:pt>
                <c:pt idx="2">
                  <c:v>0.99966677774075297</c:v>
                </c:pt>
                <c:pt idx="3">
                  <c:v>0.997699074125043</c:v>
                </c:pt>
                <c:pt idx="4">
                  <c:v>0.97432805336462203</c:v>
                </c:pt>
                <c:pt idx="5">
                  <c:v>0.91334954432138604</c:v>
                </c:pt>
                <c:pt idx="6">
                  <c:v>0.85501612074202105</c:v>
                </c:pt>
                <c:pt idx="7">
                  <c:v>0.80481467260761996</c:v>
                </c:pt>
                <c:pt idx="8">
                  <c:v>0.74887966003476902</c:v>
                </c:pt>
                <c:pt idx="9">
                  <c:v>0.68940210004933</c:v>
                </c:pt>
                <c:pt idx="10">
                  <c:v>0.61899693597806804</c:v>
                </c:pt>
                <c:pt idx="11">
                  <c:v>0.56692930198791402</c:v>
                </c:pt>
                <c:pt idx="12">
                  <c:v>0.48020555370246798</c:v>
                </c:pt>
                <c:pt idx="13">
                  <c:v>0.41053890516201602</c:v>
                </c:pt>
                <c:pt idx="14">
                  <c:v>0.35081311794262199</c:v>
                </c:pt>
                <c:pt idx="15">
                  <c:v>0.31402304803832698</c:v>
                </c:pt>
                <c:pt idx="16">
                  <c:v>0.287201274561869</c:v>
                </c:pt>
                <c:pt idx="17">
                  <c:v>0.25409892890568098</c:v>
                </c:pt>
                <c:pt idx="18">
                  <c:v>0.20932191492348701</c:v>
                </c:pt>
                <c:pt idx="19">
                  <c:v>0.15029851034642699</c:v>
                </c:pt>
              </c:numCache>
            </c:numRef>
          </c:val>
          <c:smooth val="0"/>
          <c:extLst>
            <c:ext xmlns:c16="http://schemas.microsoft.com/office/drawing/2014/chart" uri="{C3380CC4-5D6E-409C-BE32-E72D297353CC}">
              <c16:uniqueId val="{00000008-8C72-4A61-9938-96A0FF9F4668}"/>
            </c:ext>
          </c:extLst>
        </c:ser>
        <c:ser>
          <c:idx val="10"/>
          <c:order val="10"/>
          <c:tx>
            <c:strRef>
              <c:f>'Ch4. Maintenance'!$L$59</c:f>
              <c:strCache>
                <c:ptCount val="1"/>
                <c:pt idx="0">
                  <c:v>2020</c:v>
                </c:pt>
              </c:strCache>
            </c:strRef>
          </c:tx>
          <c:spPr>
            <a:ln w="28575" cap="rnd">
              <a:solidFill>
                <a:schemeClr val="accent5">
                  <a:lumMod val="60000"/>
                </a:schemeClr>
              </a:solidFill>
              <a:round/>
            </a:ln>
            <a:effectLst/>
          </c:spPr>
          <c:marker>
            <c:symbol val="none"/>
          </c:marker>
          <c:val>
            <c:numRef>
              <c:f>'Ch4. Maintenance'!$L$60:$L$79</c:f>
              <c:numCache>
                <c:formatCode>0%</c:formatCode>
                <c:ptCount val="20"/>
                <c:pt idx="0">
                  <c:v>0.99992825369493477</c:v>
                </c:pt>
                <c:pt idx="1">
                  <c:v>0.99989758925096783</c:v>
                </c:pt>
                <c:pt idx="2">
                  <c:v>0.99971900324832241</c:v>
                </c:pt>
                <c:pt idx="3">
                  <c:v>0.99749460043196547</c:v>
                </c:pt>
                <c:pt idx="4">
                  <c:v>0.97404567375589757</c:v>
                </c:pt>
                <c:pt idx="5">
                  <c:v>0.91553502169751755</c:v>
                </c:pt>
                <c:pt idx="6">
                  <c:v>0.86207381041588615</c:v>
                </c:pt>
                <c:pt idx="7">
                  <c:v>0.80751478128812637</c:v>
                </c:pt>
                <c:pt idx="8">
                  <c:v>0.74419037325135329</c:v>
                </c:pt>
                <c:pt idx="9">
                  <c:v>0.68522111848011813</c:v>
                </c:pt>
                <c:pt idx="10">
                  <c:v>0.62159495862610481</c:v>
                </c:pt>
                <c:pt idx="11">
                  <c:v>0.55979143148954469</c:v>
                </c:pt>
                <c:pt idx="12">
                  <c:v>0.50712104712489059</c:v>
                </c:pt>
                <c:pt idx="13">
                  <c:v>0.42702426617745165</c:v>
                </c:pt>
                <c:pt idx="14">
                  <c:v>0.36362162107375612</c:v>
                </c:pt>
                <c:pt idx="15">
                  <c:v>0.3088011237776217</c:v>
                </c:pt>
                <c:pt idx="16">
                  <c:v>0.27678363330312056</c:v>
                </c:pt>
                <c:pt idx="17">
                  <c:v>0.24768985661178969</c:v>
                </c:pt>
                <c:pt idx="18">
                  <c:v>0.20508509827030399</c:v>
                </c:pt>
                <c:pt idx="19">
                  <c:v>0.15263933735785484</c:v>
                </c:pt>
              </c:numCache>
            </c:numRef>
          </c:val>
          <c:smooth val="0"/>
          <c:extLst>
            <c:ext xmlns:c16="http://schemas.microsoft.com/office/drawing/2014/chart" uri="{C3380CC4-5D6E-409C-BE32-E72D297353CC}">
              <c16:uniqueId val="{00000000-DA51-444A-9B6A-4A34812C01C6}"/>
            </c:ext>
          </c:extLst>
        </c:ser>
        <c:dLbls>
          <c:showLegendKey val="0"/>
          <c:showVal val="0"/>
          <c:showCatName val="0"/>
          <c:showSerName val="0"/>
          <c:showPercent val="0"/>
          <c:showBubbleSize val="0"/>
        </c:dLbls>
        <c:smooth val="0"/>
        <c:axId val="621910112"/>
        <c:axId val="621909328"/>
        <c:extLst/>
      </c:lineChart>
      <c:catAx>
        <c:axId val="62191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09328"/>
        <c:crosses val="autoZero"/>
        <c:auto val="1"/>
        <c:lblAlgn val="ctr"/>
        <c:lblOffset val="100"/>
        <c:noMultiLvlLbl val="0"/>
      </c:catAx>
      <c:valAx>
        <c:axId val="62190932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0112"/>
        <c:crosses val="autoZero"/>
        <c:crossBetween val="between"/>
        <c:majorUnit val="0.25"/>
      </c:valAx>
      <c:spPr>
        <a:noFill/>
        <a:ln>
          <a:noFill/>
        </a:ln>
        <a:effectLst/>
      </c:spPr>
    </c:plotArea>
    <c:legend>
      <c:legendPos val="b"/>
      <c:layout>
        <c:manualLayout>
          <c:xMode val="edge"/>
          <c:yMode val="edge"/>
          <c:x val="4.3503257743168822E-2"/>
          <c:y val="0.91957076946715777"/>
          <c:w val="0.90465894542074432"/>
          <c:h val="5.9333147842842486E-2"/>
        </c:manualLayout>
      </c:layout>
      <c:overlay val="0"/>
      <c:spPr>
        <a:noFill/>
        <a:ln>
          <a:noFill/>
        </a:ln>
        <a:effectLst/>
      </c:spPr>
      <c:txPr>
        <a:bodyPr rot="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1793645657303E-2"/>
          <c:y val="0.166553583787101"/>
          <c:w val="0.87750122844233502"/>
          <c:h val="0.65526801687102498"/>
        </c:manualLayout>
      </c:layout>
      <c:lineChart>
        <c:grouping val="standard"/>
        <c:varyColors val="0"/>
        <c:ser>
          <c:idx val="1"/>
          <c:order val="1"/>
          <c:tx>
            <c:strRef>
              <c:f>'Ch4. Maintenance'!$C$85</c:f>
              <c:strCache>
                <c:ptCount val="1"/>
                <c:pt idx="0">
                  <c:v>2011</c:v>
                </c:pt>
              </c:strCache>
              <c:extLst xmlns:c15="http://schemas.microsoft.com/office/drawing/2012/chart"/>
            </c:strRef>
          </c:tx>
          <c:spPr>
            <a:ln w="28575" cap="rnd">
              <a:solidFill>
                <a:schemeClr val="accent2"/>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extLst xmlns:c15="http://schemas.microsoft.com/office/drawing/2012/chart"/>
            </c:numRef>
          </c:cat>
          <c:val>
            <c:numRef>
              <c:f>'Ch4. Maintenance'!$C$86:$C$105</c:f>
              <c:numCache>
                <c:formatCode>0%</c:formatCode>
                <c:ptCount val="20"/>
                <c:pt idx="0">
                  <c:v>1</c:v>
                </c:pt>
                <c:pt idx="1">
                  <c:v>0.99959966882998597</c:v>
                </c:pt>
                <c:pt idx="2">
                  <c:v>0.972939621737265</c:v>
                </c:pt>
                <c:pt idx="3">
                  <c:v>0.89365683152945197</c:v>
                </c:pt>
                <c:pt idx="4">
                  <c:v>0.78103319878953603</c:v>
                </c:pt>
                <c:pt idx="5">
                  <c:v>0.65141916682330803</c:v>
                </c:pt>
                <c:pt idx="6">
                  <c:v>0.51414144747698098</c:v>
                </c:pt>
                <c:pt idx="7">
                  <c:v>0.38761670944996801</c:v>
                </c:pt>
                <c:pt idx="8">
                  <c:v>0.285493519370146</c:v>
                </c:pt>
                <c:pt idx="9">
                  <c:v>0.204056976165229</c:v>
                </c:pt>
                <c:pt idx="10">
                  <c:v>0.14693588818276901</c:v>
                </c:pt>
                <c:pt idx="11">
                  <c:v>0.107996148785447</c:v>
                </c:pt>
                <c:pt idx="12">
                  <c:v>8.0267117027275597E-2</c:v>
                </c:pt>
                <c:pt idx="13">
                  <c:v>5.9332236129385901E-2</c:v>
                </c:pt>
                <c:pt idx="14">
                  <c:v>4.2297355661959801E-2</c:v>
                </c:pt>
                <c:pt idx="15">
                  <c:v>2.8129362928185801E-2</c:v>
                </c:pt>
                <c:pt idx="16">
                  <c:v>1.7360597942670902E-2</c:v>
                </c:pt>
                <c:pt idx="17">
                  <c:v>9.4587206908080205E-3</c:v>
                </c:pt>
                <c:pt idx="18">
                  <c:v>3.9631350952687699E-3</c:v>
                </c:pt>
                <c:pt idx="19">
                  <c:v>1.35739529331074E-3</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AE40-4CB0-9376-955B3BB62C8B}"/>
            </c:ext>
          </c:extLst>
        </c:ser>
        <c:ser>
          <c:idx val="2"/>
          <c:order val="2"/>
          <c:tx>
            <c:strRef>
              <c:f>'Ch4. Maintenance'!$D$85</c:f>
              <c:strCache>
                <c:ptCount val="1"/>
                <c:pt idx="0">
                  <c:v>2012</c:v>
                </c:pt>
              </c:strCache>
              <c:extLst xmlns:c15="http://schemas.microsoft.com/office/drawing/2012/chart"/>
            </c:strRef>
          </c:tx>
          <c:spPr>
            <a:ln w="28575" cap="rnd">
              <a:solidFill>
                <a:schemeClr val="accent3"/>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extLst xmlns:c15="http://schemas.microsoft.com/office/drawing/2012/chart"/>
            </c:numRef>
          </c:cat>
          <c:val>
            <c:numRef>
              <c:f>'Ch4. Maintenance'!$D$86:$D$105</c:f>
              <c:numCache>
                <c:formatCode>0%</c:formatCode>
                <c:ptCount val="20"/>
                <c:pt idx="0">
                  <c:v>1</c:v>
                </c:pt>
                <c:pt idx="1">
                  <c:v>0.97029992517578001</c:v>
                </c:pt>
                <c:pt idx="2">
                  <c:v>0.88451138641854699</c:v>
                </c:pt>
                <c:pt idx="3">
                  <c:v>0.77024052274142196</c:v>
                </c:pt>
                <c:pt idx="4">
                  <c:v>0.63902854172735402</c:v>
                </c:pt>
                <c:pt idx="5">
                  <c:v>0.51141040799191195</c:v>
                </c:pt>
                <c:pt idx="6">
                  <c:v>0.39165966974531202</c:v>
                </c:pt>
                <c:pt idx="7">
                  <c:v>0.29076806205269701</c:v>
                </c:pt>
                <c:pt idx="8">
                  <c:v>0.21179823734699599</c:v>
                </c:pt>
                <c:pt idx="9">
                  <c:v>0.14994659492680401</c:v>
                </c:pt>
                <c:pt idx="10">
                  <c:v>0.10736190361955</c:v>
                </c:pt>
                <c:pt idx="11">
                  <c:v>7.8443199278031894E-2</c:v>
                </c:pt>
                <c:pt idx="12">
                  <c:v>5.7926512334572799E-2</c:v>
                </c:pt>
                <c:pt idx="13">
                  <c:v>4.2566413635143401E-2</c:v>
                </c:pt>
                <c:pt idx="14">
                  <c:v>2.99296880801019E-2</c:v>
                </c:pt>
                <c:pt idx="15">
                  <c:v>1.9464578442628101E-2</c:v>
                </c:pt>
                <c:pt idx="16">
                  <c:v>1.16177453349098E-2</c:v>
                </c:pt>
                <c:pt idx="17">
                  <c:v>5.8294350485786298E-3</c:v>
                </c:pt>
                <c:pt idx="18">
                  <c:v>1.8928814178904099E-3</c:v>
                </c:pt>
                <c:pt idx="19">
                  <c:v>8.4534233508684706E-5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AE40-4CB0-9376-955B3BB62C8B}"/>
            </c:ext>
          </c:extLst>
        </c:ser>
        <c:ser>
          <c:idx val="3"/>
          <c:order val="3"/>
          <c:tx>
            <c:strRef>
              <c:f>'Ch4. Maintenance'!$E$85</c:f>
              <c:strCache>
                <c:ptCount val="1"/>
                <c:pt idx="0">
                  <c:v>2013</c:v>
                </c:pt>
              </c:strCache>
              <c:extLst xmlns:c15="http://schemas.microsoft.com/office/drawing/2012/chart"/>
            </c:strRef>
          </c:tx>
          <c:spPr>
            <a:ln w="28575" cap="rnd">
              <a:solidFill>
                <a:schemeClr val="accent4"/>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extLst xmlns:c15="http://schemas.microsoft.com/office/drawing/2012/chart"/>
            </c:numRef>
          </c:cat>
          <c:val>
            <c:numRef>
              <c:f>'Ch4. Maintenance'!$E$86:$E$105</c:f>
              <c:numCache>
                <c:formatCode>0%</c:formatCode>
                <c:ptCount val="20"/>
                <c:pt idx="0">
                  <c:v>1</c:v>
                </c:pt>
                <c:pt idx="1">
                  <c:v>1</c:v>
                </c:pt>
                <c:pt idx="2">
                  <c:v>0.99995490213763905</c:v>
                </c:pt>
                <c:pt idx="3">
                  <c:v>0.97996433531660998</c:v>
                </c:pt>
                <c:pt idx="4">
                  <c:v>0.95932914353600296</c:v>
                </c:pt>
                <c:pt idx="5">
                  <c:v>0.93964604767348303</c:v>
                </c:pt>
                <c:pt idx="6">
                  <c:v>0.90102309899236699</c:v>
                </c:pt>
                <c:pt idx="7">
                  <c:v>0.84779244424214795</c:v>
                </c:pt>
                <c:pt idx="8">
                  <c:v>0.79084529327451103</c:v>
                </c:pt>
                <c:pt idx="9">
                  <c:v>0.73668513471247898</c:v>
                </c:pt>
                <c:pt idx="10">
                  <c:v>0.67142743686133299</c:v>
                </c:pt>
                <c:pt idx="11">
                  <c:v>0.61735714159307697</c:v>
                </c:pt>
                <c:pt idx="12">
                  <c:v>0.56861427714457102</c:v>
                </c:pt>
                <c:pt idx="13">
                  <c:v>0.51345928258319395</c:v>
                </c:pt>
                <c:pt idx="14">
                  <c:v>0.48307573415765098</c:v>
                </c:pt>
                <c:pt idx="15">
                  <c:v>0.44323905462998803</c:v>
                </c:pt>
                <c:pt idx="16">
                  <c:v>0.40590994825168097</c:v>
                </c:pt>
                <c:pt idx="17">
                  <c:v>0.35958727429062798</c:v>
                </c:pt>
                <c:pt idx="18">
                  <c:v>0.32460435739124299</c:v>
                </c:pt>
                <c:pt idx="19">
                  <c:v>0.26851607221488299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9-AE40-4CB0-9376-955B3BB62C8B}"/>
            </c:ext>
          </c:extLst>
        </c:ser>
        <c:ser>
          <c:idx val="4"/>
          <c:order val="4"/>
          <c:tx>
            <c:strRef>
              <c:f>'Ch4. Maintenance'!$F$85</c:f>
              <c:strCache>
                <c:ptCount val="1"/>
                <c:pt idx="0">
                  <c:v>2014</c:v>
                </c:pt>
              </c:strCache>
            </c:strRef>
          </c:tx>
          <c:spPr>
            <a:ln w="28575" cap="rnd">
              <a:solidFill>
                <a:schemeClr val="accent5"/>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Maintenance'!$F$86:$F$105</c:f>
              <c:numCache>
                <c:formatCode>0%</c:formatCode>
                <c:ptCount val="20"/>
                <c:pt idx="0">
                  <c:v>0.99988728584310205</c:v>
                </c:pt>
                <c:pt idx="1">
                  <c:v>0.99979850896635103</c:v>
                </c:pt>
                <c:pt idx="2">
                  <c:v>0.99967251108424005</c:v>
                </c:pt>
                <c:pt idx="3">
                  <c:v>0.99628088196227704</c:v>
                </c:pt>
                <c:pt idx="4">
                  <c:v>0.97499076797697704</c:v>
                </c:pt>
                <c:pt idx="5">
                  <c:v>0.93558660624370604</c:v>
                </c:pt>
                <c:pt idx="6">
                  <c:v>0.86574260617293897</c:v>
                </c:pt>
                <c:pt idx="7">
                  <c:v>0.78286440446558903</c:v>
                </c:pt>
                <c:pt idx="8">
                  <c:v>0.71619648325795504</c:v>
                </c:pt>
                <c:pt idx="9">
                  <c:v>0.66517895737874999</c:v>
                </c:pt>
                <c:pt idx="10">
                  <c:v>0.60715303136249499</c:v>
                </c:pt>
                <c:pt idx="11">
                  <c:v>0.55464008254430697</c:v>
                </c:pt>
                <c:pt idx="12">
                  <c:v>0.50846664471289704</c:v>
                </c:pt>
                <c:pt idx="13">
                  <c:v>0.45172782955123802</c:v>
                </c:pt>
                <c:pt idx="14">
                  <c:v>0.38150166164309501</c:v>
                </c:pt>
                <c:pt idx="15">
                  <c:v>0.32816548816373098</c:v>
                </c:pt>
                <c:pt idx="16">
                  <c:v>0.29528740081285099</c:v>
                </c:pt>
                <c:pt idx="17">
                  <c:v>0.20880469692940301</c:v>
                </c:pt>
                <c:pt idx="18">
                  <c:v>0.154028999286903</c:v>
                </c:pt>
                <c:pt idx="19">
                  <c:v>0.115042669723602</c:v>
                </c:pt>
              </c:numCache>
            </c:numRef>
          </c:val>
          <c:smooth val="0"/>
          <c:extLst>
            <c:ext xmlns:c16="http://schemas.microsoft.com/office/drawing/2014/chart" uri="{C3380CC4-5D6E-409C-BE32-E72D297353CC}">
              <c16:uniqueId val="{00000000-AE40-4CB0-9376-955B3BB62C8B}"/>
            </c:ext>
          </c:extLst>
        </c:ser>
        <c:ser>
          <c:idx val="5"/>
          <c:order val="5"/>
          <c:tx>
            <c:strRef>
              <c:f>'Ch4. Maintenance'!$G$85</c:f>
              <c:strCache>
                <c:ptCount val="1"/>
                <c:pt idx="0">
                  <c:v>2015</c:v>
                </c:pt>
              </c:strCache>
            </c:strRef>
          </c:tx>
          <c:spPr>
            <a:ln w="28575" cap="rnd">
              <a:solidFill>
                <a:schemeClr val="accent6"/>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Maintenance'!$G$86:$G$105</c:f>
              <c:numCache>
                <c:formatCode>0%</c:formatCode>
                <c:ptCount val="20"/>
                <c:pt idx="0">
                  <c:v>1</c:v>
                </c:pt>
                <c:pt idx="1">
                  <c:v>1</c:v>
                </c:pt>
                <c:pt idx="2">
                  <c:v>0.99982843040213298</c:v>
                </c:pt>
                <c:pt idx="3">
                  <c:v>0.98242888321680899</c:v>
                </c:pt>
                <c:pt idx="4">
                  <c:v>0.95033891969977102</c:v>
                </c:pt>
                <c:pt idx="5">
                  <c:v>0.90841837278169502</c:v>
                </c:pt>
                <c:pt idx="6">
                  <c:v>0.86814376695502304</c:v>
                </c:pt>
                <c:pt idx="7">
                  <c:v>0.82251416127652399</c:v>
                </c:pt>
                <c:pt idx="8">
                  <c:v>0.78389012620638499</c:v>
                </c:pt>
                <c:pt idx="9">
                  <c:v>0.73926385322286303</c:v>
                </c:pt>
                <c:pt idx="10">
                  <c:v>0.67489983588671598</c:v>
                </c:pt>
                <c:pt idx="11">
                  <c:v>0.61918675432188897</c:v>
                </c:pt>
                <c:pt idx="12">
                  <c:v>0.56929766767690104</c:v>
                </c:pt>
                <c:pt idx="13">
                  <c:v>0.51999929393490096</c:v>
                </c:pt>
                <c:pt idx="14">
                  <c:v>0.46889745862176302</c:v>
                </c:pt>
                <c:pt idx="15">
                  <c:v>0.42105587763661001</c:v>
                </c:pt>
                <c:pt idx="16">
                  <c:v>0.38730109686389602</c:v>
                </c:pt>
                <c:pt idx="17">
                  <c:v>0.34899935442220797</c:v>
                </c:pt>
                <c:pt idx="18">
                  <c:v>0.31752018956429201</c:v>
                </c:pt>
                <c:pt idx="19">
                  <c:v>0.27060777911439499</c:v>
                </c:pt>
              </c:numCache>
            </c:numRef>
          </c:val>
          <c:smooth val="0"/>
          <c:extLst>
            <c:ext xmlns:c16="http://schemas.microsoft.com/office/drawing/2014/chart" uri="{C3380CC4-5D6E-409C-BE32-E72D297353CC}">
              <c16:uniqueId val="{00000001-AE40-4CB0-9376-955B3BB62C8B}"/>
            </c:ext>
          </c:extLst>
        </c:ser>
        <c:ser>
          <c:idx val="6"/>
          <c:order val="6"/>
          <c:tx>
            <c:strRef>
              <c:f>'Ch4. Maintenance'!$H$85</c:f>
              <c:strCache>
                <c:ptCount val="1"/>
                <c:pt idx="0">
                  <c:v>2016</c:v>
                </c:pt>
              </c:strCache>
            </c:strRef>
          </c:tx>
          <c:spPr>
            <a:ln w="28575" cap="rnd">
              <a:solidFill>
                <a:schemeClr val="accent1">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Maintenance'!$H$86:$H$105</c:f>
              <c:numCache>
                <c:formatCode>0.0%</c:formatCode>
                <c:ptCount val="20"/>
                <c:pt idx="0">
                  <c:v>1</c:v>
                </c:pt>
                <c:pt idx="1">
                  <c:v>1</c:v>
                </c:pt>
                <c:pt idx="2">
                  <c:v>0.99970679207533697</c:v>
                </c:pt>
                <c:pt idx="3">
                  <c:v>0.98326113778139901</c:v>
                </c:pt>
                <c:pt idx="4">
                  <c:v>0.95143926442729798</c:v>
                </c:pt>
                <c:pt idx="5">
                  <c:v>0.91231288617109396</c:v>
                </c:pt>
                <c:pt idx="6">
                  <c:v>0.85281276659808303</c:v>
                </c:pt>
                <c:pt idx="7">
                  <c:v>0.801485709728322</c:v>
                </c:pt>
                <c:pt idx="8">
                  <c:v>0.76559623644917196</c:v>
                </c:pt>
                <c:pt idx="9">
                  <c:v>0.72925141045539099</c:v>
                </c:pt>
                <c:pt idx="10">
                  <c:v>0.67049055392884405</c:v>
                </c:pt>
                <c:pt idx="11">
                  <c:v>0.61534949550289897</c:v>
                </c:pt>
                <c:pt idx="12">
                  <c:v>0.56707868888643598</c:v>
                </c:pt>
                <c:pt idx="13">
                  <c:v>0.51541467650890105</c:v>
                </c:pt>
                <c:pt idx="14">
                  <c:v>0.47108006561888099</c:v>
                </c:pt>
                <c:pt idx="15">
                  <c:v>0.42195092758827102</c:v>
                </c:pt>
                <c:pt idx="16">
                  <c:v>0.37600961834884999</c:v>
                </c:pt>
                <c:pt idx="17">
                  <c:v>0.34308880308880302</c:v>
                </c:pt>
                <c:pt idx="18">
                  <c:v>0.30253872633390699</c:v>
                </c:pt>
                <c:pt idx="19">
                  <c:v>0.26862640816129202</c:v>
                </c:pt>
              </c:numCache>
            </c:numRef>
          </c:val>
          <c:smooth val="0"/>
          <c:extLst>
            <c:ext xmlns:c16="http://schemas.microsoft.com/office/drawing/2014/chart" uri="{C3380CC4-5D6E-409C-BE32-E72D297353CC}">
              <c16:uniqueId val="{00000002-AE40-4CB0-9376-955B3BB62C8B}"/>
            </c:ext>
          </c:extLst>
        </c:ser>
        <c:ser>
          <c:idx val="7"/>
          <c:order val="7"/>
          <c:tx>
            <c:strRef>
              <c:f>'Ch4. Maintenance'!$I$85</c:f>
              <c:strCache>
                <c:ptCount val="1"/>
                <c:pt idx="0">
                  <c:v>2017</c:v>
                </c:pt>
              </c:strCache>
            </c:strRef>
          </c:tx>
          <c:spPr>
            <a:ln w="28575" cap="rnd">
              <a:solidFill>
                <a:schemeClr val="accent2">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Maintenance'!$I$86:$I$105</c:f>
              <c:numCache>
                <c:formatCode>0.0%</c:formatCode>
                <c:ptCount val="20"/>
                <c:pt idx="0">
                  <c:v>1</c:v>
                </c:pt>
                <c:pt idx="1">
                  <c:v>1</c:v>
                </c:pt>
                <c:pt idx="2">
                  <c:v>0.999391623739183</c:v>
                </c:pt>
                <c:pt idx="3">
                  <c:v>0.98397839284661803</c:v>
                </c:pt>
                <c:pt idx="4">
                  <c:v>0.94586270680391304</c:v>
                </c:pt>
                <c:pt idx="5">
                  <c:v>0.92022864011035899</c:v>
                </c:pt>
                <c:pt idx="6">
                  <c:v>0.87246096055153799</c:v>
                </c:pt>
                <c:pt idx="7">
                  <c:v>0.80421752397558899</c:v>
                </c:pt>
                <c:pt idx="8">
                  <c:v>0.75521488661818104</c:v>
                </c:pt>
                <c:pt idx="9">
                  <c:v>0.71802054154995298</c:v>
                </c:pt>
                <c:pt idx="10">
                  <c:v>0.66281719657944305</c:v>
                </c:pt>
                <c:pt idx="11">
                  <c:v>0.61702400102438504</c:v>
                </c:pt>
                <c:pt idx="12">
                  <c:v>0.56715968777356296</c:v>
                </c:pt>
                <c:pt idx="13">
                  <c:v>0.51531517629812496</c:v>
                </c:pt>
                <c:pt idx="14">
                  <c:v>0.46692965154503602</c:v>
                </c:pt>
                <c:pt idx="15">
                  <c:v>0.42366486238693901</c:v>
                </c:pt>
                <c:pt idx="16">
                  <c:v>0.37406973126899401</c:v>
                </c:pt>
                <c:pt idx="17">
                  <c:v>0.33092882024723302</c:v>
                </c:pt>
                <c:pt idx="18">
                  <c:v>0.30112342199745201</c:v>
                </c:pt>
                <c:pt idx="19">
                  <c:v>0.25834767641996598</c:v>
                </c:pt>
              </c:numCache>
            </c:numRef>
          </c:val>
          <c:smooth val="0"/>
          <c:extLst>
            <c:ext xmlns:c16="http://schemas.microsoft.com/office/drawing/2014/chart" uri="{C3380CC4-5D6E-409C-BE32-E72D297353CC}">
              <c16:uniqueId val="{00000003-AE40-4CB0-9376-955B3BB62C8B}"/>
            </c:ext>
          </c:extLst>
        </c:ser>
        <c:ser>
          <c:idx val="8"/>
          <c:order val="8"/>
          <c:tx>
            <c:strRef>
              <c:f>'Ch4. Maintenance'!$J$85</c:f>
              <c:strCache>
                <c:ptCount val="1"/>
                <c:pt idx="0">
                  <c:v>2018</c:v>
                </c:pt>
              </c:strCache>
            </c:strRef>
          </c:tx>
          <c:spPr>
            <a:ln w="28575" cap="rnd">
              <a:solidFill>
                <a:schemeClr val="accent3">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Maintenance'!$J$86:$J$105</c:f>
              <c:numCache>
                <c:formatCode>0.0%</c:formatCode>
                <c:ptCount val="20"/>
                <c:pt idx="0">
                  <c:v>1</c:v>
                </c:pt>
                <c:pt idx="1">
                  <c:v>1</c:v>
                </c:pt>
                <c:pt idx="2">
                  <c:v>0.999391623739183</c:v>
                </c:pt>
                <c:pt idx="3">
                  <c:v>0.98397839284661803</c:v>
                </c:pt>
                <c:pt idx="4">
                  <c:v>0.94586270680391304</c:v>
                </c:pt>
                <c:pt idx="5">
                  <c:v>0.92022864011035899</c:v>
                </c:pt>
                <c:pt idx="6">
                  <c:v>0.87246096055153799</c:v>
                </c:pt>
                <c:pt idx="7">
                  <c:v>0.80421752397558899</c:v>
                </c:pt>
                <c:pt idx="8">
                  <c:v>0.75521488661818104</c:v>
                </c:pt>
                <c:pt idx="9">
                  <c:v>0.71802054154995298</c:v>
                </c:pt>
                <c:pt idx="10">
                  <c:v>0.66281719657944305</c:v>
                </c:pt>
                <c:pt idx="11">
                  <c:v>0.61702400102438504</c:v>
                </c:pt>
                <c:pt idx="12">
                  <c:v>0.56715968777356296</c:v>
                </c:pt>
                <c:pt idx="13">
                  <c:v>0.51531517629812496</c:v>
                </c:pt>
                <c:pt idx="14">
                  <c:v>0.46692965154503602</c:v>
                </c:pt>
                <c:pt idx="15">
                  <c:v>0.42366486238693901</c:v>
                </c:pt>
                <c:pt idx="16">
                  <c:v>0.37406973126899401</c:v>
                </c:pt>
                <c:pt idx="17">
                  <c:v>0.33092882024723302</c:v>
                </c:pt>
                <c:pt idx="18">
                  <c:v>0.30112342199745201</c:v>
                </c:pt>
                <c:pt idx="19">
                  <c:v>0.25834767641996598</c:v>
                </c:pt>
              </c:numCache>
            </c:numRef>
          </c:val>
          <c:smooth val="0"/>
          <c:extLst>
            <c:ext xmlns:c16="http://schemas.microsoft.com/office/drawing/2014/chart" uri="{C3380CC4-5D6E-409C-BE32-E72D297353CC}">
              <c16:uniqueId val="{00000004-AE40-4CB0-9376-955B3BB62C8B}"/>
            </c:ext>
          </c:extLst>
        </c:ser>
        <c:ser>
          <c:idx val="9"/>
          <c:order val="9"/>
          <c:tx>
            <c:strRef>
              <c:f>'Ch4. Maintenance'!$K$85</c:f>
              <c:strCache>
                <c:ptCount val="1"/>
                <c:pt idx="0">
                  <c:v>2019</c:v>
                </c:pt>
              </c:strCache>
            </c:strRef>
          </c:tx>
          <c:spPr>
            <a:ln w="28575" cap="rnd">
              <a:solidFill>
                <a:schemeClr val="accent4">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Maintenance'!$K$86:$K$105</c:f>
              <c:numCache>
                <c:formatCode>0.0%</c:formatCode>
                <c:ptCount val="20"/>
                <c:pt idx="0">
                  <c:v>1</c:v>
                </c:pt>
                <c:pt idx="1">
                  <c:v>0.99992277395937901</c:v>
                </c:pt>
                <c:pt idx="2">
                  <c:v>0.998176887343316</c:v>
                </c:pt>
                <c:pt idx="3">
                  <c:v>0.98532067912383803</c:v>
                </c:pt>
                <c:pt idx="4">
                  <c:v>0.95448172298815603</c:v>
                </c:pt>
                <c:pt idx="5">
                  <c:v>0.91542951822584795</c:v>
                </c:pt>
                <c:pt idx="6">
                  <c:v>0.87132594999384405</c:v>
                </c:pt>
                <c:pt idx="7">
                  <c:v>0.83544555099915396</c:v>
                </c:pt>
                <c:pt idx="8">
                  <c:v>0.78241954375592604</c:v>
                </c:pt>
                <c:pt idx="9">
                  <c:v>0.710009290499242</c:v>
                </c:pt>
                <c:pt idx="10">
                  <c:v>0.64795918367346905</c:v>
                </c:pt>
                <c:pt idx="11">
                  <c:v>0.60125755194030395</c:v>
                </c:pt>
                <c:pt idx="12">
                  <c:v>0.55802072690118198</c:v>
                </c:pt>
                <c:pt idx="13">
                  <c:v>0.51511308897183095</c:v>
                </c:pt>
                <c:pt idx="14">
                  <c:v>0.46609498320452197</c:v>
                </c:pt>
                <c:pt idx="15">
                  <c:v>0.41768500781645601</c:v>
                </c:pt>
                <c:pt idx="16">
                  <c:v>0.36777787997845002</c:v>
                </c:pt>
                <c:pt idx="17">
                  <c:v>0.335048548821964</c:v>
                </c:pt>
                <c:pt idx="18">
                  <c:v>0.28475046652949898</c:v>
                </c:pt>
                <c:pt idx="19">
                  <c:v>0.24607797811681301</c:v>
                </c:pt>
              </c:numCache>
            </c:numRef>
          </c:val>
          <c:smooth val="0"/>
          <c:extLst>
            <c:ext xmlns:c16="http://schemas.microsoft.com/office/drawing/2014/chart" uri="{C3380CC4-5D6E-409C-BE32-E72D297353CC}">
              <c16:uniqueId val="{00000005-AE40-4CB0-9376-955B3BB62C8B}"/>
            </c:ext>
          </c:extLst>
        </c:ser>
        <c:ser>
          <c:idx val="10"/>
          <c:order val="10"/>
          <c:tx>
            <c:strRef>
              <c:f>'Ch4. Maintenance'!$L$85</c:f>
              <c:strCache>
                <c:ptCount val="1"/>
                <c:pt idx="0">
                  <c:v>2020</c:v>
                </c:pt>
              </c:strCache>
            </c:strRef>
          </c:tx>
          <c:spPr>
            <a:ln w="28575" cap="rnd">
              <a:solidFill>
                <a:schemeClr val="accent5">
                  <a:lumMod val="60000"/>
                </a:schemeClr>
              </a:solidFill>
              <a:round/>
            </a:ln>
            <a:effectLst/>
          </c:spPr>
          <c:marker>
            <c:symbol val="none"/>
          </c:marker>
          <c:cat>
            <c:numRef>
              <c:f>'Ch4. Maintenance'!$A$86:$A$105</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Maintenance'!$L$86:$L$105</c:f>
              <c:numCache>
                <c:formatCode>0.0%</c:formatCode>
                <c:ptCount val="20"/>
                <c:pt idx="0">
                  <c:v>1</c:v>
                </c:pt>
                <c:pt idx="1">
                  <c:v>1.00002347610719</c:v>
                </c:pt>
                <c:pt idx="2">
                  <c:v>0.99888147086581103</c:v>
                </c:pt>
                <c:pt idx="3">
                  <c:v>0.98917544545908298</c:v>
                </c:pt>
                <c:pt idx="4">
                  <c:v>0.96034504233655804</c:v>
                </c:pt>
                <c:pt idx="5">
                  <c:v>0.92942128040153404</c:v>
                </c:pt>
                <c:pt idx="6">
                  <c:v>0.88106750999427497</c:v>
                </c:pt>
                <c:pt idx="7">
                  <c:v>0.829046292611752</c:v>
                </c:pt>
                <c:pt idx="8">
                  <c:v>0.79819927077907604</c:v>
                </c:pt>
                <c:pt idx="9">
                  <c:v>0.74259099767023695</c:v>
                </c:pt>
                <c:pt idx="10">
                  <c:v>0.66017114210261696</c:v>
                </c:pt>
                <c:pt idx="11">
                  <c:v>0.595294498888156</c:v>
                </c:pt>
                <c:pt idx="12">
                  <c:v>0.54273242794875498</c:v>
                </c:pt>
                <c:pt idx="13">
                  <c:v>0.499128443377993</c:v>
                </c:pt>
                <c:pt idx="14">
                  <c:v>0.461887339885379</c:v>
                </c:pt>
                <c:pt idx="15">
                  <c:v>0.42110053333818698</c:v>
                </c:pt>
                <c:pt idx="16">
                  <c:v>0.38484314804622999</c:v>
                </c:pt>
                <c:pt idx="17">
                  <c:v>0.34402922316829598</c:v>
                </c:pt>
                <c:pt idx="18">
                  <c:v>0.31933039647577099</c:v>
                </c:pt>
                <c:pt idx="19">
                  <c:v>0.26590909090909098</c:v>
                </c:pt>
              </c:numCache>
            </c:numRef>
          </c:val>
          <c:smooth val="0"/>
          <c:extLst>
            <c:ext xmlns:c16="http://schemas.microsoft.com/office/drawing/2014/chart" uri="{C3380CC4-5D6E-409C-BE32-E72D297353CC}">
              <c16:uniqueId val="{00000000-94FE-4281-82E7-1D78C8A1AA21}"/>
            </c:ext>
          </c:extLst>
        </c:ser>
        <c:dLbls>
          <c:showLegendKey val="0"/>
          <c:showVal val="0"/>
          <c:showCatName val="0"/>
          <c:showSerName val="0"/>
          <c:showPercent val="0"/>
          <c:showBubbleSize val="0"/>
        </c:dLbls>
        <c:smooth val="0"/>
        <c:axId val="621913248"/>
        <c:axId val="621912072"/>
        <c:extLst>
          <c:ext xmlns:c15="http://schemas.microsoft.com/office/drawing/2012/chart" uri="{02D57815-91ED-43cb-92C2-25804820EDAC}">
            <c15:filteredLineSeries>
              <c15:ser>
                <c:idx val="0"/>
                <c:order val="0"/>
                <c:tx>
                  <c:strRef>
                    <c:extLst>
                      <c:ext uri="{02D57815-91ED-43cb-92C2-25804820EDAC}">
                        <c15:formulaRef>
                          <c15:sqref>'Ch4. Maintenance'!$B$85</c15:sqref>
                        </c15:formulaRef>
                      </c:ext>
                    </c:extLst>
                    <c:strCache>
                      <c:ptCount val="1"/>
                      <c:pt idx="0">
                        <c:v>2010</c:v>
                      </c:pt>
                    </c:strCache>
                  </c:strRef>
                </c:tx>
                <c:spPr>
                  <a:ln w="28575" cap="rnd">
                    <a:solidFill>
                      <a:schemeClr val="accent1"/>
                    </a:solidFill>
                    <a:round/>
                  </a:ln>
                  <a:effectLst/>
                </c:spPr>
                <c:marker>
                  <c:symbol val="none"/>
                </c:marker>
                <c:cat>
                  <c:numRef>
                    <c:extLst>
                      <c:ext uri="{02D57815-91ED-43cb-92C2-25804820EDAC}">
                        <c15:formulaRef>
                          <c15:sqref>'Ch4. Maintenance'!$A$86:$A$105</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uri="{02D57815-91ED-43cb-92C2-25804820EDAC}">
                        <c15:formulaRef>
                          <c15:sqref>'Ch4. Maintenance'!$B$86:$B$105</c15:sqref>
                        </c15:formulaRef>
                      </c:ext>
                    </c:extLst>
                    <c:numCache>
                      <c:formatCode>General</c:formatCode>
                      <c:ptCount val="20"/>
                    </c:numCache>
                  </c:numRef>
                </c:val>
                <c:smooth val="0"/>
                <c:extLst>
                  <c:ext xmlns:c16="http://schemas.microsoft.com/office/drawing/2014/chart" uri="{C3380CC4-5D6E-409C-BE32-E72D297353CC}">
                    <c16:uniqueId val="{00000006-AE40-4CB0-9376-955B3BB62C8B}"/>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'Ch4. Maintenance'!#REF!</c15:sqref>
                        </c15:formulaRef>
                      </c:ext>
                    </c:extLst>
                    <c:strCache>
                      <c:ptCount val="1"/>
                      <c:pt idx="0">
                        <c:v>#REF!</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'Ch4. Maintenance'!$A$86:$A$105</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xmlns:c15="http://schemas.microsoft.com/office/drawing/2012/chart">
                      <c:ext xmlns:c15="http://schemas.microsoft.com/office/drawing/2012/chart" uri="{02D57815-91ED-43cb-92C2-25804820EDAC}">
                        <c15:formulaRef>
                          <c15:sqref>'Ch4. Maintenance'!#REF!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0-4BB2-4C21-9CEF-5AC26CC7EC89}"/>
                  </c:ext>
                </c:extLst>
              </c15:ser>
            </c15:filteredLineSeries>
          </c:ext>
        </c:extLst>
      </c:lineChart>
      <c:catAx>
        <c:axId val="62191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2072"/>
        <c:crosses val="autoZero"/>
        <c:auto val="1"/>
        <c:lblAlgn val="ctr"/>
        <c:lblOffset val="100"/>
        <c:noMultiLvlLbl val="0"/>
      </c:catAx>
      <c:valAx>
        <c:axId val="621912072"/>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3248"/>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9250149573201E-2"/>
          <c:y val="0.16568379668632399"/>
          <c:w val="0.86196751179298503"/>
          <c:h val="0.66822964696980403"/>
        </c:manualLayout>
      </c:layout>
      <c:lineChart>
        <c:grouping val="standard"/>
        <c:varyColors val="0"/>
        <c:ser>
          <c:idx val="0"/>
          <c:order val="0"/>
          <c:tx>
            <c:strRef>
              <c:f>'Ch4. Maintenance'!$B$111</c:f>
              <c:strCache>
                <c:ptCount val="1"/>
                <c:pt idx="0">
                  <c:v>2010</c:v>
                </c:pt>
              </c:strCache>
            </c:strRef>
          </c:tx>
          <c:spPr>
            <a:ln w="28575" cap="rnd">
              <a:solidFill>
                <a:schemeClr val="accent1"/>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Maintenance'!$B$112:$B$131</c:f>
              <c:numCache>
                <c:formatCode>0%</c:formatCode>
                <c:ptCount val="20"/>
                <c:pt idx="0">
                  <c:v>1</c:v>
                </c:pt>
                <c:pt idx="1">
                  <c:v>1</c:v>
                </c:pt>
                <c:pt idx="2">
                  <c:v>1</c:v>
                </c:pt>
                <c:pt idx="3">
                  <c:v>1</c:v>
                </c:pt>
                <c:pt idx="4">
                  <c:v>0.99900582842571795</c:v>
                </c:pt>
                <c:pt idx="5">
                  <c:v>0.98272619189904997</c:v>
                </c:pt>
                <c:pt idx="6">
                  <c:v>0.94738104347130903</c:v>
                </c:pt>
                <c:pt idx="7">
                  <c:v>0.91089717763311395</c:v>
                </c:pt>
                <c:pt idx="8">
                  <c:v>0.89018528820660903</c:v>
                </c:pt>
                <c:pt idx="9">
                  <c:v>0.84088925868052</c:v>
                </c:pt>
                <c:pt idx="10">
                  <c:v>0.75745922362203</c:v>
                </c:pt>
                <c:pt idx="11">
                  <c:v>0.70988842741497804</c:v>
                </c:pt>
                <c:pt idx="12">
                  <c:v>0.69015324995596306</c:v>
                </c:pt>
                <c:pt idx="13">
                  <c:v>0.64014049656604199</c:v>
                </c:pt>
                <c:pt idx="14">
                  <c:v>0.53234792016467303</c:v>
                </c:pt>
                <c:pt idx="15">
                  <c:v>0.51211520400709598</c:v>
                </c:pt>
                <c:pt idx="16">
                  <c:v>0.48728820429671699</c:v>
                </c:pt>
                <c:pt idx="17">
                  <c:v>0.47011316017795501</c:v>
                </c:pt>
                <c:pt idx="18">
                  <c:v>0.45118114024536898</c:v>
                </c:pt>
                <c:pt idx="19">
                  <c:v>0.44053579621391997</c:v>
                </c:pt>
              </c:numCache>
            </c:numRef>
          </c:val>
          <c:smooth val="0"/>
          <c:extLst>
            <c:ext xmlns:c16="http://schemas.microsoft.com/office/drawing/2014/chart" uri="{C3380CC4-5D6E-409C-BE32-E72D297353CC}">
              <c16:uniqueId val="{00000000-C636-4E32-8B10-3A75364D8CC6}"/>
            </c:ext>
          </c:extLst>
        </c:ser>
        <c:ser>
          <c:idx val="1"/>
          <c:order val="1"/>
          <c:tx>
            <c:strRef>
              <c:f>'Ch4. Maintenance'!$C$111</c:f>
              <c:strCache>
                <c:ptCount val="1"/>
                <c:pt idx="0">
                  <c:v>2011</c:v>
                </c:pt>
              </c:strCache>
            </c:strRef>
          </c:tx>
          <c:spPr>
            <a:ln w="28575" cap="rnd">
              <a:solidFill>
                <a:schemeClr val="accent2"/>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Maintenance'!$C$112:$C$131</c:f>
              <c:numCache>
                <c:formatCode>0%</c:formatCode>
                <c:ptCount val="20"/>
                <c:pt idx="0">
                  <c:v>1</c:v>
                </c:pt>
                <c:pt idx="1">
                  <c:v>1</c:v>
                </c:pt>
                <c:pt idx="2">
                  <c:v>1</c:v>
                </c:pt>
                <c:pt idx="3">
                  <c:v>1</c:v>
                </c:pt>
                <c:pt idx="4">
                  <c:v>0.99900582842571795</c:v>
                </c:pt>
                <c:pt idx="5">
                  <c:v>0.99</c:v>
                </c:pt>
                <c:pt idx="6">
                  <c:v>0.96</c:v>
                </c:pt>
                <c:pt idx="7">
                  <c:v>0.92</c:v>
                </c:pt>
                <c:pt idx="8">
                  <c:v>0.89</c:v>
                </c:pt>
                <c:pt idx="9">
                  <c:v>0.85</c:v>
                </c:pt>
                <c:pt idx="10">
                  <c:v>0.77</c:v>
                </c:pt>
                <c:pt idx="11">
                  <c:v>0.72</c:v>
                </c:pt>
                <c:pt idx="12">
                  <c:v>0.69015324995596306</c:v>
                </c:pt>
                <c:pt idx="13">
                  <c:v>0.65</c:v>
                </c:pt>
                <c:pt idx="14">
                  <c:v>0.55000000000000004</c:v>
                </c:pt>
                <c:pt idx="15">
                  <c:v>0.5</c:v>
                </c:pt>
                <c:pt idx="16">
                  <c:v>0.5</c:v>
                </c:pt>
                <c:pt idx="17">
                  <c:v>0.48</c:v>
                </c:pt>
                <c:pt idx="18">
                  <c:v>0.47</c:v>
                </c:pt>
                <c:pt idx="19">
                  <c:v>0.45</c:v>
                </c:pt>
              </c:numCache>
            </c:numRef>
          </c:val>
          <c:smooth val="0"/>
          <c:extLst>
            <c:ext xmlns:c16="http://schemas.microsoft.com/office/drawing/2014/chart" uri="{C3380CC4-5D6E-409C-BE32-E72D297353CC}">
              <c16:uniqueId val="{00000001-C636-4E32-8B10-3A75364D8CC6}"/>
            </c:ext>
          </c:extLst>
        </c:ser>
        <c:ser>
          <c:idx val="2"/>
          <c:order val="2"/>
          <c:tx>
            <c:strRef>
              <c:f>'Ch4. Maintenance'!$D$111</c:f>
              <c:strCache>
                <c:ptCount val="1"/>
                <c:pt idx="0">
                  <c:v>2012</c:v>
                </c:pt>
              </c:strCache>
            </c:strRef>
          </c:tx>
          <c:spPr>
            <a:ln w="28575" cap="rnd">
              <a:solidFill>
                <a:schemeClr val="accent3"/>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Maintenance'!$D$112:$D$131</c:f>
              <c:numCache>
                <c:formatCode>0%</c:formatCode>
                <c:ptCount val="20"/>
                <c:pt idx="0">
                  <c:v>1</c:v>
                </c:pt>
                <c:pt idx="1">
                  <c:v>1</c:v>
                </c:pt>
                <c:pt idx="2">
                  <c:v>1</c:v>
                </c:pt>
                <c:pt idx="3">
                  <c:v>1</c:v>
                </c:pt>
                <c:pt idx="4">
                  <c:v>0.999</c:v>
                </c:pt>
                <c:pt idx="5">
                  <c:v>0.98699999999999999</c:v>
                </c:pt>
                <c:pt idx="6">
                  <c:v>0.96099999999999997</c:v>
                </c:pt>
                <c:pt idx="7">
                  <c:v>0.92500000000000004</c:v>
                </c:pt>
                <c:pt idx="8">
                  <c:v>0.89300000000000002</c:v>
                </c:pt>
                <c:pt idx="9">
                  <c:v>0.84899999999999998</c:v>
                </c:pt>
                <c:pt idx="10">
                  <c:v>0.77500000000000002</c:v>
                </c:pt>
                <c:pt idx="11">
                  <c:v>0.72699999999999998</c:v>
                </c:pt>
                <c:pt idx="12">
                  <c:v>0.69699999999999995</c:v>
                </c:pt>
                <c:pt idx="13">
                  <c:v>0.64900000000000002</c:v>
                </c:pt>
                <c:pt idx="14">
                  <c:v>0.57099999999999995</c:v>
                </c:pt>
                <c:pt idx="15">
                  <c:v>0.51400000000000001</c:v>
                </c:pt>
                <c:pt idx="16">
                  <c:v>0.48499999999999999</c:v>
                </c:pt>
                <c:pt idx="17">
                  <c:v>0.498</c:v>
                </c:pt>
                <c:pt idx="18">
                  <c:v>0.48199999999999998</c:v>
                </c:pt>
                <c:pt idx="19">
                  <c:v>0.46700000000000003</c:v>
                </c:pt>
              </c:numCache>
            </c:numRef>
          </c:val>
          <c:smooth val="0"/>
          <c:extLst>
            <c:ext xmlns:c16="http://schemas.microsoft.com/office/drawing/2014/chart" uri="{C3380CC4-5D6E-409C-BE32-E72D297353CC}">
              <c16:uniqueId val="{00000002-C636-4E32-8B10-3A75364D8CC6}"/>
            </c:ext>
          </c:extLst>
        </c:ser>
        <c:ser>
          <c:idx val="3"/>
          <c:order val="3"/>
          <c:tx>
            <c:strRef>
              <c:f>'Ch4. Maintenance'!$E$111</c:f>
              <c:strCache>
                <c:ptCount val="1"/>
                <c:pt idx="0">
                  <c:v>2013</c:v>
                </c:pt>
              </c:strCache>
            </c:strRef>
          </c:tx>
          <c:spPr>
            <a:ln w="28575" cap="rnd">
              <a:solidFill>
                <a:schemeClr val="accent4"/>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Maintenance'!$E$112:$E$131</c:f>
              <c:numCache>
                <c:formatCode>0%</c:formatCode>
                <c:ptCount val="20"/>
                <c:pt idx="0">
                  <c:v>1</c:v>
                </c:pt>
                <c:pt idx="1">
                  <c:v>1</c:v>
                </c:pt>
                <c:pt idx="2">
                  <c:v>1</c:v>
                </c:pt>
                <c:pt idx="3">
                  <c:v>1</c:v>
                </c:pt>
                <c:pt idx="4">
                  <c:v>1</c:v>
                </c:pt>
                <c:pt idx="5">
                  <c:v>0.98</c:v>
                </c:pt>
                <c:pt idx="6">
                  <c:v>0.95</c:v>
                </c:pt>
                <c:pt idx="7">
                  <c:v>0.92</c:v>
                </c:pt>
                <c:pt idx="8">
                  <c:v>0.89</c:v>
                </c:pt>
                <c:pt idx="9">
                  <c:v>0.86</c:v>
                </c:pt>
                <c:pt idx="10">
                  <c:v>0.79</c:v>
                </c:pt>
                <c:pt idx="11">
                  <c:v>0.73</c:v>
                </c:pt>
                <c:pt idx="12">
                  <c:v>0.71</c:v>
                </c:pt>
                <c:pt idx="13">
                  <c:v>0.65</c:v>
                </c:pt>
                <c:pt idx="14">
                  <c:v>0.56999999999999995</c:v>
                </c:pt>
                <c:pt idx="15">
                  <c:v>0.53</c:v>
                </c:pt>
                <c:pt idx="16">
                  <c:v>0.5</c:v>
                </c:pt>
                <c:pt idx="17">
                  <c:v>0.48</c:v>
                </c:pt>
                <c:pt idx="18">
                  <c:v>0.5</c:v>
                </c:pt>
                <c:pt idx="19">
                  <c:v>0.48</c:v>
                </c:pt>
              </c:numCache>
            </c:numRef>
          </c:val>
          <c:smooth val="0"/>
          <c:extLst>
            <c:ext xmlns:c16="http://schemas.microsoft.com/office/drawing/2014/chart" uri="{C3380CC4-5D6E-409C-BE32-E72D297353CC}">
              <c16:uniqueId val="{00000003-C636-4E32-8B10-3A75364D8CC6}"/>
            </c:ext>
          </c:extLst>
        </c:ser>
        <c:ser>
          <c:idx val="4"/>
          <c:order val="4"/>
          <c:tx>
            <c:strRef>
              <c:f>'Ch4. Maintenance'!$F$111</c:f>
              <c:strCache>
                <c:ptCount val="1"/>
                <c:pt idx="0">
                  <c:v>2014</c:v>
                </c:pt>
              </c:strCache>
            </c:strRef>
          </c:tx>
          <c:spPr>
            <a:ln w="28575" cap="rnd">
              <a:solidFill>
                <a:schemeClr val="accent5"/>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Maintenance'!$F$112:$F$131</c:f>
              <c:numCache>
                <c:formatCode>0%</c:formatCode>
                <c:ptCount val="20"/>
                <c:pt idx="0">
                  <c:v>1</c:v>
                </c:pt>
                <c:pt idx="1">
                  <c:v>1</c:v>
                </c:pt>
                <c:pt idx="2">
                  <c:v>1</c:v>
                </c:pt>
                <c:pt idx="3">
                  <c:v>1</c:v>
                </c:pt>
                <c:pt idx="4">
                  <c:v>1</c:v>
                </c:pt>
                <c:pt idx="5">
                  <c:v>0.99</c:v>
                </c:pt>
                <c:pt idx="6">
                  <c:v>0.96</c:v>
                </c:pt>
                <c:pt idx="7">
                  <c:v>0.93</c:v>
                </c:pt>
                <c:pt idx="8">
                  <c:v>0.91</c:v>
                </c:pt>
                <c:pt idx="9">
                  <c:v>0.87</c:v>
                </c:pt>
                <c:pt idx="10">
                  <c:v>0.8</c:v>
                </c:pt>
                <c:pt idx="11">
                  <c:v>0.74</c:v>
                </c:pt>
                <c:pt idx="12">
                  <c:v>0.71</c:v>
                </c:pt>
                <c:pt idx="13">
                  <c:v>0.65</c:v>
                </c:pt>
                <c:pt idx="14">
                  <c:v>0.56999999999999995</c:v>
                </c:pt>
                <c:pt idx="15">
                  <c:v>0.53</c:v>
                </c:pt>
                <c:pt idx="16">
                  <c:v>0.51</c:v>
                </c:pt>
                <c:pt idx="17">
                  <c:v>0.5</c:v>
                </c:pt>
                <c:pt idx="18">
                  <c:v>0.48</c:v>
                </c:pt>
                <c:pt idx="19">
                  <c:v>0.47</c:v>
                </c:pt>
              </c:numCache>
            </c:numRef>
          </c:val>
          <c:smooth val="0"/>
          <c:extLst>
            <c:ext xmlns:c16="http://schemas.microsoft.com/office/drawing/2014/chart" uri="{C3380CC4-5D6E-409C-BE32-E72D297353CC}">
              <c16:uniqueId val="{00000004-C636-4E32-8B10-3A75364D8CC6}"/>
            </c:ext>
          </c:extLst>
        </c:ser>
        <c:ser>
          <c:idx val="5"/>
          <c:order val="5"/>
          <c:tx>
            <c:strRef>
              <c:f>'Ch4. Maintenance'!$G$111</c:f>
              <c:strCache>
                <c:ptCount val="1"/>
                <c:pt idx="0">
                  <c:v>2015</c:v>
                </c:pt>
              </c:strCache>
            </c:strRef>
          </c:tx>
          <c:spPr>
            <a:ln w="28575" cap="rnd">
              <a:solidFill>
                <a:schemeClr val="accent6"/>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Maintenance'!$G$112:$G$131</c:f>
              <c:numCache>
                <c:formatCode>0%</c:formatCode>
                <c:ptCount val="20"/>
                <c:pt idx="0">
                  <c:v>1</c:v>
                </c:pt>
                <c:pt idx="1">
                  <c:v>1</c:v>
                </c:pt>
                <c:pt idx="2">
                  <c:v>1</c:v>
                </c:pt>
                <c:pt idx="3">
                  <c:v>1</c:v>
                </c:pt>
                <c:pt idx="4">
                  <c:v>1</c:v>
                </c:pt>
                <c:pt idx="5">
                  <c:v>0.99</c:v>
                </c:pt>
                <c:pt idx="6">
                  <c:v>0.96</c:v>
                </c:pt>
                <c:pt idx="7">
                  <c:v>0.92</c:v>
                </c:pt>
                <c:pt idx="8">
                  <c:v>0.88</c:v>
                </c:pt>
                <c:pt idx="9">
                  <c:v>0.83</c:v>
                </c:pt>
                <c:pt idx="10">
                  <c:v>0.76</c:v>
                </c:pt>
                <c:pt idx="11">
                  <c:v>0.7</c:v>
                </c:pt>
                <c:pt idx="12">
                  <c:v>0.67</c:v>
                </c:pt>
                <c:pt idx="13">
                  <c:v>0.65</c:v>
                </c:pt>
                <c:pt idx="14">
                  <c:v>0.57999999999999996</c:v>
                </c:pt>
                <c:pt idx="15">
                  <c:v>0.54</c:v>
                </c:pt>
                <c:pt idx="16">
                  <c:v>0.53</c:v>
                </c:pt>
                <c:pt idx="17">
                  <c:v>0.5</c:v>
                </c:pt>
                <c:pt idx="18">
                  <c:v>0.51</c:v>
                </c:pt>
                <c:pt idx="19">
                  <c:v>0.47</c:v>
                </c:pt>
              </c:numCache>
            </c:numRef>
          </c:val>
          <c:smooth val="0"/>
          <c:extLst>
            <c:ext xmlns:c16="http://schemas.microsoft.com/office/drawing/2014/chart" uri="{C3380CC4-5D6E-409C-BE32-E72D297353CC}">
              <c16:uniqueId val="{00000005-C636-4E32-8B10-3A75364D8CC6}"/>
            </c:ext>
          </c:extLst>
        </c:ser>
        <c:ser>
          <c:idx val="6"/>
          <c:order val="6"/>
          <c:tx>
            <c:strRef>
              <c:f>'Ch4. Maintenance'!$H$111</c:f>
              <c:strCache>
                <c:ptCount val="1"/>
                <c:pt idx="0">
                  <c:v>2016</c:v>
                </c:pt>
              </c:strCache>
            </c:strRef>
          </c:tx>
          <c:spPr>
            <a:ln w="28575" cap="rnd">
              <a:solidFill>
                <a:schemeClr val="accent1">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Maintenance'!$H$112:$H$131</c:f>
              <c:numCache>
                <c:formatCode>0%</c:formatCode>
                <c:ptCount val="20"/>
                <c:pt idx="0">
                  <c:v>1</c:v>
                </c:pt>
                <c:pt idx="1">
                  <c:v>1</c:v>
                </c:pt>
                <c:pt idx="2">
                  <c:v>1</c:v>
                </c:pt>
                <c:pt idx="3">
                  <c:v>1</c:v>
                </c:pt>
                <c:pt idx="4">
                  <c:v>1</c:v>
                </c:pt>
                <c:pt idx="5">
                  <c:v>0.99</c:v>
                </c:pt>
                <c:pt idx="6">
                  <c:v>0.95</c:v>
                </c:pt>
                <c:pt idx="7">
                  <c:v>0.92</c:v>
                </c:pt>
                <c:pt idx="8">
                  <c:v>0.88</c:v>
                </c:pt>
                <c:pt idx="9">
                  <c:v>0.86</c:v>
                </c:pt>
                <c:pt idx="10">
                  <c:v>0.82</c:v>
                </c:pt>
                <c:pt idx="11">
                  <c:v>0.76</c:v>
                </c:pt>
                <c:pt idx="12">
                  <c:v>0.71</c:v>
                </c:pt>
                <c:pt idx="13">
                  <c:v>0.65</c:v>
                </c:pt>
                <c:pt idx="14">
                  <c:v>0.56999999999999995</c:v>
                </c:pt>
                <c:pt idx="15">
                  <c:v>0.52</c:v>
                </c:pt>
                <c:pt idx="16">
                  <c:v>0.5</c:v>
                </c:pt>
                <c:pt idx="17">
                  <c:v>0.5</c:v>
                </c:pt>
                <c:pt idx="18">
                  <c:v>0.5</c:v>
                </c:pt>
                <c:pt idx="19">
                  <c:v>0.49</c:v>
                </c:pt>
              </c:numCache>
            </c:numRef>
          </c:val>
          <c:smooth val="0"/>
          <c:extLst>
            <c:ext xmlns:c16="http://schemas.microsoft.com/office/drawing/2014/chart" uri="{C3380CC4-5D6E-409C-BE32-E72D297353CC}">
              <c16:uniqueId val="{00000006-C636-4E32-8B10-3A75364D8CC6}"/>
            </c:ext>
          </c:extLst>
        </c:ser>
        <c:ser>
          <c:idx val="7"/>
          <c:order val="7"/>
          <c:tx>
            <c:strRef>
              <c:f>'Ch4. Maintenance'!$I$111</c:f>
              <c:strCache>
                <c:ptCount val="1"/>
                <c:pt idx="0">
                  <c:v>2017</c:v>
                </c:pt>
              </c:strCache>
            </c:strRef>
          </c:tx>
          <c:spPr>
            <a:ln w="28575" cap="rnd">
              <a:solidFill>
                <a:schemeClr val="accent2">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Maintenance'!$I$112:$I$131</c:f>
              <c:numCache>
                <c:formatCode>0%</c:formatCode>
                <c:ptCount val="20"/>
                <c:pt idx="0">
                  <c:v>1</c:v>
                </c:pt>
                <c:pt idx="1">
                  <c:v>1</c:v>
                </c:pt>
                <c:pt idx="2">
                  <c:v>1</c:v>
                </c:pt>
                <c:pt idx="3">
                  <c:v>1</c:v>
                </c:pt>
                <c:pt idx="4">
                  <c:v>1</c:v>
                </c:pt>
                <c:pt idx="5">
                  <c:v>0.98</c:v>
                </c:pt>
                <c:pt idx="6">
                  <c:v>0.95</c:v>
                </c:pt>
                <c:pt idx="7">
                  <c:v>0.91</c:v>
                </c:pt>
                <c:pt idx="8">
                  <c:v>0.88</c:v>
                </c:pt>
                <c:pt idx="9">
                  <c:v>0.85</c:v>
                </c:pt>
                <c:pt idx="10">
                  <c:v>0.81</c:v>
                </c:pt>
                <c:pt idx="11">
                  <c:v>0.76</c:v>
                </c:pt>
                <c:pt idx="12">
                  <c:v>0.71</c:v>
                </c:pt>
                <c:pt idx="13">
                  <c:v>0.66</c:v>
                </c:pt>
                <c:pt idx="14">
                  <c:v>0.57999999999999996</c:v>
                </c:pt>
                <c:pt idx="15">
                  <c:v>0.52</c:v>
                </c:pt>
                <c:pt idx="16">
                  <c:v>0.49</c:v>
                </c:pt>
                <c:pt idx="17">
                  <c:v>0.48</c:v>
                </c:pt>
                <c:pt idx="18">
                  <c:v>0.49</c:v>
                </c:pt>
                <c:pt idx="19">
                  <c:v>0.49</c:v>
                </c:pt>
              </c:numCache>
            </c:numRef>
          </c:val>
          <c:smooth val="0"/>
          <c:extLst>
            <c:ext xmlns:c16="http://schemas.microsoft.com/office/drawing/2014/chart" uri="{C3380CC4-5D6E-409C-BE32-E72D297353CC}">
              <c16:uniqueId val="{00000007-C636-4E32-8B10-3A75364D8CC6}"/>
            </c:ext>
          </c:extLst>
        </c:ser>
        <c:ser>
          <c:idx val="8"/>
          <c:order val="8"/>
          <c:tx>
            <c:strRef>
              <c:f>'Ch4. Maintenance'!$J$111</c:f>
              <c:strCache>
                <c:ptCount val="1"/>
                <c:pt idx="0">
                  <c:v>2018</c:v>
                </c:pt>
              </c:strCache>
            </c:strRef>
          </c:tx>
          <c:spPr>
            <a:ln w="28575" cap="rnd">
              <a:solidFill>
                <a:schemeClr val="accent3">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Maintenance'!$J$112:$J$131</c:f>
              <c:numCache>
                <c:formatCode>0%</c:formatCode>
                <c:ptCount val="20"/>
                <c:pt idx="0">
                  <c:v>1</c:v>
                </c:pt>
                <c:pt idx="1">
                  <c:v>1</c:v>
                </c:pt>
                <c:pt idx="2">
                  <c:v>1</c:v>
                </c:pt>
                <c:pt idx="3">
                  <c:v>1</c:v>
                </c:pt>
                <c:pt idx="4">
                  <c:v>0.99853574504737297</c:v>
                </c:pt>
                <c:pt idx="5">
                  <c:v>0.97987719742310597</c:v>
                </c:pt>
                <c:pt idx="6">
                  <c:v>0.93838815047493296</c:v>
                </c:pt>
                <c:pt idx="7">
                  <c:v>0.90401040321520998</c:v>
                </c:pt>
                <c:pt idx="8">
                  <c:v>0.87372929332709803</c:v>
                </c:pt>
                <c:pt idx="9">
                  <c:v>0.84896446253142899</c:v>
                </c:pt>
                <c:pt idx="10">
                  <c:v>0.79546149488954498</c:v>
                </c:pt>
                <c:pt idx="11">
                  <c:v>0.74648795280138602</c:v>
                </c:pt>
                <c:pt idx="12">
                  <c:v>0.70459063750859396</c:v>
                </c:pt>
                <c:pt idx="13">
                  <c:v>0.649606341907778</c:v>
                </c:pt>
                <c:pt idx="14">
                  <c:v>0.58054034081029404</c:v>
                </c:pt>
                <c:pt idx="15">
                  <c:v>0.51248058109753503</c:v>
                </c:pt>
                <c:pt idx="16">
                  <c:v>0.47599572990121602</c:v>
                </c:pt>
                <c:pt idx="17">
                  <c:v>0.46490249000547901</c:v>
                </c:pt>
                <c:pt idx="18">
                  <c:v>0.46691770629430301</c:v>
                </c:pt>
                <c:pt idx="19">
                  <c:v>0.48671191243344503</c:v>
                </c:pt>
              </c:numCache>
            </c:numRef>
          </c:val>
          <c:smooth val="0"/>
          <c:extLst>
            <c:ext xmlns:c16="http://schemas.microsoft.com/office/drawing/2014/chart" uri="{C3380CC4-5D6E-409C-BE32-E72D297353CC}">
              <c16:uniqueId val="{00000008-C636-4E32-8B10-3A75364D8CC6}"/>
            </c:ext>
          </c:extLst>
        </c:ser>
        <c:ser>
          <c:idx val="9"/>
          <c:order val="9"/>
          <c:tx>
            <c:strRef>
              <c:f>'Ch4. Maintenance'!$K$111</c:f>
              <c:strCache>
                <c:ptCount val="1"/>
                <c:pt idx="0">
                  <c:v>2019</c:v>
                </c:pt>
              </c:strCache>
            </c:strRef>
          </c:tx>
          <c:spPr>
            <a:ln w="28575" cap="rnd">
              <a:solidFill>
                <a:schemeClr val="accent4">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Maintenance'!$K$112:$K$131</c:f>
              <c:numCache>
                <c:formatCode>0%</c:formatCode>
                <c:ptCount val="20"/>
                <c:pt idx="0">
                  <c:v>1</c:v>
                </c:pt>
                <c:pt idx="1">
                  <c:v>1</c:v>
                </c:pt>
                <c:pt idx="2">
                  <c:v>1</c:v>
                </c:pt>
                <c:pt idx="3">
                  <c:v>1</c:v>
                </c:pt>
                <c:pt idx="4">
                  <c:v>0.99463545965176603</c:v>
                </c:pt>
                <c:pt idx="5">
                  <c:v>0.96809322165831202</c:v>
                </c:pt>
                <c:pt idx="6">
                  <c:v>0.925916775491476</c:v>
                </c:pt>
                <c:pt idx="7">
                  <c:v>0.88960854590419602</c:v>
                </c:pt>
                <c:pt idx="8">
                  <c:v>0.86752007510957196</c:v>
                </c:pt>
                <c:pt idx="9">
                  <c:v>0.82589903266300702</c:v>
                </c:pt>
                <c:pt idx="10">
                  <c:v>0.77933590813655096</c:v>
                </c:pt>
                <c:pt idx="11">
                  <c:v>0.71566420876922998</c:v>
                </c:pt>
                <c:pt idx="12">
                  <c:v>0.67707215941909404</c:v>
                </c:pt>
                <c:pt idx="13">
                  <c:v>0.63670378049365495</c:v>
                </c:pt>
                <c:pt idx="14">
                  <c:v>0.56742614844054995</c:v>
                </c:pt>
                <c:pt idx="15">
                  <c:v>0.50369500956355395</c:v>
                </c:pt>
                <c:pt idx="16">
                  <c:v>0.46175525884872098</c:v>
                </c:pt>
                <c:pt idx="17">
                  <c:v>0.44978875039468302</c:v>
                </c:pt>
                <c:pt idx="18">
                  <c:v>0.45084420723664198</c:v>
                </c:pt>
                <c:pt idx="19">
                  <c:v>0.46007456516985201</c:v>
                </c:pt>
              </c:numCache>
            </c:numRef>
          </c:val>
          <c:smooth val="0"/>
          <c:extLst>
            <c:ext xmlns:c16="http://schemas.microsoft.com/office/drawing/2014/chart" uri="{C3380CC4-5D6E-409C-BE32-E72D297353CC}">
              <c16:uniqueId val="{00000009-C636-4E32-8B10-3A75364D8CC6}"/>
            </c:ext>
          </c:extLst>
        </c:ser>
        <c:ser>
          <c:idx val="10"/>
          <c:order val="10"/>
          <c:tx>
            <c:strRef>
              <c:f>'Ch4. Maintenance'!$L$111</c:f>
              <c:strCache>
                <c:ptCount val="1"/>
                <c:pt idx="0">
                  <c:v>2020</c:v>
                </c:pt>
              </c:strCache>
            </c:strRef>
          </c:tx>
          <c:spPr>
            <a:ln w="28575" cap="rnd">
              <a:solidFill>
                <a:schemeClr val="accent5">
                  <a:lumMod val="60000"/>
                </a:schemeClr>
              </a:solidFill>
              <a:round/>
            </a:ln>
            <a:effectLst/>
          </c:spPr>
          <c:marker>
            <c:symbol val="none"/>
          </c:marker>
          <c:cat>
            <c:numRef>
              <c:f>'Ch4. Maintenance'!$A$112:$A$131</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Maintenance'!$L$112:$L$131</c:f>
              <c:numCache>
                <c:formatCode>0%</c:formatCode>
                <c:ptCount val="20"/>
                <c:pt idx="0">
                  <c:v>1</c:v>
                </c:pt>
                <c:pt idx="1">
                  <c:v>1</c:v>
                </c:pt>
                <c:pt idx="2">
                  <c:v>1</c:v>
                </c:pt>
                <c:pt idx="3">
                  <c:v>1</c:v>
                </c:pt>
                <c:pt idx="4">
                  <c:v>0.99</c:v>
                </c:pt>
                <c:pt idx="5">
                  <c:v>0.96</c:v>
                </c:pt>
                <c:pt idx="6">
                  <c:v>0.93</c:v>
                </c:pt>
                <c:pt idx="7">
                  <c:v>0.89</c:v>
                </c:pt>
                <c:pt idx="8">
                  <c:v>0.86</c:v>
                </c:pt>
                <c:pt idx="9">
                  <c:v>0.82</c:v>
                </c:pt>
                <c:pt idx="10">
                  <c:v>0.76</c:v>
                </c:pt>
                <c:pt idx="11">
                  <c:v>0.71</c:v>
                </c:pt>
                <c:pt idx="12">
                  <c:v>0.66</c:v>
                </c:pt>
                <c:pt idx="13">
                  <c:v>0.62</c:v>
                </c:pt>
                <c:pt idx="14">
                  <c:v>0.56999999999999995</c:v>
                </c:pt>
                <c:pt idx="15">
                  <c:v>0.5</c:v>
                </c:pt>
                <c:pt idx="16">
                  <c:v>0.46</c:v>
                </c:pt>
                <c:pt idx="17">
                  <c:v>0.44</c:v>
                </c:pt>
                <c:pt idx="18">
                  <c:v>0.44</c:v>
                </c:pt>
                <c:pt idx="19">
                  <c:v>0.44</c:v>
                </c:pt>
              </c:numCache>
            </c:numRef>
          </c:val>
          <c:smooth val="0"/>
          <c:extLst>
            <c:ext xmlns:c16="http://schemas.microsoft.com/office/drawing/2014/chart" uri="{C3380CC4-5D6E-409C-BE32-E72D297353CC}">
              <c16:uniqueId val="{00000000-637D-4AB0-85BC-2BFCBBAF8E16}"/>
            </c:ext>
          </c:extLst>
        </c:ser>
        <c:dLbls>
          <c:showLegendKey val="0"/>
          <c:showVal val="0"/>
          <c:showCatName val="0"/>
          <c:showSerName val="0"/>
          <c:showPercent val="0"/>
          <c:showBubbleSize val="0"/>
        </c:dLbls>
        <c:smooth val="0"/>
        <c:axId val="621912856"/>
        <c:axId val="621908544"/>
        <c:extLst>
          <c:ext xmlns:c15="http://schemas.microsoft.com/office/drawing/2012/chart" uri="{02D57815-91ED-43cb-92C2-25804820EDAC}">
            <c15:filteredLineSeries>
              <c15:ser>
                <c:idx val="11"/>
                <c:order val="11"/>
                <c:tx>
                  <c:strRef>
                    <c:extLst>
                      <c:ext uri="{02D57815-91ED-43cb-92C2-25804820EDAC}">
                        <c15:formulaRef>
                          <c15:sqref>'Ch4. Maintenance'!#REF!</c15:sqref>
                        </c15:formulaRef>
                      </c:ext>
                    </c:extLst>
                    <c:strCache>
                      <c:ptCount val="1"/>
                      <c:pt idx="0">
                        <c:v>#REF!</c:v>
                      </c:pt>
                    </c:strCache>
                  </c:strRef>
                </c:tx>
                <c:spPr>
                  <a:ln w="28575" cap="rnd">
                    <a:solidFill>
                      <a:schemeClr val="accent6">
                        <a:lumMod val="60000"/>
                      </a:schemeClr>
                    </a:solidFill>
                    <a:round/>
                  </a:ln>
                  <a:effectLst/>
                </c:spPr>
                <c:marker>
                  <c:symbol val="none"/>
                </c:marker>
                <c:cat>
                  <c:numRef>
                    <c:extLst>
                      <c:ext uri="{02D57815-91ED-43cb-92C2-25804820EDAC}">
                        <c15:formulaRef>
                          <c15:sqref>'Ch4. Maintenance'!$A$112:$A$131</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extLst>
                      <c:ext uri="{02D57815-91ED-43cb-92C2-25804820EDAC}">
                        <c15:formulaRef>
                          <c15:sqref>'Ch4. Maintenance'!#REF!</c15:sqref>
                        </c15:formulaRef>
                      </c:ext>
                    </c:extLst>
                    <c:numCache>
                      <c:formatCode>General</c:formatCode>
                      <c:ptCount val="1"/>
                      <c:pt idx="0">
                        <c:v>1</c:v>
                      </c:pt>
                    </c:numCache>
                  </c:numRef>
                </c:val>
                <c:smooth val="0"/>
                <c:extLst>
                  <c:ext xmlns:c16="http://schemas.microsoft.com/office/drawing/2014/chart" uri="{C3380CC4-5D6E-409C-BE32-E72D297353CC}">
                    <c16:uniqueId val="{00000000-B587-4BFA-80D9-06F879CBBDB8}"/>
                  </c:ext>
                </c:extLst>
              </c15:ser>
            </c15:filteredLineSeries>
          </c:ext>
        </c:extLst>
      </c:lineChart>
      <c:catAx>
        <c:axId val="62191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08544"/>
        <c:crosses val="autoZero"/>
        <c:auto val="1"/>
        <c:lblAlgn val="ctr"/>
        <c:lblOffset val="100"/>
        <c:noMultiLvlLbl val="0"/>
      </c:catAx>
      <c:valAx>
        <c:axId val="62190854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2856"/>
        <c:crosses val="autoZero"/>
        <c:crossBetween val="between"/>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164374891545698E-2"/>
          <c:y val="0.231460345332163"/>
          <c:w val="0.85814172368870201"/>
          <c:h val="0.60648628424686701"/>
        </c:manualLayout>
      </c:layout>
      <c:lineChart>
        <c:grouping val="standard"/>
        <c:varyColors val="0"/>
        <c:ser>
          <c:idx val="0"/>
          <c:order val="0"/>
          <c:tx>
            <c:strRef>
              <c:f>'Ch4. Maintenance'!$B$7</c:f>
              <c:strCache>
                <c:ptCount val="1"/>
                <c:pt idx="0">
                  <c:v>2010</c:v>
                </c:pt>
              </c:strCache>
            </c:strRef>
          </c:tx>
          <c:spPr>
            <a:ln w="28575" cap="rnd">
              <a:solidFill>
                <a:schemeClr val="accent1"/>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Maintenance'!$B$8:$B$27</c:f>
              <c:numCache>
                <c:formatCode>0%</c:formatCode>
                <c:ptCount val="20"/>
                <c:pt idx="0">
                  <c:v>1</c:v>
                </c:pt>
                <c:pt idx="1">
                  <c:v>0.99</c:v>
                </c:pt>
                <c:pt idx="2">
                  <c:v>0.91</c:v>
                </c:pt>
                <c:pt idx="3">
                  <c:v>0.76</c:v>
                </c:pt>
                <c:pt idx="4">
                  <c:v>0.65</c:v>
                </c:pt>
                <c:pt idx="5">
                  <c:v>0.56999999999999995</c:v>
                </c:pt>
                <c:pt idx="6">
                  <c:v>0.51</c:v>
                </c:pt>
                <c:pt idx="7">
                  <c:v>0.49</c:v>
                </c:pt>
                <c:pt idx="8">
                  <c:v>0.47</c:v>
                </c:pt>
                <c:pt idx="9">
                  <c:v>0.46</c:v>
                </c:pt>
                <c:pt idx="10">
                  <c:v>0.45</c:v>
                </c:pt>
                <c:pt idx="11">
                  <c:v>0.42</c:v>
                </c:pt>
                <c:pt idx="12">
                  <c:v>0.38</c:v>
                </c:pt>
                <c:pt idx="13">
                  <c:v>0.34</c:v>
                </c:pt>
                <c:pt idx="14">
                  <c:v>0.28999999999999998</c:v>
                </c:pt>
                <c:pt idx="15">
                  <c:v>0.26</c:v>
                </c:pt>
                <c:pt idx="16">
                  <c:v>0.22</c:v>
                </c:pt>
                <c:pt idx="17">
                  <c:v>0.19</c:v>
                </c:pt>
                <c:pt idx="18">
                  <c:v>0.16</c:v>
                </c:pt>
                <c:pt idx="19">
                  <c:v>0.13</c:v>
                </c:pt>
              </c:numCache>
            </c:numRef>
          </c:val>
          <c:smooth val="0"/>
          <c:extLst>
            <c:ext xmlns:c16="http://schemas.microsoft.com/office/drawing/2014/chart" uri="{C3380CC4-5D6E-409C-BE32-E72D297353CC}">
              <c16:uniqueId val="{00000000-4D6C-4A3A-85B7-B7BBECF67353}"/>
            </c:ext>
          </c:extLst>
        </c:ser>
        <c:ser>
          <c:idx val="1"/>
          <c:order val="1"/>
          <c:tx>
            <c:strRef>
              <c:f>'Ch4. Maintenance'!$C$7</c:f>
              <c:strCache>
                <c:ptCount val="1"/>
                <c:pt idx="0">
                  <c:v>2011</c:v>
                </c:pt>
              </c:strCache>
            </c:strRef>
          </c:tx>
          <c:spPr>
            <a:ln w="28575" cap="rnd">
              <a:solidFill>
                <a:schemeClr val="accent2"/>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Maintenance'!$C$8:$C$27</c:f>
              <c:numCache>
                <c:formatCode>0%</c:formatCode>
                <c:ptCount val="20"/>
                <c:pt idx="0">
                  <c:v>1</c:v>
                </c:pt>
                <c:pt idx="1">
                  <c:v>0.99</c:v>
                </c:pt>
                <c:pt idx="2">
                  <c:v>0.9</c:v>
                </c:pt>
                <c:pt idx="3">
                  <c:v>0.75</c:v>
                </c:pt>
                <c:pt idx="4">
                  <c:v>0.63</c:v>
                </c:pt>
                <c:pt idx="5">
                  <c:v>0.54</c:v>
                </c:pt>
                <c:pt idx="6">
                  <c:v>0.48</c:v>
                </c:pt>
                <c:pt idx="7">
                  <c:v>0.45</c:v>
                </c:pt>
                <c:pt idx="8">
                  <c:v>0.44</c:v>
                </c:pt>
                <c:pt idx="9">
                  <c:v>0.42</c:v>
                </c:pt>
                <c:pt idx="10">
                  <c:v>0.41</c:v>
                </c:pt>
                <c:pt idx="11">
                  <c:v>0.41</c:v>
                </c:pt>
                <c:pt idx="12">
                  <c:v>0.38</c:v>
                </c:pt>
                <c:pt idx="13">
                  <c:v>0.35</c:v>
                </c:pt>
                <c:pt idx="14">
                  <c:v>0.31</c:v>
                </c:pt>
                <c:pt idx="15">
                  <c:v>0.27</c:v>
                </c:pt>
                <c:pt idx="16">
                  <c:v>0.23</c:v>
                </c:pt>
                <c:pt idx="17">
                  <c:v>0.2</c:v>
                </c:pt>
                <c:pt idx="18">
                  <c:v>0.17</c:v>
                </c:pt>
                <c:pt idx="19">
                  <c:v>0.15</c:v>
                </c:pt>
              </c:numCache>
            </c:numRef>
          </c:val>
          <c:smooth val="0"/>
          <c:extLst>
            <c:ext xmlns:c16="http://schemas.microsoft.com/office/drawing/2014/chart" uri="{C3380CC4-5D6E-409C-BE32-E72D297353CC}">
              <c16:uniqueId val="{00000001-4D6C-4A3A-85B7-B7BBECF67353}"/>
            </c:ext>
          </c:extLst>
        </c:ser>
        <c:ser>
          <c:idx val="2"/>
          <c:order val="2"/>
          <c:tx>
            <c:strRef>
              <c:f>'Ch4. Maintenance'!$D$7</c:f>
              <c:strCache>
                <c:ptCount val="1"/>
                <c:pt idx="0">
                  <c:v>2012</c:v>
                </c:pt>
              </c:strCache>
            </c:strRef>
          </c:tx>
          <c:spPr>
            <a:ln w="28575" cap="rnd">
              <a:solidFill>
                <a:schemeClr val="accent3"/>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Maintenance'!$D$8:$D$27</c:f>
              <c:numCache>
                <c:formatCode>0%</c:formatCode>
                <c:ptCount val="20"/>
                <c:pt idx="0">
                  <c:v>0.99998783550923898</c:v>
                </c:pt>
                <c:pt idx="1">
                  <c:v>0.98698456793685096</c:v>
                </c:pt>
                <c:pt idx="2">
                  <c:v>0.90348661150295395</c:v>
                </c:pt>
                <c:pt idx="3">
                  <c:v>0.75164565576563303</c:v>
                </c:pt>
                <c:pt idx="4">
                  <c:v>0.62191438628846796</c:v>
                </c:pt>
                <c:pt idx="5">
                  <c:v>0.53207171301892997</c:v>
                </c:pt>
                <c:pt idx="6">
                  <c:v>0.46818063965789097</c:v>
                </c:pt>
                <c:pt idx="7">
                  <c:v>0.423534580312112</c:v>
                </c:pt>
                <c:pt idx="8">
                  <c:v>0.39617526130333403</c:v>
                </c:pt>
                <c:pt idx="9">
                  <c:v>0.38729396824530699</c:v>
                </c:pt>
                <c:pt idx="10">
                  <c:v>0.37594698009663502</c:v>
                </c:pt>
                <c:pt idx="11">
                  <c:v>0.365318158845994</c:v>
                </c:pt>
                <c:pt idx="12">
                  <c:v>0.35941201502626102</c:v>
                </c:pt>
                <c:pt idx="13">
                  <c:v>0.33790597059845401</c:v>
                </c:pt>
                <c:pt idx="14">
                  <c:v>0.300234368919164</c:v>
                </c:pt>
                <c:pt idx="15">
                  <c:v>0.26353075939383203</c:v>
                </c:pt>
                <c:pt idx="16">
                  <c:v>0.22600095888035401</c:v>
                </c:pt>
                <c:pt idx="17">
                  <c:v>0.19108296989123</c:v>
                </c:pt>
                <c:pt idx="18">
                  <c:v>0.16117170380266799</c:v>
                </c:pt>
                <c:pt idx="19">
                  <c:v>0.15093303033519201</c:v>
                </c:pt>
              </c:numCache>
            </c:numRef>
          </c:val>
          <c:smooth val="0"/>
          <c:extLst>
            <c:ext xmlns:c16="http://schemas.microsoft.com/office/drawing/2014/chart" uri="{C3380CC4-5D6E-409C-BE32-E72D297353CC}">
              <c16:uniqueId val="{00000002-4D6C-4A3A-85B7-B7BBECF67353}"/>
            </c:ext>
          </c:extLst>
        </c:ser>
        <c:ser>
          <c:idx val="3"/>
          <c:order val="3"/>
          <c:tx>
            <c:strRef>
              <c:f>'Ch4. Maintenance'!$E$7</c:f>
              <c:strCache>
                <c:ptCount val="1"/>
                <c:pt idx="0">
                  <c:v>2013</c:v>
                </c:pt>
              </c:strCache>
            </c:strRef>
          </c:tx>
          <c:spPr>
            <a:ln w="28575" cap="rnd">
              <a:solidFill>
                <a:schemeClr val="accent4"/>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Maintenance'!$E$8:$E$27</c:f>
              <c:numCache>
                <c:formatCode>0%</c:formatCode>
                <c:ptCount val="20"/>
                <c:pt idx="0">
                  <c:v>1</c:v>
                </c:pt>
                <c:pt idx="1">
                  <c:v>1</c:v>
                </c:pt>
                <c:pt idx="2">
                  <c:v>1</c:v>
                </c:pt>
                <c:pt idx="3">
                  <c:v>0.98389067871547098</c:v>
                </c:pt>
                <c:pt idx="4">
                  <c:v>0.90988059032929602</c:v>
                </c:pt>
                <c:pt idx="5">
                  <c:v>0.84771206646019104</c:v>
                </c:pt>
                <c:pt idx="6">
                  <c:v>0.786140428203423</c:v>
                </c:pt>
                <c:pt idx="7">
                  <c:v>0.72178967468489397</c:v>
                </c:pt>
                <c:pt idx="8">
                  <c:v>0.66687051498704997</c:v>
                </c:pt>
                <c:pt idx="9">
                  <c:v>0.62050218252162403</c:v>
                </c:pt>
                <c:pt idx="10">
                  <c:v>0.57594133107210699</c:v>
                </c:pt>
                <c:pt idx="11">
                  <c:v>0.53321989491956201</c:v>
                </c:pt>
                <c:pt idx="12">
                  <c:v>0.49437633080929999</c:v>
                </c:pt>
                <c:pt idx="13">
                  <c:v>0.445164791349696</c:v>
                </c:pt>
                <c:pt idx="14">
                  <c:v>0.39179894987907798</c:v>
                </c:pt>
                <c:pt idx="15">
                  <c:v>0.34484060763739499</c:v>
                </c:pt>
                <c:pt idx="16">
                  <c:v>0.29661014808978298</c:v>
                </c:pt>
                <c:pt idx="17">
                  <c:v>0.26987115380730098</c:v>
                </c:pt>
                <c:pt idx="18">
                  <c:v>0.23191438028971001</c:v>
                </c:pt>
                <c:pt idx="19">
                  <c:v>0.20263277419555201</c:v>
                </c:pt>
              </c:numCache>
            </c:numRef>
          </c:val>
          <c:smooth val="0"/>
          <c:extLst>
            <c:ext xmlns:c16="http://schemas.microsoft.com/office/drawing/2014/chart" uri="{C3380CC4-5D6E-409C-BE32-E72D297353CC}">
              <c16:uniqueId val="{00000003-4D6C-4A3A-85B7-B7BBECF67353}"/>
            </c:ext>
          </c:extLst>
        </c:ser>
        <c:ser>
          <c:idx val="4"/>
          <c:order val="4"/>
          <c:tx>
            <c:strRef>
              <c:f>'Ch4. Maintenance'!$F$7</c:f>
              <c:strCache>
                <c:ptCount val="1"/>
                <c:pt idx="0">
                  <c:v>2014</c:v>
                </c:pt>
              </c:strCache>
            </c:strRef>
          </c:tx>
          <c:spPr>
            <a:ln w="28575" cap="rnd">
              <a:solidFill>
                <a:schemeClr val="accent5"/>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Maintenance'!$F$8:$F$27</c:f>
              <c:numCache>
                <c:formatCode>0%</c:formatCode>
                <c:ptCount val="20"/>
                <c:pt idx="0">
                  <c:v>0.999970288755482</c:v>
                </c:pt>
                <c:pt idx="1">
                  <c:v>0.99982389335067701</c:v>
                </c:pt>
                <c:pt idx="2">
                  <c:v>0.98589742273861003</c:v>
                </c:pt>
                <c:pt idx="3">
                  <c:v>0.94443370642804703</c:v>
                </c:pt>
                <c:pt idx="4">
                  <c:v>0.86411303414897001</c:v>
                </c:pt>
                <c:pt idx="5">
                  <c:v>0.80016487989998197</c:v>
                </c:pt>
                <c:pt idx="6">
                  <c:v>0.74229424505485797</c:v>
                </c:pt>
                <c:pt idx="7">
                  <c:v>0.68559643009081805</c:v>
                </c:pt>
                <c:pt idx="8">
                  <c:v>0.62816272490999603</c:v>
                </c:pt>
                <c:pt idx="9">
                  <c:v>0.58145233459648105</c:v>
                </c:pt>
                <c:pt idx="10">
                  <c:v>0.54115941343400997</c:v>
                </c:pt>
                <c:pt idx="11">
                  <c:v>0.50347419493511703</c:v>
                </c:pt>
                <c:pt idx="12">
                  <c:v>0.46652023499693401</c:v>
                </c:pt>
                <c:pt idx="13">
                  <c:v>0.43169325672909198</c:v>
                </c:pt>
                <c:pt idx="14">
                  <c:v>0.38784731273919498</c:v>
                </c:pt>
                <c:pt idx="15">
                  <c:v>0.34435387793816302</c:v>
                </c:pt>
                <c:pt idx="16">
                  <c:v>0.300774482591606</c:v>
                </c:pt>
                <c:pt idx="17">
                  <c:v>0.26742469402581898</c:v>
                </c:pt>
                <c:pt idx="18">
                  <c:v>0.226059154101689</c:v>
                </c:pt>
                <c:pt idx="19">
                  <c:v>0.18726186368341699</c:v>
                </c:pt>
              </c:numCache>
            </c:numRef>
          </c:val>
          <c:smooth val="0"/>
          <c:extLst>
            <c:ext xmlns:c16="http://schemas.microsoft.com/office/drawing/2014/chart" uri="{C3380CC4-5D6E-409C-BE32-E72D297353CC}">
              <c16:uniqueId val="{00000004-4D6C-4A3A-85B7-B7BBECF67353}"/>
            </c:ext>
          </c:extLst>
        </c:ser>
        <c:ser>
          <c:idx val="5"/>
          <c:order val="5"/>
          <c:tx>
            <c:strRef>
              <c:f>'Ch4. Maintenance'!$G$7</c:f>
              <c:strCache>
                <c:ptCount val="1"/>
                <c:pt idx="0">
                  <c:v>2015</c:v>
                </c:pt>
              </c:strCache>
            </c:strRef>
          </c:tx>
          <c:spPr>
            <a:ln w="28575" cap="rnd">
              <a:solidFill>
                <a:schemeClr val="accent6"/>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Maintenance'!$G$8:$G$27</c:f>
              <c:numCache>
                <c:formatCode>0%</c:formatCode>
                <c:ptCount val="20"/>
                <c:pt idx="0">
                  <c:v>0.99996238787503899</c:v>
                </c:pt>
                <c:pt idx="1">
                  <c:v>0.999810949582431</c:v>
                </c:pt>
                <c:pt idx="2">
                  <c:v>0.98537383235385101</c:v>
                </c:pt>
                <c:pt idx="3">
                  <c:v>0.94616584879795496</c:v>
                </c:pt>
                <c:pt idx="4">
                  <c:v>0.86082379632670902</c:v>
                </c:pt>
                <c:pt idx="5">
                  <c:v>0.79378800256812398</c:v>
                </c:pt>
                <c:pt idx="6">
                  <c:v>0.73760409884307798</c:v>
                </c:pt>
                <c:pt idx="7">
                  <c:v>0.68181842816733496</c:v>
                </c:pt>
                <c:pt idx="8">
                  <c:v>0.62774165979785801</c:v>
                </c:pt>
                <c:pt idx="9">
                  <c:v>0.57257452112173801</c:v>
                </c:pt>
                <c:pt idx="10">
                  <c:v>0.52773152471365703</c:v>
                </c:pt>
                <c:pt idx="11">
                  <c:v>0.48991433864209999</c:v>
                </c:pt>
                <c:pt idx="12">
                  <c:v>0.45483394778647002</c:v>
                </c:pt>
                <c:pt idx="13">
                  <c:v>0.42093821476874699</c:v>
                </c:pt>
                <c:pt idx="14">
                  <c:v>0.39059646760931599</c:v>
                </c:pt>
                <c:pt idx="15">
                  <c:v>0.34850912449465998</c:v>
                </c:pt>
                <c:pt idx="16">
                  <c:v>0.31315059560134001</c:v>
                </c:pt>
                <c:pt idx="17">
                  <c:v>0.27681197415352299</c:v>
                </c:pt>
                <c:pt idx="18">
                  <c:v>0.23768575722157301</c:v>
                </c:pt>
                <c:pt idx="19">
                  <c:v>0.197199002174925</c:v>
                </c:pt>
              </c:numCache>
            </c:numRef>
          </c:val>
          <c:smooth val="0"/>
          <c:extLst>
            <c:ext xmlns:c16="http://schemas.microsoft.com/office/drawing/2014/chart" uri="{C3380CC4-5D6E-409C-BE32-E72D297353CC}">
              <c16:uniqueId val="{00000005-4D6C-4A3A-85B7-B7BBECF67353}"/>
            </c:ext>
          </c:extLst>
        </c:ser>
        <c:ser>
          <c:idx val="6"/>
          <c:order val="6"/>
          <c:tx>
            <c:strRef>
              <c:f>'Ch4. Maintenance'!$H$7</c:f>
              <c:strCache>
                <c:ptCount val="1"/>
                <c:pt idx="0">
                  <c:v>2016</c:v>
                </c:pt>
              </c:strCache>
            </c:strRef>
          </c:tx>
          <c:spPr>
            <a:ln w="28575" cap="rnd">
              <a:solidFill>
                <a:schemeClr val="accent1">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Maintenance'!$H$8:$H$27</c:f>
              <c:numCache>
                <c:formatCode>0%</c:formatCode>
                <c:ptCount val="20"/>
                <c:pt idx="0">
                  <c:v>1</c:v>
                </c:pt>
                <c:pt idx="1">
                  <c:v>1</c:v>
                </c:pt>
                <c:pt idx="2">
                  <c:v>0.99</c:v>
                </c:pt>
                <c:pt idx="3">
                  <c:v>0.95</c:v>
                </c:pt>
                <c:pt idx="4">
                  <c:v>0.87</c:v>
                </c:pt>
                <c:pt idx="5">
                  <c:v>0.8</c:v>
                </c:pt>
                <c:pt idx="6">
                  <c:v>0.74</c:v>
                </c:pt>
                <c:pt idx="7">
                  <c:v>0.69</c:v>
                </c:pt>
                <c:pt idx="8">
                  <c:v>0.64</c:v>
                </c:pt>
                <c:pt idx="9">
                  <c:v>0.57999999999999996</c:v>
                </c:pt>
                <c:pt idx="10">
                  <c:v>0.53</c:v>
                </c:pt>
                <c:pt idx="11">
                  <c:v>0.48</c:v>
                </c:pt>
                <c:pt idx="12">
                  <c:v>0.45</c:v>
                </c:pt>
                <c:pt idx="13">
                  <c:v>0.41</c:v>
                </c:pt>
                <c:pt idx="14">
                  <c:v>0.38</c:v>
                </c:pt>
                <c:pt idx="15">
                  <c:v>0.34</c:v>
                </c:pt>
                <c:pt idx="16">
                  <c:v>0.31</c:v>
                </c:pt>
                <c:pt idx="17">
                  <c:v>0.28000000000000003</c:v>
                </c:pt>
                <c:pt idx="18">
                  <c:v>0.24</c:v>
                </c:pt>
                <c:pt idx="19">
                  <c:v>0.21</c:v>
                </c:pt>
              </c:numCache>
            </c:numRef>
          </c:val>
          <c:smooth val="0"/>
          <c:extLst>
            <c:ext xmlns:c16="http://schemas.microsoft.com/office/drawing/2014/chart" uri="{C3380CC4-5D6E-409C-BE32-E72D297353CC}">
              <c16:uniqueId val="{00000006-4D6C-4A3A-85B7-B7BBECF67353}"/>
            </c:ext>
          </c:extLst>
        </c:ser>
        <c:ser>
          <c:idx val="7"/>
          <c:order val="7"/>
          <c:tx>
            <c:strRef>
              <c:f>'Ch4. Maintenance'!$I$7</c:f>
              <c:strCache>
                <c:ptCount val="1"/>
                <c:pt idx="0">
                  <c:v>2017</c:v>
                </c:pt>
              </c:strCache>
            </c:strRef>
          </c:tx>
          <c:spPr>
            <a:ln w="28575" cap="rnd">
              <a:solidFill>
                <a:schemeClr val="accent2">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Maintenance'!$I$8:$I$27</c:f>
              <c:numCache>
                <c:formatCode>0%</c:formatCode>
                <c:ptCount val="20"/>
                <c:pt idx="0">
                  <c:v>0.999983983966652</c:v>
                </c:pt>
                <c:pt idx="1">
                  <c:v>0.99990953105487201</c:v>
                </c:pt>
                <c:pt idx="2">
                  <c:v>0.99943554304092497</c:v>
                </c:pt>
                <c:pt idx="3">
                  <c:v>0.99039459414365605</c:v>
                </c:pt>
                <c:pt idx="4">
                  <c:v>0.952398625080637</c:v>
                </c:pt>
                <c:pt idx="5">
                  <c:v>0.90693684822346499</c:v>
                </c:pt>
                <c:pt idx="6">
                  <c:v>0.85091511283430099</c:v>
                </c:pt>
                <c:pt idx="7">
                  <c:v>0.78660072627288102</c:v>
                </c:pt>
                <c:pt idx="8">
                  <c:v>0.73378906239936403</c:v>
                </c:pt>
                <c:pt idx="9">
                  <c:v>0.67761108606930498</c:v>
                </c:pt>
                <c:pt idx="10">
                  <c:v>0.62006773628487999</c:v>
                </c:pt>
                <c:pt idx="11">
                  <c:v>0.55127091738162903</c:v>
                </c:pt>
                <c:pt idx="12">
                  <c:v>0.49408490675953498</c:v>
                </c:pt>
                <c:pt idx="13">
                  <c:v>0.45083466217979201</c:v>
                </c:pt>
                <c:pt idx="14">
                  <c:v>0.40840031120044001</c:v>
                </c:pt>
                <c:pt idx="15">
                  <c:v>0.36399497937959502</c:v>
                </c:pt>
                <c:pt idx="16">
                  <c:v>0.32160874623604002</c:v>
                </c:pt>
                <c:pt idx="17">
                  <c:v>0.2797202514462</c:v>
                </c:pt>
                <c:pt idx="18">
                  <c:v>0.240112086977537</c:v>
                </c:pt>
                <c:pt idx="19">
                  <c:v>0.211204057639158</c:v>
                </c:pt>
              </c:numCache>
            </c:numRef>
          </c:val>
          <c:smooth val="0"/>
          <c:extLst>
            <c:ext xmlns:c16="http://schemas.microsoft.com/office/drawing/2014/chart" uri="{C3380CC4-5D6E-409C-BE32-E72D297353CC}">
              <c16:uniqueId val="{00000007-4D6C-4A3A-85B7-B7BBECF67353}"/>
            </c:ext>
          </c:extLst>
        </c:ser>
        <c:ser>
          <c:idx val="8"/>
          <c:order val="8"/>
          <c:tx>
            <c:strRef>
              <c:f>'Ch4. Maintenance'!$J$7</c:f>
              <c:strCache>
                <c:ptCount val="1"/>
                <c:pt idx="0">
                  <c:v>2018</c:v>
                </c:pt>
              </c:strCache>
            </c:strRef>
          </c:tx>
          <c:spPr>
            <a:ln w="28575" cap="rnd">
              <a:solidFill>
                <a:schemeClr val="accent3">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Maintenance'!$J$8:$J$27</c:f>
              <c:numCache>
                <c:formatCode>0%</c:formatCode>
                <c:ptCount val="20"/>
                <c:pt idx="0">
                  <c:v>0.99996915620180704</c:v>
                </c:pt>
                <c:pt idx="1">
                  <c:v>0.99991598736873</c:v>
                </c:pt>
                <c:pt idx="2">
                  <c:v>0.986916648307263</c:v>
                </c:pt>
                <c:pt idx="3">
                  <c:v>0.96206697830447196</c:v>
                </c:pt>
                <c:pt idx="4">
                  <c:v>0.90251507800471298</c:v>
                </c:pt>
                <c:pt idx="5">
                  <c:v>0.84232676137528595</c:v>
                </c:pt>
                <c:pt idx="6">
                  <c:v>0.78462610151162104</c:v>
                </c:pt>
                <c:pt idx="7">
                  <c:v>0.72454971060297602</c:v>
                </c:pt>
                <c:pt idx="8">
                  <c:v>0.66700655283923604</c:v>
                </c:pt>
                <c:pt idx="9">
                  <c:v>0.61280022584368399</c:v>
                </c:pt>
                <c:pt idx="10">
                  <c:v>0.55846558329218698</c:v>
                </c:pt>
                <c:pt idx="11">
                  <c:v>0.50603018470440897</c:v>
                </c:pt>
                <c:pt idx="12">
                  <c:v>0.45367627015340201</c:v>
                </c:pt>
                <c:pt idx="13">
                  <c:v>0.41083189720890301</c:v>
                </c:pt>
                <c:pt idx="14">
                  <c:v>0.36609569002140202</c:v>
                </c:pt>
                <c:pt idx="15">
                  <c:v>0.32722698640442699</c:v>
                </c:pt>
                <c:pt idx="16">
                  <c:v>0.28847699695382201</c:v>
                </c:pt>
                <c:pt idx="17">
                  <c:v>0.25579627488419898</c:v>
                </c:pt>
                <c:pt idx="18">
                  <c:v>0.222960741236959</c:v>
                </c:pt>
                <c:pt idx="19">
                  <c:v>0.20430929782735799</c:v>
                </c:pt>
              </c:numCache>
            </c:numRef>
          </c:val>
          <c:smooth val="0"/>
          <c:extLst>
            <c:ext xmlns:c16="http://schemas.microsoft.com/office/drawing/2014/chart" uri="{C3380CC4-5D6E-409C-BE32-E72D297353CC}">
              <c16:uniqueId val="{00000008-4D6C-4A3A-85B7-B7BBECF67353}"/>
            </c:ext>
          </c:extLst>
        </c:ser>
        <c:ser>
          <c:idx val="9"/>
          <c:order val="9"/>
          <c:tx>
            <c:strRef>
              <c:f>'Ch4. Maintenance'!$K$7</c:f>
              <c:strCache>
                <c:ptCount val="1"/>
                <c:pt idx="0">
                  <c:v>2019</c:v>
                </c:pt>
              </c:strCache>
            </c:strRef>
          </c:tx>
          <c:spPr>
            <a:ln w="28575" cap="rnd">
              <a:solidFill>
                <a:schemeClr val="accent4">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Maintenance'!$K$8:$K$27</c:f>
              <c:numCache>
                <c:formatCode>0%</c:formatCode>
                <c:ptCount val="20"/>
                <c:pt idx="0">
                  <c:v>0.99999940635450013</c:v>
                </c:pt>
                <c:pt idx="1">
                  <c:v>0.99597603097582199</c:v>
                </c:pt>
                <c:pt idx="2">
                  <c:v>0.97449196887928224</c:v>
                </c:pt>
                <c:pt idx="3">
                  <c:v>0.92428793298625544</c:v>
                </c:pt>
                <c:pt idx="4">
                  <c:v>0.85203355660159319</c:v>
                </c:pt>
                <c:pt idx="5">
                  <c:v>0.78089261408609068</c:v>
                </c:pt>
                <c:pt idx="6">
                  <c:v>0.71871495667058427</c:v>
                </c:pt>
                <c:pt idx="7">
                  <c:v>0.66262623991407565</c:v>
                </c:pt>
                <c:pt idx="8">
                  <c:v>0.61120951348977282</c:v>
                </c:pt>
                <c:pt idx="9">
                  <c:v>0.55900952341550703</c:v>
                </c:pt>
                <c:pt idx="10">
                  <c:v>0.51250686003123247</c:v>
                </c:pt>
                <c:pt idx="11">
                  <c:v>0.47139259816521428</c:v>
                </c:pt>
                <c:pt idx="12">
                  <c:v>0.43291830061599906</c:v>
                </c:pt>
                <c:pt idx="13">
                  <c:v>0.39329680247297871</c:v>
                </c:pt>
                <c:pt idx="14">
                  <c:v>0.3531597932188853</c:v>
                </c:pt>
                <c:pt idx="15">
                  <c:v>0.31359932083148001</c:v>
                </c:pt>
                <c:pt idx="16">
                  <c:v>0.27674093658099846</c:v>
                </c:pt>
                <c:pt idx="17">
                  <c:v>0.24220683150204048</c:v>
                </c:pt>
                <c:pt idx="18">
                  <c:v>0.20616964812829933</c:v>
                </c:pt>
                <c:pt idx="19">
                  <c:v>0.17005515747022978</c:v>
                </c:pt>
              </c:numCache>
            </c:numRef>
          </c:val>
          <c:smooth val="0"/>
          <c:extLst>
            <c:ext xmlns:c16="http://schemas.microsoft.com/office/drawing/2014/chart" uri="{C3380CC4-5D6E-409C-BE32-E72D297353CC}">
              <c16:uniqueId val="{00000009-4D6C-4A3A-85B7-B7BBECF67353}"/>
            </c:ext>
          </c:extLst>
        </c:ser>
        <c:ser>
          <c:idx val="10"/>
          <c:order val="10"/>
          <c:tx>
            <c:strRef>
              <c:f>'Ch4. Maintenance'!$L$7</c:f>
              <c:strCache>
                <c:ptCount val="1"/>
                <c:pt idx="0">
                  <c:v>2020</c:v>
                </c:pt>
              </c:strCache>
            </c:strRef>
          </c:tx>
          <c:spPr>
            <a:ln w="28575" cap="rnd">
              <a:solidFill>
                <a:schemeClr val="accent5">
                  <a:lumMod val="60000"/>
                </a:schemeClr>
              </a:solidFill>
              <a:round/>
            </a:ln>
            <a:effectLst/>
          </c:spPr>
          <c:marker>
            <c:symbol val="none"/>
          </c:marker>
          <c:cat>
            <c:numRef>
              <c:f>'Ch4. Maintenance'!$A$8:$A$27</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'Ch4. Maintenance'!$L$8:$L$27</c:f>
              <c:numCache>
                <c:formatCode>0%</c:formatCode>
                <c:ptCount val="20"/>
                <c:pt idx="0">
                  <c:v>0.99997520875842227</c:v>
                </c:pt>
                <c:pt idx="1">
                  <c:v>0.99483948203558881</c:v>
                </c:pt>
                <c:pt idx="2">
                  <c:v>0.96915114064519226</c:v>
                </c:pt>
                <c:pt idx="3">
                  <c:v>0.91256439105590015</c:v>
                </c:pt>
                <c:pt idx="4">
                  <c:v>0.83005870701561646</c:v>
                </c:pt>
                <c:pt idx="5">
                  <c:v>0.75355492354968989</c:v>
                </c:pt>
                <c:pt idx="6">
                  <c:v>0.68811892327268598</c:v>
                </c:pt>
                <c:pt idx="7">
                  <c:v>0.6341506314679366</c:v>
                </c:pt>
                <c:pt idx="8">
                  <c:v>0.58498738165021846</c:v>
                </c:pt>
                <c:pt idx="9">
                  <c:v>0.54075346497595667</c:v>
                </c:pt>
                <c:pt idx="10">
                  <c:v>0.49694634390550957</c:v>
                </c:pt>
                <c:pt idx="11">
                  <c:v>0.45848417740571756</c:v>
                </c:pt>
                <c:pt idx="12">
                  <c:v>0.42424519392952664</c:v>
                </c:pt>
                <c:pt idx="13">
                  <c:v>0.39003621135241689</c:v>
                </c:pt>
                <c:pt idx="14">
                  <c:v>0.3531843773370732</c:v>
                </c:pt>
                <c:pt idx="15">
                  <c:v>0.31524220440067408</c:v>
                </c:pt>
                <c:pt idx="16">
                  <c:v>0.28087887278475199</c:v>
                </c:pt>
                <c:pt idx="17">
                  <c:v>0.24532399319853557</c:v>
                </c:pt>
                <c:pt idx="18">
                  <c:v>0.21349218817992446</c:v>
                </c:pt>
                <c:pt idx="19">
                  <c:v>0.1789201725120026</c:v>
                </c:pt>
              </c:numCache>
            </c:numRef>
          </c:val>
          <c:smooth val="0"/>
          <c:extLst>
            <c:ext xmlns:c16="http://schemas.microsoft.com/office/drawing/2014/chart" uri="{C3380CC4-5D6E-409C-BE32-E72D297353CC}">
              <c16:uniqueId val="{00000000-5712-438C-8724-E29D83C4BF7D}"/>
            </c:ext>
          </c:extLst>
        </c:ser>
        <c:dLbls>
          <c:showLegendKey val="0"/>
          <c:showVal val="0"/>
          <c:showCatName val="0"/>
          <c:showSerName val="0"/>
          <c:showPercent val="0"/>
          <c:showBubbleSize val="0"/>
        </c:dLbls>
        <c:smooth val="0"/>
        <c:axId val="621911288"/>
        <c:axId val="621912464"/>
      </c:lineChart>
      <c:catAx>
        <c:axId val="62191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2464"/>
        <c:crosses val="autoZero"/>
        <c:auto val="1"/>
        <c:lblAlgn val="ctr"/>
        <c:lblOffset val="100"/>
        <c:noMultiLvlLbl val="0"/>
      </c:catAx>
      <c:valAx>
        <c:axId val="62191246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crossAx val="621911288"/>
        <c:crosses val="autoZero"/>
        <c:crossBetween val="between"/>
        <c:majorUnit val="0.25"/>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lang="ja-JP"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sz="1400" b="1">
                <a:solidFill>
                  <a:sysClr val="windowText" lastClr="000000"/>
                </a:solidFill>
              </a:rPr>
              <a:t>Fig.</a:t>
            </a:r>
            <a:r>
              <a:rPr lang="en-US" sz="1400" b="1" baseline="0">
                <a:solidFill>
                  <a:sysClr val="windowText" lastClr="000000"/>
                </a:solidFill>
              </a:rPr>
              <a:t> 5.1 PROPORTIONS OF APPLICATIONS FILED VIA THE PCT - ORIGIN </a:t>
            </a:r>
            <a:r>
              <a:rPr lang="en-US" sz="1400" b="1" baseline="0">
                <a:solidFill>
                  <a:srgbClr val="0000CC"/>
                </a:solidFill>
              </a:rPr>
              <a:t>(EXTENDED DATA)</a:t>
            </a:r>
            <a:endParaRPr lang="en-US" sz="1400" b="1">
              <a:solidFill>
                <a:sysClr val="windowText" lastClr="000000"/>
              </a:solidFill>
            </a:endParaRPr>
          </a:p>
        </c:rich>
      </c:tx>
      <c:layout>
        <c:manualLayout>
          <c:xMode val="edge"/>
          <c:yMode val="edge"/>
          <c:x val="2.37655363896545E-2"/>
          <c:y val="2.94219376917494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15385773810408E-3"/>
          <c:y val="2.08601538234503E-2"/>
          <c:w val="0.86489100173254996"/>
          <c:h val="0.848096681618974"/>
        </c:manualLayout>
      </c:layout>
      <c:lineChart>
        <c:grouping val="standard"/>
        <c:varyColors val="0"/>
        <c:ser>
          <c:idx val="0"/>
          <c:order val="0"/>
          <c:tx>
            <c:strRef>
              <c:f>'Ch5. PCT as filing route '!$B$34</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558ED5"/>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'!$C$34:$N$34</c:f>
              <c:numCache>
                <c:formatCode>0%</c:formatCode>
                <c:ptCount val="12"/>
                <c:pt idx="0">
                  <c:v>0.2</c:v>
                </c:pt>
                <c:pt idx="1">
                  <c:v>0.2</c:v>
                </c:pt>
                <c:pt idx="2">
                  <c:v>0.2</c:v>
                </c:pt>
                <c:pt idx="3">
                  <c:v>0.196379110196852</c:v>
                </c:pt>
                <c:pt idx="4">
                  <c:v>0.196873983531063</c:v>
                </c:pt>
                <c:pt idx="5">
                  <c:v>0.19592403732601599</c:v>
                </c:pt>
                <c:pt idx="6">
                  <c:v>0.19762442022930299</c:v>
                </c:pt>
                <c:pt idx="7">
                  <c:v>0.20121857085516101</c:v>
                </c:pt>
                <c:pt idx="8">
                  <c:v>0.196655577996911</c:v>
                </c:pt>
                <c:pt idx="9">
                  <c:v>0.20101416250447099</c:v>
                </c:pt>
                <c:pt idx="10">
                  <c:v>0.2054843517138599</c:v>
                </c:pt>
                <c:pt idx="11">
                  <c:v>0.20699999999999999</c:v>
                </c:pt>
              </c:numCache>
            </c:numRef>
          </c:val>
          <c:smooth val="0"/>
          <c:extLst>
            <c:ext xmlns:c16="http://schemas.microsoft.com/office/drawing/2014/chart" uri="{C3380CC4-5D6E-409C-BE32-E72D297353CC}">
              <c16:uniqueId val="{00000000-EC9A-4C9D-99D3-0A3E39AE4D76}"/>
            </c:ext>
          </c:extLst>
        </c:ser>
        <c:ser>
          <c:idx val="1"/>
          <c:order val="1"/>
          <c:tx>
            <c:strRef>
              <c:f>'Ch5. PCT as filing route '!$B$35</c:f>
              <c:strCache>
                <c:ptCount val="1"/>
                <c:pt idx="0">
                  <c:v>Japan</c:v>
                </c:pt>
              </c:strCache>
            </c:strRef>
          </c:tx>
          <c:spPr>
            <a:ln w="38100" cap="rnd">
              <a:solidFill>
                <a:srgbClr val="C0504D"/>
              </a:solidFill>
              <a:round/>
            </a:ln>
            <a:effectLst/>
          </c:spPr>
          <c:marker>
            <c:symbol val="none"/>
          </c:marker>
          <c:dLbls>
            <c:dLbl>
              <c:idx val="0"/>
              <c:layout>
                <c:manualLayout>
                  <c:x val="-2.5960085570227401E-2"/>
                  <c:y val="-2.7365804212631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9A-4C9D-99D3-0A3E39AE4D76}"/>
                </c:ext>
              </c:extLst>
            </c:dLbl>
            <c:dLbl>
              <c:idx val="11"/>
              <c:layout>
                <c:manualLayout>
                  <c:x val="-2.180083579248936E-2"/>
                  <c:y val="3.55922583361211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7C-4DC9-842C-008F1A4C1442}"/>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C0504D"/>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'!$C$35:$N$35</c:f>
              <c:numCache>
                <c:formatCode>0%</c:formatCode>
                <c:ptCount val="12"/>
                <c:pt idx="0">
                  <c:v>0.06</c:v>
                </c:pt>
                <c:pt idx="1">
                  <c:v>7.0000000000000007E-2</c:v>
                </c:pt>
                <c:pt idx="2">
                  <c:v>0.08</c:v>
                </c:pt>
                <c:pt idx="3">
                  <c:v>9.3347644637823093E-2</c:v>
                </c:pt>
                <c:pt idx="4">
                  <c:v>0.10411677882211701</c:v>
                </c:pt>
                <c:pt idx="5">
                  <c:v>0.111537846055369</c:v>
                </c:pt>
                <c:pt idx="6">
                  <c:v>0.11069117996588899</c:v>
                </c:pt>
                <c:pt idx="7">
                  <c:v>0.116254090573208</c:v>
                </c:pt>
                <c:pt idx="8">
                  <c:v>0.11925569715083099</c:v>
                </c:pt>
                <c:pt idx="9">
                  <c:v>0.12738823206084299</c:v>
                </c:pt>
                <c:pt idx="10">
                  <c:v>0.1321524762636562</c:v>
                </c:pt>
                <c:pt idx="11">
                  <c:v>0.14399999999999999</c:v>
                </c:pt>
              </c:numCache>
            </c:numRef>
          </c:val>
          <c:smooth val="0"/>
          <c:extLst>
            <c:ext xmlns:c16="http://schemas.microsoft.com/office/drawing/2014/chart" uri="{C3380CC4-5D6E-409C-BE32-E72D297353CC}">
              <c16:uniqueId val="{00000002-EC9A-4C9D-99D3-0A3E39AE4D76}"/>
            </c:ext>
          </c:extLst>
        </c:ser>
        <c:ser>
          <c:idx val="2"/>
          <c:order val="2"/>
          <c:tx>
            <c:strRef>
              <c:f>'Ch5. PCT as filing route '!$B$36</c:f>
              <c:strCache>
                <c:ptCount val="1"/>
                <c:pt idx="0">
                  <c:v>R. Korea</c:v>
                </c:pt>
              </c:strCache>
            </c:strRef>
          </c:tx>
          <c:spPr>
            <a:ln w="38100" cap="rnd">
              <a:solidFill>
                <a:srgbClr val="604A7B"/>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856BA5"/>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'!$C$36:$N$36</c:f>
              <c:numCache>
                <c:formatCode>0%</c:formatCode>
                <c:ptCount val="12"/>
                <c:pt idx="0">
                  <c:v>0.05</c:v>
                </c:pt>
                <c:pt idx="1">
                  <c:v>0.05</c:v>
                </c:pt>
                <c:pt idx="2">
                  <c:v>0.06</c:v>
                </c:pt>
                <c:pt idx="3">
                  <c:v>5.6811754981292997E-2</c:v>
                </c:pt>
                <c:pt idx="4">
                  <c:v>5.9472632598692197E-2</c:v>
                </c:pt>
                <c:pt idx="5">
                  <c:v>5.7167786970010299E-2</c:v>
                </c:pt>
                <c:pt idx="6">
                  <c:v>5.8975592430911203E-2</c:v>
                </c:pt>
                <c:pt idx="7">
                  <c:v>6.3498914436684206E-2</c:v>
                </c:pt>
                <c:pt idx="8">
                  <c:v>6.9464292093887298E-2</c:v>
                </c:pt>
                <c:pt idx="9">
                  <c:v>7.0000000000000007E-2</c:v>
                </c:pt>
                <c:pt idx="10">
                  <c:v>7.6936369920325973E-2</c:v>
                </c:pt>
                <c:pt idx="11">
                  <c:v>8.1000000000000003E-2</c:v>
                </c:pt>
              </c:numCache>
            </c:numRef>
          </c:val>
          <c:smooth val="0"/>
          <c:extLst>
            <c:ext xmlns:c16="http://schemas.microsoft.com/office/drawing/2014/chart" uri="{C3380CC4-5D6E-409C-BE32-E72D297353CC}">
              <c16:uniqueId val="{00000003-EC9A-4C9D-99D3-0A3E39AE4D76}"/>
            </c:ext>
          </c:extLst>
        </c:ser>
        <c:ser>
          <c:idx val="3"/>
          <c:order val="3"/>
          <c:tx>
            <c:strRef>
              <c:f>'Ch5. PCT as filing route '!$B$37</c:f>
              <c:strCache>
                <c:ptCount val="1"/>
                <c:pt idx="0">
                  <c:v>P.R. China</c:v>
                </c:pt>
              </c:strCache>
            </c:strRef>
          </c:tx>
          <c:spPr>
            <a:ln w="38100" cap="rnd">
              <a:solidFill>
                <a:srgbClr val="FFC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FFC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'!$C$37:$N$37</c:f>
              <c:numCache>
                <c:formatCode>0%</c:formatCode>
                <c:ptCount val="12"/>
                <c:pt idx="0">
                  <c:v>0.03</c:v>
                </c:pt>
                <c:pt idx="1">
                  <c:v>0.03</c:v>
                </c:pt>
                <c:pt idx="2">
                  <c:v>0.04</c:v>
                </c:pt>
                <c:pt idx="3">
                  <c:v>3.7337266926629802E-2</c:v>
                </c:pt>
                <c:pt idx="4">
                  <c:v>3.3092397457110498E-2</c:v>
                </c:pt>
                <c:pt idx="5">
                  <c:v>2.9117185506160399E-2</c:v>
                </c:pt>
                <c:pt idx="6">
                  <c:v>3.04330002073596E-2</c:v>
                </c:pt>
                <c:pt idx="7">
                  <c:v>2.9460772008609901E-2</c:v>
                </c:pt>
                <c:pt idx="8">
                  <c:v>3.4052295019266099E-2</c:v>
                </c:pt>
                <c:pt idx="9">
                  <c:v>0.04</c:v>
                </c:pt>
                <c:pt idx="10">
                  <c:v>0.04</c:v>
                </c:pt>
                <c:pt idx="11">
                  <c:v>4.3999999999999997E-2</c:v>
                </c:pt>
              </c:numCache>
            </c:numRef>
          </c:val>
          <c:smooth val="0"/>
          <c:extLst>
            <c:ext xmlns:c16="http://schemas.microsoft.com/office/drawing/2014/chart" uri="{C3380CC4-5D6E-409C-BE32-E72D297353CC}">
              <c16:uniqueId val="{00000004-EC9A-4C9D-99D3-0A3E39AE4D76}"/>
            </c:ext>
          </c:extLst>
        </c:ser>
        <c:ser>
          <c:idx val="4"/>
          <c:order val="4"/>
          <c:tx>
            <c:strRef>
              <c:f>'Ch5. PCT as filing route '!$B$38</c:f>
              <c:strCache>
                <c:ptCount val="1"/>
                <c:pt idx="0">
                  <c:v>U.S.</c:v>
                </c:pt>
              </c:strCache>
            </c:strRef>
          </c:tx>
          <c:spPr>
            <a:ln w="38100" cap="rnd">
              <a:solidFill>
                <a:srgbClr val="77933C"/>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77933C"/>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'!$C$38:$N$38</c:f>
              <c:numCache>
                <c:formatCode>0%</c:formatCode>
                <c:ptCount val="12"/>
                <c:pt idx="0">
                  <c:v>0.16</c:v>
                </c:pt>
                <c:pt idx="1">
                  <c:v>0.15</c:v>
                </c:pt>
                <c:pt idx="2">
                  <c:v>0.14000000000000001</c:v>
                </c:pt>
                <c:pt idx="3">
                  <c:v>0.14464428786879099</c:v>
                </c:pt>
                <c:pt idx="4">
                  <c:v>0.14113081013994999</c:v>
                </c:pt>
                <c:pt idx="5">
                  <c:v>0.14678801934962299</c:v>
                </c:pt>
                <c:pt idx="6">
                  <c:v>0.15827280543886099</c:v>
                </c:pt>
                <c:pt idx="7">
                  <c:v>0.14850475286163001</c:v>
                </c:pt>
                <c:pt idx="8">
                  <c:v>0.14350885645817699</c:v>
                </c:pt>
                <c:pt idx="9">
                  <c:v>0.15</c:v>
                </c:pt>
                <c:pt idx="10">
                  <c:v>0.14896451271186439</c:v>
                </c:pt>
                <c:pt idx="11">
                  <c:v>0.15</c:v>
                </c:pt>
              </c:numCache>
            </c:numRef>
          </c:val>
          <c:smooth val="0"/>
          <c:extLst>
            <c:ext xmlns:c16="http://schemas.microsoft.com/office/drawing/2014/chart" uri="{C3380CC4-5D6E-409C-BE32-E72D297353CC}">
              <c16:uniqueId val="{00000005-EC9A-4C9D-99D3-0A3E39AE4D76}"/>
            </c:ext>
          </c:extLst>
        </c:ser>
        <c:ser>
          <c:idx val="5"/>
          <c:order val="5"/>
          <c:tx>
            <c:strRef>
              <c:f>'Ch5. PCT as filing route '!$B$39</c:f>
              <c:strCache>
                <c:ptCount val="1"/>
                <c:pt idx="0">
                  <c:v>Others</c:v>
                </c:pt>
              </c:strCache>
            </c:strRef>
          </c:tx>
          <c:spPr>
            <a:ln w="38100" cap="rnd">
              <a:solidFill>
                <a:schemeClr val="accent2"/>
              </a:solidFill>
              <a:round/>
            </a:ln>
            <a:effectLst/>
          </c:spPr>
          <c:marker>
            <c:symbol val="none"/>
          </c:marker>
          <c:dLbls>
            <c:dLbl>
              <c:idx val="0"/>
              <c:layout>
                <c:manualLayout>
                  <c:x val="-2.3048129813611901E-2"/>
                  <c:y val="1.1463305755423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9A-4C9D-99D3-0A3E39AE4D76}"/>
                </c:ext>
              </c:extLst>
            </c:dLbl>
            <c:dLbl>
              <c:idx val="9"/>
              <c:layout>
                <c:manualLayout>
                  <c:x val="-2.3048129813611901E-2"/>
                  <c:y val="-1.7691657360522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9A-4C9D-99D3-0A3E39AE4D76}"/>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accent2"/>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'!$C$39:$N$39</c:f>
              <c:numCache>
                <c:formatCode>0%</c:formatCode>
                <c:ptCount val="12"/>
                <c:pt idx="0">
                  <c:v>7.0000000000000007E-2</c:v>
                </c:pt>
                <c:pt idx="1">
                  <c:v>7.0000000000000007E-2</c:v>
                </c:pt>
                <c:pt idx="2">
                  <c:v>0.08</c:v>
                </c:pt>
                <c:pt idx="3">
                  <c:v>8.6032352199445203E-2</c:v>
                </c:pt>
                <c:pt idx="4">
                  <c:v>7.8409039136179304E-2</c:v>
                </c:pt>
                <c:pt idx="5">
                  <c:v>7.6355102390960702E-2</c:v>
                </c:pt>
                <c:pt idx="6">
                  <c:v>8.3515752896237194E-2</c:v>
                </c:pt>
                <c:pt idx="7">
                  <c:v>7.3264898773880802E-2</c:v>
                </c:pt>
                <c:pt idx="8">
                  <c:v>7.53361339621096E-2</c:v>
                </c:pt>
                <c:pt idx="9">
                  <c:v>7.8560193015032004E-2</c:v>
                </c:pt>
                <c:pt idx="10">
                  <c:v>8.2199234802323939E-2</c:v>
                </c:pt>
                <c:pt idx="11">
                  <c:v>7.5999999999999998E-2</c:v>
                </c:pt>
              </c:numCache>
            </c:numRef>
          </c:val>
          <c:smooth val="0"/>
          <c:extLst>
            <c:ext xmlns:c16="http://schemas.microsoft.com/office/drawing/2014/chart" uri="{C3380CC4-5D6E-409C-BE32-E72D297353CC}">
              <c16:uniqueId val="{00000008-EC9A-4C9D-99D3-0A3E39AE4D76}"/>
            </c:ext>
          </c:extLst>
        </c:ser>
        <c:ser>
          <c:idx val="6"/>
          <c:order val="6"/>
          <c:tx>
            <c:strRef>
              <c:f>'Ch5. PCT as filing route '!$B$40</c:f>
              <c:strCache>
                <c:ptCount val="1"/>
                <c:pt idx="0">
                  <c:v>All</c:v>
                </c:pt>
              </c:strCache>
            </c:strRef>
          </c:tx>
          <c:spPr>
            <a:ln w="28575" cap="rnd">
              <a:solidFill>
                <a:schemeClr val="accent1">
                  <a:lumMod val="60000"/>
                </a:schemeClr>
              </a:solidFill>
              <a:round/>
            </a:ln>
            <a:effectLst/>
          </c:spPr>
          <c:marker>
            <c:symbol val="none"/>
          </c:marker>
          <c:cat>
            <c:numRef>
              <c:f>'Ch5. PCT as filing route '!$C$33:$N$33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'Ch5. PCT as filing route '!$C$40:$N$40</c:f>
              <c:numCache>
                <c:formatCode>0%</c:formatCode>
                <c:ptCount val="12"/>
                <c:pt idx="0">
                  <c:v>0.1</c:v>
                </c:pt>
                <c:pt idx="1">
                  <c:v>0.1</c:v>
                </c:pt>
                <c:pt idx="2">
                  <c:v>0.1</c:v>
                </c:pt>
                <c:pt idx="3">
                  <c:v>0.10127301160982601</c:v>
                </c:pt>
                <c:pt idx="4">
                  <c:v>9.8057435569973206E-2</c:v>
                </c:pt>
                <c:pt idx="5">
                  <c:v>9.3339128545039701E-2</c:v>
                </c:pt>
                <c:pt idx="6">
                  <c:v>9.3611005064439201E-2</c:v>
                </c:pt>
                <c:pt idx="7">
                  <c:v>8.7783640680312594E-2</c:v>
                </c:pt>
                <c:pt idx="8">
                  <c:v>8.51060098044088E-2</c:v>
                </c:pt>
                <c:pt idx="9">
                  <c:v>8.7885266526013098E-2</c:v>
                </c:pt>
                <c:pt idx="10">
                  <c:v>8.7885266526013098E-2</c:v>
                </c:pt>
                <c:pt idx="11">
                  <c:v>9.1999999999999998E-2</c:v>
                </c:pt>
              </c:numCache>
            </c:numRef>
          </c:val>
          <c:smooth val="0"/>
          <c:extLst>
            <c:ext xmlns:c16="http://schemas.microsoft.com/office/drawing/2014/chart" uri="{C3380CC4-5D6E-409C-BE32-E72D297353CC}">
              <c16:uniqueId val="{00000009-EC9A-4C9D-99D3-0A3E39AE4D76}"/>
            </c:ext>
          </c:extLst>
        </c:ser>
        <c:dLbls>
          <c:showLegendKey val="0"/>
          <c:showVal val="0"/>
          <c:showCatName val="0"/>
          <c:showSerName val="0"/>
          <c:showPercent val="0"/>
          <c:showBubbleSize val="0"/>
        </c:dLbls>
        <c:smooth val="0"/>
        <c:axId val="621907760"/>
        <c:axId val="621914816"/>
      </c:lineChart>
      <c:catAx>
        <c:axId val="62190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621914816"/>
        <c:crosses val="autoZero"/>
        <c:auto val="1"/>
        <c:lblAlgn val="ctr"/>
        <c:lblOffset val="100"/>
        <c:noMultiLvlLbl val="0"/>
      </c:catAx>
      <c:valAx>
        <c:axId val="621914816"/>
        <c:scaling>
          <c:orientation val="minMax"/>
        </c:scaling>
        <c:delete val="1"/>
        <c:axPos val="l"/>
        <c:numFmt formatCode="0%" sourceLinked="1"/>
        <c:majorTickMark val="none"/>
        <c:minorTickMark val="none"/>
        <c:tickLblPos val="nextTo"/>
        <c:crossAx val="621907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577362765449297E-2"/>
          <c:y val="0.14558112254306199"/>
          <c:w val="0.85250536435697"/>
          <c:h val="0.76349296562122404"/>
        </c:manualLayout>
      </c:layout>
      <c:lineChart>
        <c:grouping val="standard"/>
        <c:varyColors val="0"/>
        <c:ser>
          <c:idx val="0"/>
          <c:order val="0"/>
          <c:tx>
            <c:strRef>
              <c:f>'Ch5. PCT as filing route '!$B$77</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558ED5"/>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'!$C$76:$N$76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'!$C$77:$N$77</c:f>
              <c:numCache>
                <c:formatCode>0%</c:formatCode>
                <c:ptCount val="12"/>
                <c:pt idx="0">
                  <c:v>0.49</c:v>
                </c:pt>
                <c:pt idx="1">
                  <c:v>0.5</c:v>
                </c:pt>
                <c:pt idx="2">
                  <c:v>0.52</c:v>
                </c:pt>
                <c:pt idx="3">
                  <c:v>0.50870733465596596</c:v>
                </c:pt>
                <c:pt idx="4">
                  <c:v>0.48744016132005402</c:v>
                </c:pt>
                <c:pt idx="5">
                  <c:v>0.47378665774092998</c:v>
                </c:pt>
                <c:pt idx="6">
                  <c:v>0.479991601111388</c:v>
                </c:pt>
                <c:pt idx="7">
                  <c:v>0.46952060571780102</c:v>
                </c:pt>
                <c:pt idx="8">
                  <c:v>0.45842579359109398</c:v>
                </c:pt>
                <c:pt idx="9">
                  <c:v>0.44</c:v>
                </c:pt>
                <c:pt idx="10">
                  <c:v>0.42801937846333321</c:v>
                </c:pt>
                <c:pt idx="11">
                  <c:v>0.42017084466198962</c:v>
                </c:pt>
              </c:numCache>
            </c:numRef>
          </c:val>
          <c:smooth val="0"/>
          <c:extLst>
            <c:ext xmlns:c16="http://schemas.microsoft.com/office/drawing/2014/chart" uri="{C3380CC4-5D6E-409C-BE32-E72D297353CC}">
              <c16:uniqueId val="{00000000-F9BB-424F-AAF9-F4068EEB03E8}"/>
            </c:ext>
          </c:extLst>
        </c:ser>
        <c:ser>
          <c:idx val="1"/>
          <c:order val="1"/>
          <c:tx>
            <c:strRef>
              <c:f>'Ch5. PCT as filing route '!$B$78</c:f>
              <c:strCache>
                <c:ptCount val="1"/>
                <c:pt idx="0">
                  <c:v>Japan</c:v>
                </c:pt>
              </c:strCache>
            </c:strRef>
          </c:tx>
          <c:spPr>
            <a:ln w="38100" cap="rnd">
              <a:solidFill>
                <a:srgbClr val="C0504D"/>
              </a:solidFill>
              <a:round/>
            </a:ln>
            <a:effectLst/>
          </c:spPr>
          <c:marker>
            <c:symbol val="none"/>
          </c:marker>
          <c:dLbls>
            <c:dLbl>
              <c:idx val="0"/>
              <c:layout>
                <c:manualLayout>
                  <c:x val="-2.5155642118377598E-2"/>
                  <c:y val="-1.5694926124316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BB-424F-AAF9-F4068EEB03E8}"/>
                </c:ext>
              </c:extLst>
            </c:dLbl>
            <c:dLbl>
              <c:idx val="1"/>
              <c:layout>
                <c:manualLayout>
                  <c:x val="-2.5155642118377699E-2"/>
                  <c:y val="-1.09922987997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BB-424F-AAF9-F4068EEB03E8}"/>
                </c:ext>
              </c:extLst>
            </c:dLbl>
            <c:dLbl>
              <c:idx val="2"/>
              <c:layout>
                <c:manualLayout>
                  <c:x val="-2.3889630939797998E-2"/>
                  <c:y val="-2.0397553448877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BB-424F-AAF9-F4068EEB03E8}"/>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C0504D"/>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'!$C$76:$N$76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'!$C$78:$N$78</c:f>
              <c:numCache>
                <c:formatCode>0%</c:formatCode>
                <c:ptCount val="12"/>
                <c:pt idx="0">
                  <c:v>0.33</c:v>
                </c:pt>
                <c:pt idx="1">
                  <c:v>0.34</c:v>
                </c:pt>
                <c:pt idx="2">
                  <c:v>0.36</c:v>
                </c:pt>
                <c:pt idx="3">
                  <c:v>0.34597728132295202</c:v>
                </c:pt>
                <c:pt idx="4">
                  <c:v>0.33453159780242803</c:v>
                </c:pt>
                <c:pt idx="5">
                  <c:v>0.33240090059357302</c:v>
                </c:pt>
                <c:pt idx="6">
                  <c:v>0.322666709269259</c:v>
                </c:pt>
                <c:pt idx="7">
                  <c:v>0.32482224885702399</c:v>
                </c:pt>
                <c:pt idx="8">
                  <c:v>0.318445711957629</c:v>
                </c:pt>
                <c:pt idx="9">
                  <c:v>0.31</c:v>
                </c:pt>
                <c:pt idx="10">
                  <c:v>0.29105132774131859</c:v>
                </c:pt>
                <c:pt idx="11">
                  <c:v>0.28646952343895382</c:v>
                </c:pt>
              </c:numCache>
            </c:numRef>
          </c:val>
          <c:smooth val="0"/>
          <c:extLst>
            <c:ext xmlns:c16="http://schemas.microsoft.com/office/drawing/2014/chart" uri="{C3380CC4-5D6E-409C-BE32-E72D297353CC}">
              <c16:uniqueId val="{00000004-F9BB-424F-AAF9-F4068EEB03E8}"/>
            </c:ext>
          </c:extLst>
        </c:ser>
        <c:ser>
          <c:idx val="2"/>
          <c:order val="2"/>
          <c:tx>
            <c:strRef>
              <c:f>'Ch5. PCT as filing route '!$B$79</c:f>
              <c:strCache>
                <c:ptCount val="1"/>
                <c:pt idx="0">
                  <c:v>R. Korea</c:v>
                </c:pt>
              </c:strCache>
            </c:strRef>
          </c:tx>
          <c:spPr>
            <a:ln w="38100" cap="rnd">
              <a:solidFill>
                <a:srgbClr val="856BA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856BA5"/>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'!$C$76:$N$76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'!$C$79:$N$79</c:f>
              <c:numCache>
                <c:formatCode>0%</c:formatCode>
                <c:ptCount val="12"/>
                <c:pt idx="0">
                  <c:v>0.18</c:v>
                </c:pt>
                <c:pt idx="1">
                  <c:v>0.18</c:v>
                </c:pt>
                <c:pt idx="2">
                  <c:v>0.2</c:v>
                </c:pt>
                <c:pt idx="3">
                  <c:v>0.19447319071004299</c:v>
                </c:pt>
                <c:pt idx="4">
                  <c:v>0.18657153911993299</c:v>
                </c:pt>
                <c:pt idx="5">
                  <c:v>0.18071936677520201</c:v>
                </c:pt>
                <c:pt idx="6">
                  <c:v>0.18</c:v>
                </c:pt>
                <c:pt idx="7">
                  <c:v>0.19438228743613301</c:v>
                </c:pt>
                <c:pt idx="8">
                  <c:v>0.18511266387698899</c:v>
                </c:pt>
                <c:pt idx="9">
                  <c:v>0.17</c:v>
                </c:pt>
                <c:pt idx="10">
                  <c:v>0.16749151189193598</c:v>
                </c:pt>
                <c:pt idx="11">
                  <c:v>0.16</c:v>
                </c:pt>
              </c:numCache>
            </c:numRef>
          </c:val>
          <c:smooth val="0"/>
          <c:extLst>
            <c:ext xmlns:c16="http://schemas.microsoft.com/office/drawing/2014/chart" uri="{C3380CC4-5D6E-409C-BE32-E72D297353CC}">
              <c16:uniqueId val="{00000005-F9BB-424F-AAF9-F4068EEB03E8}"/>
            </c:ext>
          </c:extLst>
        </c:ser>
        <c:ser>
          <c:idx val="3"/>
          <c:order val="3"/>
          <c:tx>
            <c:strRef>
              <c:f>'Ch5. PCT as filing route '!$B$80</c:f>
              <c:strCache>
                <c:ptCount val="1"/>
                <c:pt idx="0">
                  <c:v>P.R. China</c:v>
                </c:pt>
              </c:strCache>
            </c:strRef>
          </c:tx>
          <c:spPr>
            <a:ln w="38100" cap="rnd">
              <a:solidFill>
                <a:schemeClr val="accent4"/>
              </a:solidFill>
              <a:round/>
            </a:ln>
            <a:effectLst/>
          </c:spPr>
          <c:marker>
            <c:symbol val="none"/>
          </c:marker>
          <c:dLbls>
            <c:dLbl>
              <c:idx val="1"/>
              <c:layout>
                <c:manualLayout>
                  <c:x val="-2.3889630939797998E-2"/>
                  <c:y val="2.6628719796728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BB-424F-AAF9-F4068EEB03E8}"/>
                </c:ext>
              </c:extLst>
            </c:dLbl>
            <c:dLbl>
              <c:idx val="2"/>
              <c:layout>
                <c:manualLayout>
                  <c:x val="-2.3889630939797998E-2"/>
                  <c:y val="1.4872151485326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BB-424F-AAF9-F4068EEB03E8}"/>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FFC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'!$C$76:$N$76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'!$C$80:$N$80</c:f>
              <c:numCache>
                <c:formatCode>0%</c:formatCode>
                <c:ptCount val="12"/>
                <c:pt idx="0">
                  <c:v>0.33</c:v>
                </c:pt>
                <c:pt idx="1">
                  <c:v>0.39</c:v>
                </c:pt>
                <c:pt idx="2">
                  <c:v>0.43</c:v>
                </c:pt>
                <c:pt idx="3">
                  <c:v>0.41520258797876702</c:v>
                </c:pt>
                <c:pt idx="4">
                  <c:v>0.40703500745730897</c:v>
                </c:pt>
                <c:pt idx="5">
                  <c:v>0.409997064533905</c:v>
                </c:pt>
                <c:pt idx="6">
                  <c:v>0.4</c:v>
                </c:pt>
                <c:pt idx="7">
                  <c:v>0.40216226407605099</c:v>
                </c:pt>
                <c:pt idx="8">
                  <c:v>0.37753288638564803</c:v>
                </c:pt>
                <c:pt idx="9">
                  <c:v>0.36</c:v>
                </c:pt>
                <c:pt idx="10">
                  <c:v>0.36</c:v>
                </c:pt>
                <c:pt idx="11">
                  <c:v>0.34607802632355544</c:v>
                </c:pt>
              </c:numCache>
            </c:numRef>
          </c:val>
          <c:smooth val="0"/>
          <c:extLst>
            <c:ext xmlns:c16="http://schemas.microsoft.com/office/drawing/2014/chart" uri="{C3380CC4-5D6E-409C-BE32-E72D297353CC}">
              <c16:uniqueId val="{00000008-F9BB-424F-AAF9-F4068EEB03E8}"/>
            </c:ext>
          </c:extLst>
        </c:ser>
        <c:ser>
          <c:idx val="4"/>
          <c:order val="4"/>
          <c:tx>
            <c:strRef>
              <c:f>'Ch5. PCT as filing route '!$B$81</c:f>
              <c:strCache>
                <c:ptCount val="1"/>
                <c:pt idx="0">
                  <c:v>U.S.</c:v>
                </c:pt>
              </c:strCache>
            </c:strRef>
          </c:tx>
          <c:spPr>
            <a:ln w="38100" cap="rnd">
              <a:solidFill>
                <a:srgbClr val="77933C"/>
              </a:solidFill>
              <a:round/>
            </a:ln>
            <a:effectLst/>
          </c:spPr>
          <c:marker>
            <c:symbol val="none"/>
          </c:marker>
          <c:dLbls>
            <c:dLbl>
              <c:idx val="0"/>
              <c:layout>
                <c:manualLayout>
                  <c:x val="-2.3889630939797998E-2"/>
                  <c:y val="-7.818025355677849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BB-424F-AAF9-F4068EEB03E8}"/>
                </c:ext>
              </c:extLst>
            </c:dLbl>
            <c:dLbl>
              <c:idx val="1"/>
              <c:layout>
                <c:manualLayout>
                  <c:x val="-2.3889630939797998E-2"/>
                  <c:y val="-2.8979848316200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BB-424F-AAF9-F4068EEB03E8}"/>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77933C"/>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'!$C$76:$N$76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'!$C$81:$N$81</c:f>
              <c:numCache>
                <c:formatCode>0%</c:formatCode>
                <c:ptCount val="12"/>
                <c:pt idx="0">
                  <c:v>0.37</c:v>
                </c:pt>
                <c:pt idx="1">
                  <c:v>0.4</c:v>
                </c:pt>
                <c:pt idx="2">
                  <c:v>0.43</c:v>
                </c:pt>
                <c:pt idx="3">
                  <c:v>0.42172483938126698</c:v>
                </c:pt>
                <c:pt idx="4">
                  <c:v>0.40172030021363903</c:v>
                </c:pt>
                <c:pt idx="5">
                  <c:v>0.409452592737655</c:v>
                </c:pt>
                <c:pt idx="6">
                  <c:v>0.39295220884514898</c:v>
                </c:pt>
                <c:pt idx="7">
                  <c:v>0.41421589302106299</c:v>
                </c:pt>
                <c:pt idx="8">
                  <c:v>0.386475837619777</c:v>
                </c:pt>
                <c:pt idx="9">
                  <c:v>0.41</c:v>
                </c:pt>
                <c:pt idx="10">
                  <c:v>0.4</c:v>
                </c:pt>
                <c:pt idx="11">
                  <c:v>0.4</c:v>
                </c:pt>
              </c:numCache>
            </c:numRef>
          </c:val>
          <c:smooth val="0"/>
          <c:extLst>
            <c:ext xmlns:c16="http://schemas.microsoft.com/office/drawing/2014/chart" uri="{C3380CC4-5D6E-409C-BE32-E72D297353CC}">
              <c16:uniqueId val="{0000000B-F9BB-424F-AAF9-F4068EEB03E8}"/>
            </c:ext>
          </c:extLst>
        </c:ser>
        <c:dLbls>
          <c:showLegendKey val="0"/>
          <c:showVal val="0"/>
          <c:showCatName val="0"/>
          <c:showSerName val="0"/>
          <c:showPercent val="0"/>
          <c:showBubbleSize val="0"/>
        </c:dLbls>
        <c:smooth val="0"/>
        <c:axId val="621908152"/>
        <c:axId val="543706936"/>
      </c:lineChart>
      <c:catAx>
        <c:axId val="62190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706936"/>
        <c:crosses val="autoZero"/>
        <c:auto val="1"/>
        <c:lblAlgn val="ctr"/>
        <c:lblOffset val="0"/>
        <c:tickLblSkip val="1"/>
        <c:noMultiLvlLbl val="0"/>
      </c:catAx>
      <c:valAx>
        <c:axId val="543706936"/>
        <c:scaling>
          <c:orientation val="minMax"/>
        </c:scaling>
        <c:delete val="1"/>
        <c:axPos val="l"/>
        <c:numFmt formatCode="0%" sourceLinked="1"/>
        <c:majorTickMark val="none"/>
        <c:minorTickMark val="none"/>
        <c:tickLblPos val="nextTo"/>
        <c:crossAx val="621908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2011</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CFCE-4E99-B1AA-A5F04DA95F62}"/>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CFCE-4E99-B1AA-A5F04DA95F62}"/>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CFCE-4E99-B1AA-A5F04DA95F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FCE-4E99-B1AA-A5F04DA95F62}"/>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CFCE-4E99-B1AA-A5F04DA95F62}"/>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CFCE-4E99-B1AA-A5F04DA95F62}"/>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Patents-in-Force'!$H$48:$H$53</c:f>
              <c:numCache>
                <c:formatCode>#,##0</c:formatCode>
                <c:ptCount val="6"/>
                <c:pt idx="0">
                  <c:v>2005741</c:v>
                </c:pt>
                <c:pt idx="1">
                  <c:v>1542096</c:v>
                </c:pt>
                <c:pt idx="2">
                  <c:v>678005</c:v>
                </c:pt>
                <c:pt idx="3">
                  <c:v>696939</c:v>
                </c:pt>
                <c:pt idx="4">
                  <c:v>2113628</c:v>
                </c:pt>
                <c:pt idx="5">
                  <c:v>852403</c:v>
                </c:pt>
              </c:numCache>
            </c:numRef>
          </c:val>
          <c:extLst>
            <c:ext xmlns:c16="http://schemas.microsoft.com/office/drawing/2014/chart" uri="{C3380CC4-5D6E-409C-BE32-E72D297353CC}">
              <c16:uniqueId val="{0000000C-CFCE-4E99-B1AA-A5F04DA95F6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FCE-4E99-B1AA-A5F04DA95F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FCE-4E99-B1AA-A5F04DA95F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FCE-4E99-B1AA-A5F04DA95F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FCE-4E99-B1AA-A5F04DA95F6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FCE-4E99-B1AA-A5F04DA95F6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FCE-4E99-B1AA-A5F04DA95F62}"/>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CFCE-4E99-B1AA-A5F04DA95F6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5.3: PROPORTION PCT APPLICATIONS IN GRANT PROCEDURE </a:t>
            </a:r>
            <a:r>
              <a:rPr lang="en-US" b="1" baseline="0">
                <a:solidFill>
                  <a:srgbClr val="0000CC"/>
                </a:solidFill>
              </a:rPr>
              <a:t>(EXTENDED DATA)</a:t>
            </a:r>
            <a:endParaRPr lang="en-US" b="1">
              <a:solidFill>
                <a:sysClr val="windowText" lastClr="000000"/>
              </a:solidFill>
            </a:endParaRPr>
          </a:p>
        </c:rich>
      </c:tx>
      <c:layout>
        <c:manualLayout>
          <c:xMode val="edge"/>
          <c:yMode val="edge"/>
          <c:x val="3.4951973965301003E-2"/>
          <c:y val="1.6052879279819798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50309436237041E-2"/>
          <c:y val="7.2478749948386406E-2"/>
          <c:w val="0.85219577307661998"/>
          <c:h val="0.83903407170960198"/>
        </c:manualLayout>
      </c:layout>
      <c:lineChart>
        <c:grouping val="standard"/>
        <c:varyColors val="0"/>
        <c:ser>
          <c:idx val="0"/>
          <c:order val="0"/>
          <c:tx>
            <c:strRef>
              <c:f>'Ch5. PCT as filing route '!$B$115</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558ED5"/>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'!$C$114:$N$114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'!$C$115:$N$115</c:f>
              <c:numCache>
                <c:formatCode>0%</c:formatCode>
                <c:ptCount val="12"/>
                <c:pt idx="0">
                  <c:v>0.57999999999999996</c:v>
                </c:pt>
                <c:pt idx="1">
                  <c:v>0.53</c:v>
                </c:pt>
                <c:pt idx="2">
                  <c:v>0.56000000000000005</c:v>
                </c:pt>
                <c:pt idx="3">
                  <c:v>0.57999999999999996</c:v>
                </c:pt>
                <c:pt idx="4">
                  <c:v>0.59</c:v>
                </c:pt>
                <c:pt idx="5">
                  <c:v>0.61</c:v>
                </c:pt>
                <c:pt idx="6">
                  <c:v>0.61</c:v>
                </c:pt>
                <c:pt idx="7">
                  <c:v>0.59</c:v>
                </c:pt>
                <c:pt idx="8">
                  <c:v>0.58885802282746502</c:v>
                </c:pt>
                <c:pt idx="9">
                  <c:v>0.59</c:v>
                </c:pt>
                <c:pt idx="10">
                  <c:v>0.58248349007199318</c:v>
                </c:pt>
                <c:pt idx="11">
                  <c:v>0.59</c:v>
                </c:pt>
              </c:numCache>
            </c:numRef>
          </c:val>
          <c:smooth val="0"/>
          <c:extLst>
            <c:ext xmlns:c16="http://schemas.microsoft.com/office/drawing/2014/chart" uri="{C3380CC4-5D6E-409C-BE32-E72D297353CC}">
              <c16:uniqueId val="{00000000-2EC8-4194-9216-2ED2FB2BCBB0}"/>
            </c:ext>
          </c:extLst>
        </c:ser>
        <c:ser>
          <c:idx val="1"/>
          <c:order val="1"/>
          <c:tx>
            <c:strRef>
              <c:f>'Ch5. PCT as filing route '!$B$116</c:f>
              <c:strCache>
                <c:ptCount val="1"/>
                <c:pt idx="0">
                  <c:v>Japan</c:v>
                </c:pt>
              </c:strCache>
            </c:strRef>
          </c:tx>
          <c:spPr>
            <a:ln w="38100" cap="rnd">
              <a:solidFill>
                <a:srgbClr val="C0504D"/>
              </a:solidFill>
              <a:round/>
            </a:ln>
            <a:effectLst/>
          </c:spPr>
          <c:marker>
            <c:symbol val="none"/>
          </c:marker>
          <c:dLbls>
            <c:dLbl>
              <c:idx val="0"/>
              <c:layout>
                <c:manualLayout>
                  <c:x val="-2.3636158848274701E-2"/>
                  <c:y val="-6.220385387076629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C8-4194-9216-2ED2FB2BCBB0}"/>
                </c:ext>
              </c:extLst>
            </c:dLbl>
            <c:dLbl>
              <c:idx val="1"/>
              <c:layout>
                <c:manualLayout>
                  <c:x val="-2.4888737483583299E-2"/>
                  <c:y val="-3.54490550710666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C8-4194-9216-2ED2FB2BCBB0}"/>
                </c:ext>
              </c:extLst>
            </c:dLbl>
            <c:dLbl>
              <c:idx val="2"/>
              <c:layout>
                <c:manualLayout>
                  <c:x val="-2.3636158848274701E-2"/>
                  <c:y val="9.83249389274306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C8-4194-9216-2ED2FB2BCBB0}"/>
                </c:ext>
              </c:extLst>
            </c:dLbl>
            <c:dLbl>
              <c:idx val="3"/>
              <c:layout>
                <c:manualLayout>
                  <c:x val="-2.3636158848274701E-2"/>
                  <c:y val="2.0534413412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C8-4194-9216-2ED2FB2BCBB0}"/>
                </c:ext>
              </c:extLst>
            </c:dLbl>
            <c:dLbl>
              <c:idx val="4"/>
              <c:layout>
                <c:manualLayout>
                  <c:x val="-2.3636158848274701E-2"/>
                  <c:y val="1.806054252833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C8-4194-9216-2ED2FB2BCBB0}"/>
                </c:ext>
              </c:extLst>
            </c:dLbl>
            <c:dLbl>
              <c:idx val="5"/>
              <c:layout>
                <c:manualLayout>
                  <c:x val="-2.3636158848274701E-2"/>
                  <c:y val="1.80605425283317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C8-4194-9216-2ED2FB2BCBB0}"/>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C0504D"/>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'!$C$114:$N$114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'!$C$116:$N$116</c:f>
              <c:numCache>
                <c:formatCode>0%</c:formatCode>
                <c:ptCount val="12"/>
                <c:pt idx="0">
                  <c:v>0.14000000000000001</c:v>
                </c:pt>
                <c:pt idx="1">
                  <c:v>0.14000000000000001</c:v>
                </c:pt>
                <c:pt idx="2">
                  <c:v>0.15</c:v>
                </c:pt>
                <c:pt idx="3">
                  <c:v>0.15</c:v>
                </c:pt>
                <c:pt idx="4">
                  <c:v>0.17</c:v>
                </c:pt>
                <c:pt idx="5">
                  <c:v>0.18</c:v>
                </c:pt>
                <c:pt idx="6">
                  <c:v>0.19</c:v>
                </c:pt>
                <c:pt idx="7">
                  <c:v>0.2</c:v>
                </c:pt>
                <c:pt idx="8">
                  <c:v>0.196339476072206</c:v>
                </c:pt>
                <c:pt idx="9">
                  <c:v>0.21</c:v>
                </c:pt>
                <c:pt idx="10">
                  <c:v>0.21745045767593491</c:v>
                </c:pt>
                <c:pt idx="11">
                  <c:v>0.23</c:v>
                </c:pt>
              </c:numCache>
            </c:numRef>
          </c:val>
          <c:smooth val="0"/>
          <c:extLst>
            <c:ext xmlns:c16="http://schemas.microsoft.com/office/drawing/2014/chart" uri="{C3380CC4-5D6E-409C-BE32-E72D297353CC}">
              <c16:uniqueId val="{00000007-2EC8-4194-9216-2ED2FB2BCBB0}"/>
            </c:ext>
          </c:extLst>
        </c:ser>
        <c:ser>
          <c:idx val="2"/>
          <c:order val="2"/>
          <c:tx>
            <c:strRef>
              <c:f>'Ch5. PCT as filing route '!$B$117</c:f>
              <c:strCache>
                <c:ptCount val="1"/>
                <c:pt idx="0">
                  <c:v>R. Korea</c:v>
                </c:pt>
              </c:strCache>
            </c:strRef>
          </c:tx>
          <c:spPr>
            <a:ln w="38100" cap="rnd">
              <a:solidFill>
                <a:srgbClr val="604A7B"/>
              </a:solidFill>
              <a:round/>
            </a:ln>
            <a:effectLst/>
          </c:spPr>
          <c:marker>
            <c:symbol val="none"/>
          </c:marker>
          <c:dLbls>
            <c:dLbl>
              <c:idx val="0"/>
              <c:layout>
                <c:manualLayout>
                  <c:x val="-2.6141316118892002E-2"/>
                  <c:y val="-4.48132346509614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C8-4194-9216-2ED2FB2BCBB0}"/>
                </c:ext>
              </c:extLst>
            </c:dLbl>
            <c:dLbl>
              <c:idx val="1"/>
              <c:layout>
                <c:manualLayout>
                  <c:x val="-2.3636158848274701E-2"/>
                  <c:y val="2.2273475334603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C8-4194-9216-2ED2FB2BCBB0}"/>
                </c:ext>
              </c:extLst>
            </c:dLbl>
            <c:dLbl>
              <c:idx val="2"/>
              <c:layout>
                <c:manualLayout>
                  <c:x val="-2.3636158848274701E-2"/>
                  <c:y val="1.6922515574663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C8-4194-9216-2ED2FB2BCBB0}"/>
                </c:ext>
              </c:extLst>
            </c:dLbl>
            <c:dLbl>
              <c:idx val="3"/>
              <c:layout>
                <c:manualLayout>
                  <c:x val="-2.2383580212965999E-2"/>
                  <c:y val="6.22059605478372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C8-4194-9216-2ED2FB2BCBB0}"/>
                </c:ext>
              </c:extLst>
            </c:dLbl>
            <c:dLbl>
              <c:idx val="4"/>
              <c:layout>
                <c:manualLayout>
                  <c:x val="-2.3636158848274701E-2"/>
                  <c:y val="-3.1236122264795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C8-4194-9216-2ED2FB2BCBB0}"/>
                </c:ext>
              </c:extLst>
            </c:dLbl>
            <c:dLbl>
              <c:idx val="5"/>
              <c:layout>
                <c:manualLayout>
                  <c:x val="-2.7393894754200801E-2"/>
                  <c:y val="-3.1236122264795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C8-4194-9216-2ED2FB2BCBB0}"/>
                </c:ext>
              </c:extLst>
            </c:dLbl>
            <c:dLbl>
              <c:idx val="6"/>
              <c:layout>
                <c:manualLayout>
                  <c:x val="-2.3636158848274701E-2"/>
                  <c:y val="1.69225155746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EC8-4194-9216-2ED2FB2BCBB0}"/>
                </c:ext>
              </c:extLst>
            </c:dLbl>
            <c:dLbl>
              <c:idx val="7"/>
              <c:layout>
                <c:manualLayout>
                  <c:x val="-2.3636158848274701E-2"/>
                  <c:y val="1.9597995454633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C8-4194-9216-2ED2FB2BCBB0}"/>
                </c:ext>
              </c:extLst>
            </c:dLbl>
            <c:dLbl>
              <c:idx val="8"/>
              <c:layout>
                <c:manualLayout>
                  <c:x val="-2.3636158848274701E-2"/>
                  <c:y val="1.6922515574663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C8-4194-9216-2ED2FB2BCBB0}"/>
                </c:ext>
              </c:extLst>
            </c:dLbl>
            <c:dLbl>
              <c:idx val="9"/>
              <c:layout>
                <c:manualLayout>
                  <c:x val="-2.3636158848274701E-2"/>
                  <c:y val="2.2273475334603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EC8-4194-9216-2ED2FB2BCBB0}"/>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856BA5"/>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'!$C$114:$N$114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'!$C$117:$N$117</c:f>
              <c:numCache>
                <c:formatCode>0%</c:formatCode>
                <c:ptCount val="12"/>
                <c:pt idx="0">
                  <c:v>0.17</c:v>
                </c:pt>
                <c:pt idx="1">
                  <c:v>0.16</c:v>
                </c:pt>
                <c:pt idx="2">
                  <c:v>0.16</c:v>
                </c:pt>
                <c:pt idx="3">
                  <c:v>0.17</c:v>
                </c:pt>
                <c:pt idx="4">
                  <c:v>0.16</c:v>
                </c:pt>
                <c:pt idx="5">
                  <c:v>0.16</c:v>
                </c:pt>
                <c:pt idx="6">
                  <c:v>0.17</c:v>
                </c:pt>
                <c:pt idx="7">
                  <c:v>0.18</c:v>
                </c:pt>
                <c:pt idx="8">
                  <c:v>0.18189720424856601</c:v>
                </c:pt>
                <c:pt idx="9">
                  <c:v>0.18</c:v>
                </c:pt>
                <c:pt idx="10">
                  <c:v>0.18</c:v>
                </c:pt>
                <c:pt idx="11">
                  <c:v>0.17</c:v>
                </c:pt>
              </c:numCache>
            </c:numRef>
          </c:val>
          <c:smooth val="0"/>
          <c:extLst>
            <c:ext xmlns:c16="http://schemas.microsoft.com/office/drawing/2014/chart" uri="{C3380CC4-5D6E-409C-BE32-E72D297353CC}">
              <c16:uniqueId val="{00000012-2EC8-4194-9216-2ED2FB2BCBB0}"/>
            </c:ext>
          </c:extLst>
        </c:ser>
        <c:ser>
          <c:idx val="3"/>
          <c:order val="3"/>
          <c:tx>
            <c:strRef>
              <c:f>'Ch5. PCT as filing route '!$B$118</c:f>
              <c:strCache>
                <c:ptCount val="1"/>
                <c:pt idx="0">
                  <c:v>P.R. China</c:v>
                </c:pt>
              </c:strCache>
            </c:strRef>
          </c:tx>
          <c:spPr>
            <a:ln w="38100" cap="rnd">
              <a:solidFill>
                <a:srgbClr val="FFC000"/>
              </a:solidFill>
              <a:round/>
            </a:ln>
            <a:effectLst/>
          </c:spPr>
          <c:marker>
            <c:symbol val="none"/>
          </c:marker>
          <c:dLbls>
            <c:dLbl>
              <c:idx val="0"/>
              <c:layout>
                <c:manualLayout>
                  <c:x val="-2.3636158848274701E-2"/>
                  <c:y val="-2.0534202744915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EC8-4194-9216-2ED2FB2BCBB0}"/>
                </c:ext>
              </c:extLst>
            </c:dLbl>
            <c:dLbl>
              <c:idx val="1"/>
              <c:layout>
                <c:manualLayout>
                  <c:x val="-1.7373265671731301E-2"/>
                  <c:y val="-1.7858722864946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EC8-4194-9216-2ED2FB2BCBB0}"/>
                </c:ext>
              </c:extLst>
            </c:dLbl>
            <c:dLbl>
              <c:idx val="2"/>
              <c:layout>
                <c:manualLayout>
                  <c:x val="-2.11310015776573E-2"/>
                  <c:y val="-2.3209682624885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EC8-4194-9216-2ED2FB2BCBB0}"/>
                </c:ext>
              </c:extLst>
            </c:dLbl>
            <c:dLbl>
              <c:idx val="3"/>
              <c:layout>
                <c:manualLayout>
                  <c:x val="-1.9878422942348602E-2"/>
                  <c:y val="-2.58851625048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EC8-4194-9216-2ED2FB2BCBB0}"/>
                </c:ext>
              </c:extLst>
            </c:dLbl>
            <c:dLbl>
              <c:idx val="4"/>
              <c:layout>
                <c:manualLayout>
                  <c:x val="-2.3636158848274701E-2"/>
                  <c:y val="8.896075934753680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EC8-4194-9216-2ED2FB2BCBB0}"/>
                </c:ext>
              </c:extLst>
            </c:dLbl>
            <c:dLbl>
              <c:idx val="9"/>
              <c:layout>
                <c:manualLayout>
                  <c:x val="-2.3636158848274701E-2"/>
                  <c:y val="3.0299914974513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EC8-4194-9216-2ED2FB2BCBB0}"/>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FFC000"/>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'!$C$114:$N$114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'!$C$118:$N$118</c:f>
              <c:numCache>
                <c:formatCode>0%</c:formatCode>
                <c:ptCount val="12"/>
                <c:pt idx="0">
                  <c:v>0.17</c:v>
                </c:pt>
                <c:pt idx="1">
                  <c:v>0.16</c:v>
                </c:pt>
                <c:pt idx="2">
                  <c:v>0.13</c:v>
                </c:pt>
                <c:pt idx="3">
                  <c:v>0.11</c:v>
                </c:pt>
                <c:pt idx="4">
                  <c:v>0.09</c:v>
                </c:pt>
                <c:pt idx="5">
                  <c:v>0.09</c:v>
                </c:pt>
                <c:pt idx="6">
                  <c:v>7.0000000000000007E-2</c:v>
                </c:pt>
                <c:pt idx="7">
                  <c:v>0.06</c:v>
                </c:pt>
                <c:pt idx="8">
                  <c:v>5.8122719120088803E-2</c:v>
                </c:pt>
                <c:pt idx="9">
                  <c:v>0.06</c:v>
                </c:pt>
                <c:pt idx="10">
                  <c:v>0.06</c:v>
                </c:pt>
                <c:pt idx="11">
                  <c:v>0.06</c:v>
                </c:pt>
              </c:numCache>
            </c:numRef>
          </c:val>
          <c:smooth val="0"/>
          <c:extLst>
            <c:ext xmlns:c16="http://schemas.microsoft.com/office/drawing/2014/chart" uri="{C3380CC4-5D6E-409C-BE32-E72D297353CC}">
              <c16:uniqueId val="{00000019-2EC8-4194-9216-2ED2FB2BCBB0}"/>
            </c:ext>
          </c:extLst>
        </c:ser>
        <c:ser>
          <c:idx val="4"/>
          <c:order val="4"/>
          <c:tx>
            <c:strRef>
              <c:f>'Ch5. PCT as filing route '!$B$119</c:f>
              <c:strCache>
                <c:ptCount val="1"/>
                <c:pt idx="0">
                  <c:v>U.S.</c:v>
                </c:pt>
              </c:strCache>
            </c:strRef>
          </c:tx>
          <c:spPr>
            <a:ln w="38100" cap="rnd">
              <a:solidFill>
                <a:srgbClr val="77933C"/>
              </a:solidFill>
              <a:round/>
            </a:ln>
            <a:effectLst/>
          </c:spPr>
          <c:marker>
            <c:symbol val="none"/>
          </c:marker>
          <c:dLbls>
            <c:dLbl>
              <c:idx val="4"/>
              <c:layout>
                <c:manualLayout>
                  <c:x val="-2.3636158848274701E-2"/>
                  <c:y val="3.56508747344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EC8-4194-9216-2ED2FB2BCBB0}"/>
                </c:ext>
              </c:extLst>
            </c:dLbl>
            <c:dLbl>
              <c:idx val="9"/>
              <c:layout>
                <c:manualLayout>
                  <c:x val="-2.3636158848274701E-2"/>
                  <c:y val="1.959799545463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EC8-4194-9216-2ED2FB2BCBB0}"/>
                </c:ext>
              </c:extLst>
            </c:dLbl>
            <c:dLbl>
              <c:idx val="11"/>
              <c:layout>
                <c:manualLayout>
                  <c:x val="-2.4513983820805552E-2"/>
                  <c:y val="-3.3362629588677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0E-4E48-96A8-CD18C8EE1BE9}"/>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77933C"/>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'!$C$114:$N$114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'!$C$119:$N$119</c:f>
              <c:numCache>
                <c:formatCode>0%</c:formatCode>
                <c:ptCount val="12"/>
                <c:pt idx="0">
                  <c:v>0.13</c:v>
                </c:pt>
                <c:pt idx="1">
                  <c:v>0.13</c:v>
                </c:pt>
                <c:pt idx="2">
                  <c:v>0.13</c:v>
                </c:pt>
                <c:pt idx="3">
                  <c:v>0.13</c:v>
                </c:pt>
                <c:pt idx="4">
                  <c:v>0.13</c:v>
                </c:pt>
                <c:pt idx="5">
                  <c:v>0.14000000000000001</c:v>
                </c:pt>
                <c:pt idx="6">
                  <c:v>0.14000000000000001</c:v>
                </c:pt>
                <c:pt idx="7">
                  <c:v>0.14000000000000001</c:v>
                </c:pt>
                <c:pt idx="8">
                  <c:v>0.135426620710562</c:v>
                </c:pt>
                <c:pt idx="9">
                  <c:v>0.16</c:v>
                </c:pt>
                <c:pt idx="10">
                  <c:v>0.16</c:v>
                </c:pt>
                <c:pt idx="11">
                  <c:v>0.17</c:v>
                </c:pt>
              </c:numCache>
            </c:numRef>
          </c:val>
          <c:smooth val="0"/>
          <c:extLst>
            <c:ext xmlns:c16="http://schemas.microsoft.com/office/drawing/2014/chart" uri="{C3380CC4-5D6E-409C-BE32-E72D297353CC}">
              <c16:uniqueId val="{0000001C-2EC8-4194-9216-2ED2FB2BCBB0}"/>
            </c:ext>
          </c:extLst>
        </c:ser>
        <c:dLbls>
          <c:showLegendKey val="0"/>
          <c:showVal val="0"/>
          <c:showCatName val="0"/>
          <c:showSerName val="0"/>
          <c:showPercent val="0"/>
          <c:showBubbleSize val="0"/>
        </c:dLbls>
        <c:smooth val="0"/>
        <c:axId val="543701056"/>
        <c:axId val="543706152"/>
      </c:lineChart>
      <c:catAx>
        <c:axId val="54370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706152"/>
        <c:crosses val="autoZero"/>
        <c:auto val="1"/>
        <c:lblAlgn val="ctr"/>
        <c:lblOffset val="100"/>
        <c:noMultiLvlLbl val="0"/>
      </c:catAx>
      <c:valAx>
        <c:axId val="543706152"/>
        <c:scaling>
          <c:orientation val="minMax"/>
        </c:scaling>
        <c:delete val="1"/>
        <c:axPos val="l"/>
        <c:numFmt formatCode="0%" sourceLinked="1"/>
        <c:majorTickMark val="none"/>
        <c:minorTickMark val="none"/>
        <c:tickLblPos val="nextTo"/>
        <c:crossAx val="543701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5.4: PROPORTIONS OF PCT - PATENTS GRANTED </a:t>
            </a:r>
            <a:r>
              <a:rPr lang="en-US" b="1" baseline="0">
                <a:solidFill>
                  <a:srgbClr val="0000CC"/>
                </a:solidFill>
              </a:rPr>
              <a:t>(EXTENDED DATA)</a:t>
            </a:r>
            <a:endParaRPr lang="en-US" b="1">
              <a:solidFill>
                <a:sysClr val="windowText" lastClr="000000"/>
              </a:solidFill>
            </a:endParaRPr>
          </a:p>
        </c:rich>
      </c:tx>
      <c:layout>
        <c:manualLayout>
          <c:xMode val="edge"/>
          <c:yMode val="edge"/>
          <c:x val="6.5298658734237403E-2"/>
          <c:y val="9.0607882673686496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3.7949409239817697E-2"/>
          <c:y val="0.17164071612428899"/>
          <c:w val="0.811250797826921"/>
          <c:h val="0.71553193421701899"/>
        </c:manualLayout>
      </c:layout>
      <c:lineChart>
        <c:grouping val="standard"/>
        <c:varyColors val="0"/>
        <c:ser>
          <c:idx val="0"/>
          <c:order val="0"/>
          <c:tx>
            <c:strRef>
              <c:f>'Ch5. PCT as filing route '!$B$155</c:f>
              <c:strCache>
                <c:ptCount val="1"/>
                <c:pt idx="0">
                  <c:v>EPC states</c:v>
                </c:pt>
              </c:strCache>
            </c:strRef>
          </c:tx>
          <c:spPr>
            <a:ln w="38100" cap="rnd">
              <a:solidFill>
                <a:srgbClr val="558ED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558ED5"/>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'!$C$154:$N$154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'!$C$155:$N$155</c:f>
              <c:numCache>
                <c:formatCode>0%</c:formatCode>
                <c:ptCount val="12"/>
                <c:pt idx="0">
                  <c:v>0.53</c:v>
                </c:pt>
                <c:pt idx="1">
                  <c:v>0.56000000000000005</c:v>
                </c:pt>
                <c:pt idx="2">
                  <c:v>0.56999999999999995</c:v>
                </c:pt>
                <c:pt idx="3">
                  <c:v>0.56000000000000005</c:v>
                </c:pt>
                <c:pt idx="4">
                  <c:v>0.57999999999999996</c:v>
                </c:pt>
                <c:pt idx="5">
                  <c:v>0.6</c:v>
                </c:pt>
                <c:pt idx="6">
                  <c:v>0.62</c:v>
                </c:pt>
                <c:pt idx="7">
                  <c:v>0.64</c:v>
                </c:pt>
                <c:pt idx="8">
                  <c:v>0.64286458086808396</c:v>
                </c:pt>
                <c:pt idx="9">
                  <c:v>0.65</c:v>
                </c:pt>
                <c:pt idx="10">
                  <c:v>0.65</c:v>
                </c:pt>
                <c:pt idx="11">
                  <c:v>0.64</c:v>
                </c:pt>
              </c:numCache>
            </c:numRef>
          </c:val>
          <c:smooth val="0"/>
          <c:extLst>
            <c:ext xmlns:c16="http://schemas.microsoft.com/office/drawing/2014/chart" uri="{C3380CC4-5D6E-409C-BE32-E72D297353CC}">
              <c16:uniqueId val="{00000000-E3BE-457D-B905-FCAB2526A184}"/>
            </c:ext>
          </c:extLst>
        </c:ser>
        <c:ser>
          <c:idx val="1"/>
          <c:order val="1"/>
          <c:tx>
            <c:strRef>
              <c:f>'Ch5. PCT as filing route '!$B$156</c:f>
              <c:strCache>
                <c:ptCount val="1"/>
                <c:pt idx="0">
                  <c:v>Japan</c:v>
                </c:pt>
              </c:strCache>
            </c:strRef>
          </c:tx>
          <c:spPr>
            <a:ln w="38100" cap="rnd">
              <a:solidFill>
                <a:srgbClr val="C0504D"/>
              </a:solidFill>
              <a:round/>
            </a:ln>
            <a:effectLst/>
          </c:spPr>
          <c:marker>
            <c:symbol val="none"/>
          </c:marker>
          <c:dLbls>
            <c:dLbl>
              <c:idx val="0"/>
              <c:layout>
                <c:manualLayout>
                  <c:x val="-2.5999266236531499E-2"/>
                  <c:y val="2.12439716063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BE-457D-B905-FCAB2526A184}"/>
                </c:ext>
              </c:extLst>
            </c:dLbl>
            <c:dLbl>
              <c:idx val="1"/>
              <c:layout>
                <c:manualLayout>
                  <c:x val="-2.3552863844615898E-2"/>
                  <c:y val="-2.2835538883585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BE-457D-B905-FCAB2526A184}"/>
                </c:ext>
              </c:extLst>
            </c:dLbl>
            <c:dLbl>
              <c:idx val="2"/>
              <c:layout>
                <c:manualLayout>
                  <c:x val="-2.3552863844615898E-2"/>
                  <c:y val="-2.5284400577468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BE-457D-B905-FCAB2526A184}"/>
                </c:ext>
              </c:extLst>
            </c:dLbl>
            <c:dLbl>
              <c:idx val="3"/>
              <c:layout>
                <c:manualLayout>
                  <c:x val="-2.3552863844615898E-2"/>
                  <c:y val="-2.5284400577468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BE-457D-B905-FCAB2526A184}"/>
                </c:ext>
              </c:extLst>
            </c:dLbl>
            <c:dLbl>
              <c:idx val="4"/>
              <c:layout>
                <c:manualLayout>
                  <c:x val="-2.3552863844615898E-2"/>
                  <c:y val="1.6346248218549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BE-457D-B905-FCAB2526A184}"/>
                </c:ext>
              </c:extLst>
            </c:dLbl>
            <c:dLbl>
              <c:idx val="5"/>
              <c:layout>
                <c:manualLayout>
                  <c:x val="-2.3552863844615898E-2"/>
                  <c:y val="1.6346248218549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BE-457D-B905-FCAB2526A184}"/>
                </c:ext>
              </c:extLst>
            </c:dLbl>
            <c:dLbl>
              <c:idx val="6"/>
              <c:layout>
                <c:manualLayout>
                  <c:x val="-2.3552863844615898E-2"/>
                  <c:y val="-1.3040092108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BE-457D-B905-FCAB2526A184}"/>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C0504D"/>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'!$C$154:$N$154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'!$C$156:$N$156</c:f>
              <c:numCache>
                <c:formatCode>0%</c:formatCode>
                <c:ptCount val="12"/>
                <c:pt idx="0">
                  <c:v>0.12</c:v>
                </c:pt>
                <c:pt idx="1">
                  <c:v>0.14000000000000001</c:v>
                </c:pt>
                <c:pt idx="2">
                  <c:v>0.16</c:v>
                </c:pt>
                <c:pt idx="3">
                  <c:v>0.18</c:v>
                </c:pt>
                <c:pt idx="4">
                  <c:v>0.2</c:v>
                </c:pt>
                <c:pt idx="5">
                  <c:v>0.22</c:v>
                </c:pt>
                <c:pt idx="6">
                  <c:v>0.24</c:v>
                </c:pt>
                <c:pt idx="7">
                  <c:v>0.23</c:v>
                </c:pt>
                <c:pt idx="8">
                  <c:v>0.23612440311258301</c:v>
                </c:pt>
                <c:pt idx="9">
                  <c:v>0.24</c:v>
                </c:pt>
                <c:pt idx="10">
                  <c:v>0.25061419598688234</c:v>
                </c:pt>
                <c:pt idx="11">
                  <c:v>0.26195347385203727</c:v>
                </c:pt>
              </c:numCache>
            </c:numRef>
          </c:val>
          <c:smooth val="0"/>
          <c:extLst>
            <c:ext xmlns:c16="http://schemas.microsoft.com/office/drawing/2014/chart" uri="{C3380CC4-5D6E-409C-BE32-E72D297353CC}">
              <c16:uniqueId val="{00000008-E3BE-457D-B905-FCAB2526A184}"/>
            </c:ext>
          </c:extLst>
        </c:ser>
        <c:ser>
          <c:idx val="2"/>
          <c:order val="2"/>
          <c:tx>
            <c:strRef>
              <c:f>'Ch5. PCT as filing route '!$B$157</c:f>
              <c:strCache>
                <c:ptCount val="1"/>
                <c:pt idx="0">
                  <c:v>R. Korea</c:v>
                </c:pt>
              </c:strCache>
            </c:strRef>
          </c:tx>
          <c:spPr>
            <a:ln w="38100" cap="rnd">
              <a:solidFill>
                <a:srgbClr val="856BA5"/>
              </a:solidFill>
              <a:round/>
            </a:ln>
            <a:effectLst/>
          </c:spPr>
          <c:marker>
            <c:symbol val="none"/>
          </c:marker>
          <c:dLbls>
            <c:dLbl>
              <c:idx val="4"/>
              <c:layout>
                <c:manualLayout>
                  <c:x val="-2.3552863844615898E-2"/>
                  <c:y val="-2.0386677189701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BE-457D-B905-FCAB2526A184}"/>
                </c:ext>
              </c:extLst>
            </c:dLbl>
            <c:dLbl>
              <c:idx val="5"/>
              <c:layout>
                <c:manualLayout>
                  <c:x val="-2.3552863844615898E-2"/>
                  <c:y val="-2.0386677189701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BE-457D-B905-FCAB2526A184}"/>
                </c:ext>
              </c:extLst>
            </c:dLbl>
            <c:dLbl>
              <c:idx val="6"/>
              <c:layout>
                <c:manualLayout>
                  <c:x val="-2.3552863844615898E-2"/>
                  <c:y val="1.1448524830782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BE-457D-B905-FCAB2526A184}"/>
                </c:ext>
              </c:extLst>
            </c:dLbl>
            <c:dLbl>
              <c:idx val="7"/>
              <c:layout>
                <c:manualLayout>
                  <c:x val="-2.3552863844615999E-2"/>
                  <c:y val="-1.3040092108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BE-457D-B905-FCAB2526A184}"/>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856BA5"/>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'!$C$154:$N$154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'!$C$157:$N$157</c:f>
              <c:numCache>
                <c:formatCode>0%</c:formatCode>
                <c:ptCount val="12"/>
                <c:pt idx="0">
                  <c:v>0.17</c:v>
                </c:pt>
                <c:pt idx="1">
                  <c:v>0.17</c:v>
                </c:pt>
                <c:pt idx="2">
                  <c:v>0.17</c:v>
                </c:pt>
                <c:pt idx="3">
                  <c:v>0.19</c:v>
                </c:pt>
                <c:pt idx="4">
                  <c:v>0.19</c:v>
                </c:pt>
                <c:pt idx="5">
                  <c:v>0.19</c:v>
                </c:pt>
                <c:pt idx="6">
                  <c:v>0.2</c:v>
                </c:pt>
                <c:pt idx="7">
                  <c:v>0.19</c:v>
                </c:pt>
                <c:pt idx="8">
                  <c:v>0.19746896288806801</c:v>
                </c:pt>
                <c:pt idx="9">
                  <c:v>0.2</c:v>
                </c:pt>
                <c:pt idx="10">
                  <c:v>0.2</c:v>
                </c:pt>
                <c:pt idx="11">
                  <c:v>0.19</c:v>
                </c:pt>
              </c:numCache>
            </c:numRef>
          </c:val>
          <c:smooth val="0"/>
          <c:extLst>
            <c:ext xmlns:c16="http://schemas.microsoft.com/office/drawing/2014/chart" uri="{C3380CC4-5D6E-409C-BE32-E72D297353CC}">
              <c16:uniqueId val="{0000000D-E3BE-457D-B905-FCAB2526A184}"/>
            </c:ext>
          </c:extLst>
        </c:ser>
        <c:ser>
          <c:idx val="3"/>
          <c:order val="3"/>
          <c:tx>
            <c:strRef>
              <c:f>'Ch5. PCT as filing route '!$B$158</c:f>
              <c:strCache>
                <c:ptCount val="1"/>
                <c:pt idx="0">
                  <c:v>P.R. China</c:v>
                </c:pt>
              </c:strCache>
            </c:strRef>
          </c:tx>
          <c:spPr>
            <a:ln w="38100" cap="rnd">
              <a:solidFill>
                <a:srgbClr val="FFC000"/>
              </a:solidFill>
              <a:round/>
            </a:ln>
            <a:effectLst/>
          </c:spPr>
          <c:marker>
            <c:symbol val="none"/>
          </c:marker>
          <c:dLbls>
            <c:dLbl>
              <c:idx val="5"/>
              <c:layout>
                <c:manualLayout>
                  <c:x val="-2.3552863844615898E-2"/>
                  <c:y val="-3.5079847353002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3BE-457D-B905-FCAB2526A184}"/>
                </c:ext>
              </c:extLst>
            </c:dLbl>
            <c:dLbl>
              <c:idx val="6"/>
              <c:layout>
                <c:manualLayout>
                  <c:x val="-2.2304699358944701E-2"/>
                  <c:y val="-3.9977570740769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BE-457D-B905-FCAB2526A184}"/>
                </c:ext>
              </c:extLst>
            </c:dLbl>
            <c:dLbl>
              <c:idx val="9"/>
              <c:layout>
                <c:manualLayout>
                  <c:x val="-2.2304699358944701E-2"/>
                  <c:y val="1.3897386524665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BE-457D-B905-FCAB2526A184}"/>
                </c:ext>
              </c:extLst>
            </c:dLbl>
            <c:dLbl>
              <c:idx val="11"/>
              <c:layout>
                <c:manualLayout>
                  <c:x val="-2.9440405349505795E-2"/>
                  <c:y val="3.3114446471187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62-403D-9466-1667D79BB799}"/>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FFC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'!$C$154:$N$154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'!$C$158:$N$158</c:f>
              <c:numCache>
                <c:formatCode>0%</c:formatCode>
                <c:ptCount val="12"/>
                <c:pt idx="0">
                  <c:v>0.25</c:v>
                </c:pt>
                <c:pt idx="1">
                  <c:v>0.22</c:v>
                </c:pt>
                <c:pt idx="2">
                  <c:v>0.2</c:v>
                </c:pt>
                <c:pt idx="3">
                  <c:v>0.2</c:v>
                </c:pt>
                <c:pt idx="4">
                  <c:v>0.2</c:v>
                </c:pt>
                <c:pt idx="5">
                  <c:v>0.2</c:v>
                </c:pt>
                <c:pt idx="6">
                  <c:v>0.17</c:v>
                </c:pt>
                <c:pt idx="7">
                  <c:v>0.17</c:v>
                </c:pt>
                <c:pt idx="8">
                  <c:v>0.140256673902281</c:v>
                </c:pt>
                <c:pt idx="9">
                  <c:v>0.12</c:v>
                </c:pt>
                <c:pt idx="10">
                  <c:v>0.12</c:v>
                </c:pt>
                <c:pt idx="11">
                  <c:v>0.11</c:v>
                </c:pt>
              </c:numCache>
            </c:numRef>
          </c:val>
          <c:smooth val="0"/>
          <c:extLst>
            <c:ext xmlns:c16="http://schemas.microsoft.com/office/drawing/2014/chart" uri="{C3380CC4-5D6E-409C-BE32-E72D297353CC}">
              <c16:uniqueId val="{00000011-E3BE-457D-B905-FCAB2526A184}"/>
            </c:ext>
          </c:extLst>
        </c:ser>
        <c:ser>
          <c:idx val="4"/>
          <c:order val="4"/>
          <c:tx>
            <c:strRef>
              <c:f>'Ch5. PCT as filing route '!$B$159</c:f>
              <c:strCache>
                <c:ptCount val="1"/>
                <c:pt idx="0">
                  <c:v>U.S.</c:v>
                </c:pt>
              </c:strCache>
            </c:strRef>
          </c:tx>
          <c:spPr>
            <a:ln w="38100" cap="rnd">
              <a:solidFill>
                <a:srgbClr val="77933C"/>
              </a:solidFill>
              <a:round/>
            </a:ln>
            <a:effectLst/>
          </c:spPr>
          <c:marker>
            <c:symbol val="none"/>
          </c:marker>
          <c:dLbls>
            <c:dLbl>
              <c:idx val="0"/>
              <c:layout>
                <c:manualLayout>
                  <c:x val="-2.7297357301629601E-2"/>
                  <c:y val="-1.6346055394794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BE-457D-B905-FCAB2526A184}"/>
                </c:ext>
              </c:extLst>
            </c:dLbl>
            <c:dLbl>
              <c:idx val="9"/>
              <c:layout>
                <c:manualLayout>
                  <c:x val="-2.2304699358944701E-2"/>
                  <c:y val="-4.10174692537701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3BE-457D-B905-FCAB2526A184}"/>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rgbClr val="77933C"/>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as filing route '!$C$154:$N$154</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as filing route '!$C$159:$N$159</c:f>
              <c:numCache>
                <c:formatCode>0%</c:formatCode>
                <c:ptCount val="12"/>
                <c:pt idx="0">
                  <c:v>0.11</c:v>
                </c:pt>
                <c:pt idx="1">
                  <c:v>0.13</c:v>
                </c:pt>
                <c:pt idx="2">
                  <c:v>0.14000000000000001</c:v>
                </c:pt>
                <c:pt idx="3">
                  <c:v>0.16</c:v>
                </c:pt>
                <c:pt idx="4">
                  <c:v>0.17</c:v>
                </c:pt>
                <c:pt idx="5">
                  <c:v>0.18</c:v>
                </c:pt>
                <c:pt idx="6">
                  <c:v>0.19</c:v>
                </c:pt>
                <c:pt idx="7">
                  <c:v>0.19</c:v>
                </c:pt>
                <c:pt idx="8">
                  <c:v>0.20003826502607999</c:v>
                </c:pt>
                <c:pt idx="9">
                  <c:v>0.2</c:v>
                </c:pt>
                <c:pt idx="10">
                  <c:v>0.20600682786445842</c:v>
                </c:pt>
                <c:pt idx="11">
                  <c:v>0.2</c:v>
                </c:pt>
              </c:numCache>
            </c:numRef>
          </c:val>
          <c:smooth val="0"/>
          <c:extLst>
            <c:ext xmlns:c16="http://schemas.microsoft.com/office/drawing/2014/chart" uri="{C3380CC4-5D6E-409C-BE32-E72D297353CC}">
              <c16:uniqueId val="{00000014-E3BE-457D-B905-FCAB2526A184}"/>
            </c:ext>
          </c:extLst>
        </c:ser>
        <c:dLbls>
          <c:showLegendKey val="0"/>
          <c:showVal val="0"/>
          <c:showCatName val="0"/>
          <c:showSerName val="0"/>
          <c:showPercent val="0"/>
          <c:showBubbleSize val="0"/>
        </c:dLbls>
        <c:smooth val="0"/>
        <c:axId val="543700272"/>
        <c:axId val="543706544"/>
      </c:lineChart>
      <c:catAx>
        <c:axId val="54370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706544"/>
        <c:crosses val="autoZero"/>
        <c:auto val="1"/>
        <c:lblAlgn val="ctr"/>
        <c:lblOffset val="100"/>
        <c:noMultiLvlLbl val="0"/>
      </c:catAx>
      <c:valAx>
        <c:axId val="543706544"/>
        <c:scaling>
          <c:orientation val="minMax"/>
        </c:scaling>
        <c:delete val="1"/>
        <c:axPos val="l"/>
        <c:numFmt formatCode="0%" sourceLinked="1"/>
        <c:majorTickMark val="none"/>
        <c:minorTickMark val="none"/>
        <c:tickLblPos val="nextTo"/>
        <c:crossAx val="543700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2597744336319369"/>
          <c:w val="0.88633375882514132"/>
          <c:h val="0.76410713859907398"/>
        </c:manualLayout>
      </c:layout>
      <c:lineChart>
        <c:grouping val="standard"/>
        <c:varyColors val="0"/>
        <c:ser>
          <c:idx val="0"/>
          <c:order val="0"/>
          <c:tx>
            <c:strRef>
              <c:f>'Ch5. PCT as filing route '!$B$197</c:f>
              <c:strCache>
                <c:ptCount val="1"/>
                <c:pt idx="0">
                  <c:v>EPC states</c:v>
                </c:pt>
              </c:strCache>
            </c:strRef>
          </c:tx>
          <c:spPr>
            <a:ln w="38100" cap="rnd" cmpd="sng" algn="ctr">
              <a:solidFill>
                <a:srgbClr val="558ED5"/>
              </a:solidFill>
              <a:prstDash val="solid"/>
              <a:round/>
            </a:ln>
            <a:effectLst/>
          </c:spPr>
          <c:marker>
            <c:symbol val="none"/>
          </c:marker>
          <c:dPt>
            <c:idx val="3"/>
            <c:bubble3D val="0"/>
            <c:spPr>
              <a:ln w="38100" cap="rnd" cmpd="sng" algn="ctr">
                <a:solidFill>
                  <a:srgbClr val="558ED5"/>
                </a:solidFill>
                <a:prstDash val="solid"/>
                <a:round/>
              </a:ln>
              <a:effectLst/>
            </c:spPr>
            <c:extLst>
              <c:ext xmlns:c16="http://schemas.microsoft.com/office/drawing/2014/chart" uri="{C3380CC4-5D6E-409C-BE32-E72D297353CC}">
                <c16:uniqueId val="{00000001-2F87-4534-9C2C-6F7AC205640D}"/>
              </c:ext>
            </c:extLst>
          </c:dPt>
          <c:dLbls>
            <c:dLbl>
              <c:idx val="1"/>
              <c:layout>
                <c:manualLayout>
                  <c:x val="-2.8381774567793484E-2"/>
                  <c:y val="4.024072157235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9BD-420A-9C58-63C3E69774CA}"/>
                </c:ext>
              </c:extLst>
            </c:dLbl>
            <c:dLbl>
              <c:idx val="2"/>
              <c:layout>
                <c:manualLayout>
                  <c:x val="-2.3542497310848481E-2"/>
                  <c:y val="-3.2411366095500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87-4534-9C2C-6F7AC205640D}"/>
                </c:ext>
              </c:extLst>
            </c:dLbl>
            <c:dLbl>
              <c:idx val="3"/>
              <c:layout>
                <c:manualLayout>
                  <c:x val="-1.0499732228906966E-2"/>
                  <c:y val="3.3402993422102824E-2"/>
                </c:manualLayout>
              </c:layout>
              <c:spPr>
                <a:noFill/>
                <a:ln>
                  <a:noFill/>
                </a:ln>
                <a:effectLst/>
              </c:spPr>
              <c:txPr>
                <a:bodyPr rot="0" spcFirstLastPara="1" vertOverflow="ellipsis" vert="horz" wrap="square" lIns="38100" tIns="19050" rIns="38100" bIns="19050" anchor="ctr" anchorCtr="1">
                  <a:noAutofit/>
                </a:bodyPr>
                <a:lstStyle/>
                <a:p>
                  <a:pPr>
                    <a:defRPr lang="zh-CN" sz="1300" b="0" i="0" u="none" strike="noStrike" kern="1200" baseline="0">
                      <a:solidFill>
                        <a:srgbClr val="558ED5"/>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4.5305670372967261E-2"/>
                      <c:h val="5.0438173882505627E-2"/>
                    </c:manualLayout>
                  </c15:layout>
                </c:ext>
                <c:ext xmlns:c16="http://schemas.microsoft.com/office/drawing/2014/chart" uri="{C3380CC4-5D6E-409C-BE32-E72D297353CC}">
                  <c16:uniqueId val="{00000001-2F87-4534-9C2C-6F7AC205640D}"/>
                </c:ext>
              </c:extLst>
            </c:dLbl>
            <c:dLbl>
              <c:idx val="4"/>
              <c:layout>
                <c:manualLayout>
                  <c:x val="-2.6112336798576014E-2"/>
                  <c:y val="2.7661709683983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8A-4D6C-8502-F493E1DB7ED7}"/>
                </c:ext>
              </c:extLst>
            </c:dLbl>
            <c:spPr>
              <a:noFill/>
              <a:ln>
                <a:noFill/>
              </a:ln>
              <a:effectLst/>
            </c:spPr>
            <c:txPr>
              <a:bodyPr rot="0" spcFirstLastPara="1" vertOverflow="ellipsis" vert="horz" wrap="square" lIns="38100" tIns="19050" rIns="38100" bIns="19050" anchor="ctr" anchorCtr="1">
                <a:spAutoFit/>
              </a:bodyPr>
              <a:lstStyle/>
              <a:p>
                <a:pPr>
                  <a:defRPr lang="zh-CN" sz="1300" b="0" i="0" u="none" strike="noStrike" kern="1200" baseline="0">
                    <a:solidFill>
                      <a:srgbClr val="558ED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prstDash val="solid"/>
                      <a:round/>
                    </a:ln>
                    <a:effectLst/>
                  </c:spPr>
                </c15:leaderLines>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'!$C$197:$K$197</c15:sqref>
                  </c15:fullRef>
                </c:ext>
              </c:extLst>
              <c:f>'Ch5. PCT as filing route '!$G$197:$K$197</c:f>
              <c:numCache>
                <c:formatCode>0%</c:formatCode>
                <c:ptCount val="5"/>
                <c:pt idx="0">
                  <c:v>0.83913111915630412</c:v>
                </c:pt>
                <c:pt idx="1">
                  <c:v>0.86698376250615061</c:v>
                </c:pt>
                <c:pt idx="2">
                  <c:v>0.8669384189838405</c:v>
                </c:pt>
                <c:pt idx="3">
                  <c:v>0.86463889289318152</c:v>
                </c:pt>
                <c:pt idx="4">
                  <c:v>0.85202793047095526</c:v>
                </c:pt>
              </c:numCache>
            </c:numRef>
          </c:val>
          <c:smooth val="0"/>
          <c:extLst>
            <c:ext xmlns:c16="http://schemas.microsoft.com/office/drawing/2014/chart" uri="{C3380CC4-5D6E-409C-BE32-E72D297353CC}">
              <c16:uniqueId val="{00000003-2F87-4534-9C2C-6F7AC205640D}"/>
            </c:ext>
          </c:extLst>
        </c:ser>
        <c:ser>
          <c:idx val="1"/>
          <c:order val="1"/>
          <c:tx>
            <c:strRef>
              <c:f>'Ch5. PCT as filing route '!$B$198</c:f>
              <c:strCache>
                <c:ptCount val="1"/>
                <c:pt idx="0">
                  <c:v>Japan</c:v>
                </c:pt>
              </c:strCache>
            </c:strRef>
          </c:tx>
          <c:spPr>
            <a:ln w="38100" cap="rnd" cmpd="sng" algn="ctr">
              <a:solidFill>
                <a:srgbClr val="C0504D"/>
              </a:solidFill>
              <a:prstDash val="solid"/>
              <a:round/>
            </a:ln>
            <a:effectLst/>
          </c:spPr>
          <c:marker>
            <c:symbol val="none"/>
          </c:marker>
          <c:dLbls>
            <c:dLbl>
              <c:idx val="3"/>
              <c:layout>
                <c:manualLayout>
                  <c:x val="-1.4651083097297065E-2"/>
                  <c:y val="2.3025140329883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87-4534-9C2C-6F7AC205640D}"/>
                </c:ext>
              </c:extLst>
            </c:dLbl>
            <c:spPr>
              <a:noFill/>
              <a:ln>
                <a:noFill/>
              </a:ln>
              <a:effectLst/>
            </c:spPr>
            <c:txPr>
              <a:bodyPr rot="0" spcFirstLastPara="1" vertOverflow="ellipsis" vert="horz" wrap="square" lIns="38100" tIns="19050" rIns="38100" bIns="19050" anchor="ctr" anchorCtr="1">
                <a:spAutoFit/>
              </a:bodyPr>
              <a:lstStyle/>
              <a:p>
                <a:pPr>
                  <a:defRPr lang="zh-CN" sz="1300" b="0" i="0" u="none" strike="noStrike" kern="1200" baseline="0">
                    <a:solidFill>
                      <a:srgbClr val="C0504D"/>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'!$C$198:$K$198</c15:sqref>
                  </c15:fullRef>
                </c:ext>
              </c:extLst>
              <c:f>'Ch5. PCT as filing route '!$G$198:$K$198</c:f>
              <c:numCache>
                <c:formatCode>0%</c:formatCode>
                <c:ptCount val="5"/>
                <c:pt idx="0">
                  <c:v>0.76014964666759044</c:v>
                </c:pt>
                <c:pt idx="1">
                  <c:v>0.80945454545454543</c:v>
                </c:pt>
                <c:pt idx="2">
                  <c:v>0.77516059957173444</c:v>
                </c:pt>
                <c:pt idx="3">
                  <c:v>0.79792344645901137</c:v>
                </c:pt>
                <c:pt idx="4">
                  <c:v>0.79872204472843455</c:v>
                </c:pt>
              </c:numCache>
            </c:numRef>
          </c:val>
          <c:smooth val="0"/>
          <c:extLst>
            <c:ext xmlns:c16="http://schemas.microsoft.com/office/drawing/2014/chart" uri="{C3380CC4-5D6E-409C-BE32-E72D297353CC}">
              <c16:uniqueId val="{00000005-2F87-4534-9C2C-6F7AC205640D}"/>
            </c:ext>
          </c:extLst>
        </c:ser>
        <c:ser>
          <c:idx val="2"/>
          <c:order val="2"/>
          <c:tx>
            <c:strRef>
              <c:f>'Ch5. PCT as filing route '!$B$199</c:f>
              <c:strCache>
                <c:ptCount val="1"/>
                <c:pt idx="0">
                  <c:v>R. Korea</c:v>
                </c:pt>
              </c:strCache>
            </c:strRef>
          </c:tx>
          <c:spPr>
            <a:ln w="38100" cap="rnd" cmpd="sng" algn="ctr">
              <a:solidFill>
                <a:srgbClr val="856BA5"/>
              </a:solidFill>
              <a:prstDash val="solid"/>
              <a:round/>
            </a:ln>
            <a:effectLst/>
          </c:spPr>
          <c:marker>
            <c:symbol val="none"/>
          </c:marker>
          <c:dPt>
            <c:idx val="3"/>
            <c:bubble3D val="0"/>
            <c:extLst>
              <c:ext xmlns:c16="http://schemas.microsoft.com/office/drawing/2014/chart" uri="{C3380CC4-5D6E-409C-BE32-E72D297353CC}">
                <c16:uniqueId val="{00000006-2F87-4534-9C2C-6F7AC205640D}"/>
              </c:ext>
            </c:extLst>
          </c:dPt>
          <c:dLbls>
            <c:dLbl>
              <c:idx val="3"/>
              <c:layout>
                <c:manualLayout>
                  <c:x val="-1.8938689408958646E-2"/>
                  <c:y val="2.3025140329883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87-4534-9C2C-6F7AC205640D}"/>
                </c:ext>
              </c:extLst>
            </c:dLbl>
            <c:spPr>
              <a:noFill/>
              <a:ln>
                <a:noFill/>
              </a:ln>
              <a:effectLst/>
            </c:spPr>
            <c:txPr>
              <a:bodyPr rot="0" spcFirstLastPara="1" vertOverflow="ellipsis" vert="horz" wrap="square" lIns="38100" tIns="19050" rIns="38100" bIns="19050" anchor="ctr" anchorCtr="1">
                <a:spAutoFit/>
              </a:bodyPr>
              <a:lstStyle/>
              <a:p>
                <a:pPr>
                  <a:defRPr lang="zh-CN" sz="1300" b="0" i="0" u="none" strike="noStrike" kern="1200" baseline="0">
                    <a:solidFill>
                      <a:srgbClr val="856BA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'!$C$199:$K$199</c15:sqref>
                  </c15:fullRef>
                </c:ext>
              </c:extLst>
              <c:f>'Ch5. PCT as filing route '!$G$199:$K$199</c:f>
              <c:numCache>
                <c:formatCode>0%</c:formatCode>
                <c:ptCount val="5"/>
                <c:pt idx="0">
                  <c:v>0.41359223300970877</c:v>
                </c:pt>
                <c:pt idx="1">
                  <c:v>0.56873822975517896</c:v>
                </c:pt>
                <c:pt idx="2">
                  <c:v>0.60982986767485825</c:v>
                </c:pt>
                <c:pt idx="3">
                  <c:v>0.65695915279878969</c:v>
                </c:pt>
                <c:pt idx="4">
                  <c:v>0.68707482993197277</c:v>
                </c:pt>
              </c:numCache>
            </c:numRef>
          </c:val>
          <c:smooth val="0"/>
          <c:extLst>
            <c:ext xmlns:c16="http://schemas.microsoft.com/office/drawing/2014/chart" uri="{C3380CC4-5D6E-409C-BE32-E72D297353CC}">
              <c16:uniqueId val="{00000007-2F87-4534-9C2C-6F7AC205640D}"/>
            </c:ext>
          </c:extLst>
        </c:ser>
        <c:ser>
          <c:idx val="3"/>
          <c:order val="3"/>
          <c:tx>
            <c:strRef>
              <c:f>'Ch5. PCT as filing route '!$B$200</c:f>
              <c:strCache>
                <c:ptCount val="1"/>
                <c:pt idx="0">
                  <c:v>P.R. China</c:v>
                </c:pt>
              </c:strCache>
            </c:strRef>
          </c:tx>
          <c:spPr>
            <a:ln w="38100" cap="rnd" cmpd="sng" algn="ctr">
              <a:solidFill>
                <a:srgbClr val="FFC000"/>
              </a:solidFill>
              <a:prstDash val="solid"/>
              <a:round/>
            </a:ln>
            <a:effectLst/>
          </c:spPr>
          <c:marker>
            <c:symbol val="none"/>
          </c:marker>
          <c:dLbls>
            <c:dLbl>
              <c:idx val="0"/>
              <c:layout>
                <c:manualLayout>
                  <c:x val="-2.5078955698185204E-2"/>
                  <c:y val="-2.501993447874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87-4534-9C2C-6F7AC205640D}"/>
                </c:ext>
              </c:extLst>
            </c:dLbl>
            <c:dLbl>
              <c:idx val="1"/>
              <c:layout>
                <c:manualLayout>
                  <c:x val="-2.35424912057892E-2"/>
                  <c:y val="-2.3687484961273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87-4534-9C2C-6F7AC205640D}"/>
                </c:ext>
              </c:extLst>
            </c:dLbl>
            <c:dLbl>
              <c:idx val="2"/>
              <c:layout>
                <c:manualLayout>
                  <c:x val="-2.3814790246181577E-2"/>
                  <c:y val="-3.1999790750478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F87-4534-9C2C-6F7AC205640D}"/>
                </c:ext>
              </c:extLst>
            </c:dLbl>
            <c:dLbl>
              <c:idx val="3"/>
              <c:layout>
                <c:manualLayout>
                  <c:x val="-1.049978670929212E-2"/>
                  <c:y val="-3.2017484643816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F87-4534-9C2C-6F7AC205640D}"/>
                </c:ext>
              </c:extLst>
            </c:dLbl>
            <c:spPr>
              <a:noFill/>
              <a:ln>
                <a:noFill/>
              </a:ln>
              <a:effectLst/>
            </c:spPr>
            <c:txPr>
              <a:bodyPr rot="0" spcFirstLastPara="1" vertOverflow="ellipsis" vert="horz" wrap="square" lIns="38100" tIns="19050" rIns="38100" bIns="19050" anchor="ctr" anchorCtr="1">
                <a:spAutoFit/>
              </a:bodyPr>
              <a:lstStyle/>
              <a:p>
                <a:pPr>
                  <a:defRPr lang="zh-CN" sz="1300" b="0"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prstDash val="solid"/>
                      <a:round/>
                    </a:ln>
                    <a:effectLst/>
                  </c:spPr>
                </c15:leaderLines>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'!$C$200:$K$200</c15:sqref>
                  </c15:fullRef>
                </c:ext>
              </c:extLst>
              <c:f>'Ch5. PCT as filing route '!$G$200:$K$200</c:f>
              <c:numCache>
                <c:formatCode>0%</c:formatCode>
                <c:ptCount val="5"/>
                <c:pt idx="0">
                  <c:v>0.87936932916852595</c:v>
                </c:pt>
                <c:pt idx="1">
                  <c:v>0.90909090909090906</c:v>
                </c:pt>
                <c:pt idx="2">
                  <c:v>0.91942102514362456</c:v>
                </c:pt>
                <c:pt idx="3">
                  <c:v>0.91996597587380147</c:v>
                </c:pt>
                <c:pt idx="4">
                  <c:v>0.90847237971812733</c:v>
                </c:pt>
              </c:numCache>
            </c:numRef>
          </c:val>
          <c:smooth val="0"/>
          <c:extLst>
            <c:ext xmlns:c15="http://schemas.microsoft.com/office/drawing/2012/chart" uri="{02D57815-91ED-43cb-92C2-25804820EDAC}">
              <c15:categoryFilterExceptions>
                <c15:categoryFilterException>
                  <c15:sqref>'Ch5. PCT as filing route '!$C$200</c15:sqref>
                  <c15:dLbl>
                    <c:idx val="-1"/>
                    <c:layout>
                      <c:manualLayout>
                        <c:x val="-2.35424912057892E-2"/>
                        <c:y val="-9.9223080408142907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4-F6D1-45BC-8992-965CC28253E6}"/>
                      </c:ext>
                    </c:extLst>
                  </c15:dLbl>
                </c15:categoryFilterException>
                <c15:categoryFilterException>
                  <c15:sqref>'Ch5. PCT as filing route '!$D$200</c15:sqref>
                  <c15:dLbl>
                    <c:idx val="-1"/>
                    <c:layout>
                      <c:manualLayout>
                        <c:x val="-2.35424340671745E-2"/>
                        <c:y val="-2.3226825322156999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5-F6D1-45BC-8992-965CC28253E6}"/>
                      </c:ext>
                    </c:extLst>
                  </c15:dLbl>
                </c15:categoryFilterException>
                <c15:categoryFilterException>
                  <c15:sqref>'Ch5. PCT as filing route '!$F$200</c15:sqref>
                  <c15:dLbl>
                    <c:idx val="-1"/>
                    <c:layout>
                      <c:manualLayout>
                        <c:x val="-2.35424340671745E-2"/>
                        <c:y val="-3.020149647226420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6-F6D1-45BC-8992-965CC28253E6}"/>
                      </c:ext>
                    </c:extLst>
                  </c15:dLbl>
                </c15:categoryFilterException>
              </c15:categoryFilterExceptions>
            </c:ext>
            <c:ext xmlns:c16="http://schemas.microsoft.com/office/drawing/2014/chart" uri="{C3380CC4-5D6E-409C-BE32-E72D297353CC}">
              <c16:uniqueId val="{0000000F-2F87-4534-9C2C-6F7AC205640D}"/>
            </c:ext>
          </c:extLst>
        </c:ser>
        <c:ser>
          <c:idx val="4"/>
          <c:order val="4"/>
          <c:tx>
            <c:strRef>
              <c:f>'Ch5. PCT as filing route '!$B$201</c:f>
              <c:strCache>
                <c:ptCount val="1"/>
                <c:pt idx="0">
                  <c:v>U.S.</c:v>
                </c:pt>
              </c:strCache>
            </c:strRef>
          </c:tx>
          <c:spPr>
            <a:ln w="38100" cap="rnd" cmpd="sng" algn="ctr">
              <a:solidFill>
                <a:srgbClr val="77933C"/>
              </a:solidFill>
              <a:prstDash val="solid"/>
              <a:round/>
            </a:ln>
            <a:effectLst/>
          </c:spPr>
          <c:marker>
            <c:symbol val="none"/>
          </c:marker>
          <c:dLbls>
            <c:dLbl>
              <c:idx val="1"/>
              <c:layout>
                <c:manualLayout>
                  <c:x val="-3.1149378133643654E-2"/>
                  <c:y val="2.93103189631993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9BD-420A-9C58-63C3E69774CA}"/>
                </c:ext>
              </c:extLst>
            </c:dLbl>
            <c:dLbl>
              <c:idx val="2"/>
              <c:layout>
                <c:manualLayout>
                  <c:x val="-2.9077703839428454E-2"/>
                  <c:y val="2.1616744885214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F87-4534-9C2C-6F7AC205640D}"/>
                </c:ext>
              </c:extLst>
            </c:dLbl>
            <c:dLbl>
              <c:idx val="3"/>
              <c:layout>
                <c:manualLayout>
                  <c:x val="-3.6791911624098415E-2"/>
                  <c:y val="-2.8123674160030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F87-4534-9C2C-6F7AC205640D}"/>
                </c:ext>
              </c:extLst>
            </c:dLbl>
            <c:dLbl>
              <c:idx val="4"/>
              <c:layout>
                <c:manualLayout>
                  <c:x val="-9.5067182486953308E-3"/>
                  <c:y val="1.22126329013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8A-4D6C-8502-F493E1DB7ED7}"/>
                </c:ext>
              </c:extLst>
            </c:dLbl>
            <c:spPr>
              <a:noFill/>
              <a:ln>
                <a:noFill/>
              </a:ln>
              <a:effectLst/>
            </c:spPr>
            <c:txPr>
              <a:bodyPr rot="0" spcFirstLastPara="1" vertOverflow="ellipsis" vert="horz" wrap="square" lIns="38100" tIns="19050" rIns="38100" bIns="19050" anchor="ctr" anchorCtr="1">
                <a:spAutoFit/>
              </a:bodyPr>
              <a:lstStyle/>
              <a:p>
                <a:pPr>
                  <a:defRPr lang="zh-CN" sz="1300" b="0" i="0" u="none" strike="noStrike" kern="1200" baseline="0">
                    <a:solidFill>
                      <a:srgbClr val="77933C"/>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'!$C$201:$K$201</c15:sqref>
                  </c15:fullRef>
                </c:ext>
              </c:extLst>
              <c:f>'Ch5. PCT as filing route '!$G$201:$K$201</c:f>
              <c:numCache>
                <c:formatCode>0%</c:formatCode>
                <c:ptCount val="5"/>
                <c:pt idx="0">
                  <c:v>0.77182770663562283</c:v>
                </c:pt>
                <c:pt idx="1">
                  <c:v>0.75609756097560976</c:v>
                </c:pt>
                <c:pt idx="2">
                  <c:v>0.71201525746980288</c:v>
                </c:pt>
                <c:pt idx="3">
                  <c:v>0.67435897435897441</c:v>
                </c:pt>
                <c:pt idx="4">
                  <c:v>0.81052631578947365</c:v>
                </c:pt>
              </c:numCache>
            </c:numRef>
          </c:val>
          <c:smooth val="0"/>
          <c:extLst>
            <c:ext xmlns:c15="http://schemas.microsoft.com/office/drawing/2012/chart" uri="{02D57815-91ED-43cb-92C2-25804820EDAC}">
              <c15:categoryFilterExceptions>
                <c15:categoryFilterException>
                  <c15:sqref>'Ch5. PCT as filing route '!$E$201</c15:sqref>
                  <c15:dLbl>
                    <c:idx val="-1"/>
                    <c:layout>
                      <c:manualLayout>
                        <c:x val="-2.6037720798347701E-2"/>
                        <c:y val="-2.9824549994327799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7-F6D1-45BC-8992-965CC28253E6}"/>
                      </c:ext>
                    </c:extLst>
                  </c15:dLbl>
                </c15:categoryFilterException>
              </c15:categoryFilterExceptions>
            </c:ext>
            <c:ext xmlns:c16="http://schemas.microsoft.com/office/drawing/2014/chart" uri="{C3380CC4-5D6E-409C-BE32-E72D297353CC}">
              <c16:uniqueId val="{00000013-2F87-4534-9C2C-6F7AC205640D}"/>
            </c:ext>
          </c:extLst>
        </c:ser>
        <c:ser>
          <c:idx val="5"/>
          <c:order val="5"/>
          <c:tx>
            <c:strRef>
              <c:f>'Ch5. PCT as filing route '!$B$202</c:f>
              <c:strCache>
                <c:ptCount val="1"/>
                <c:pt idx="0">
                  <c:v>Others</c:v>
                </c:pt>
              </c:strCache>
            </c:strRef>
          </c:tx>
          <c:spPr>
            <a:ln w="38100" cap="rnd" cmpd="sng" algn="ctr">
              <a:solidFill>
                <a:schemeClr val="accent2"/>
              </a:solidFill>
              <a:prstDash val="solid"/>
              <a:round/>
            </a:ln>
            <a:effectLst/>
          </c:spPr>
          <c:marker>
            <c:symbol val="none"/>
          </c:marker>
          <c:dPt>
            <c:idx val="3"/>
            <c:bubble3D val="0"/>
            <c:extLst>
              <c:ext xmlns:c16="http://schemas.microsoft.com/office/drawing/2014/chart" uri="{C3380CC4-5D6E-409C-BE32-E72D297353CC}">
                <c16:uniqueId val="{00000014-2F87-4534-9C2C-6F7AC205640D}"/>
              </c:ext>
            </c:extLst>
          </c:dPt>
          <c:dLbls>
            <c:dLbl>
              <c:idx val="0"/>
              <c:layout>
                <c:manualLayout>
                  <c:x val="-2.3542491205789301E-2"/>
                  <c:y val="-2.5236157687508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F87-4534-9C2C-6F7AC205640D}"/>
                </c:ext>
              </c:extLst>
            </c:dLbl>
            <c:dLbl>
              <c:idx val="1"/>
              <c:layout>
                <c:manualLayout>
                  <c:x val="-2.699797278486845E-2"/>
                  <c:y val="1.4655159481599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9BD-420A-9C58-63C3E69774CA}"/>
                </c:ext>
              </c:extLst>
            </c:dLbl>
            <c:dLbl>
              <c:idx val="2"/>
              <c:layout>
                <c:manualLayout>
                  <c:x val="-2.3344736077946227E-2"/>
                  <c:y val="4.6408005025065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8A-4D6C-8502-F493E1DB7ED7}"/>
                </c:ext>
              </c:extLst>
            </c:dLbl>
            <c:dLbl>
              <c:idx val="3"/>
              <c:layout>
                <c:manualLayout>
                  <c:x val="-3.5806688338964896E-3"/>
                  <c:y val="2.1389416820815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F87-4534-9C2C-6F7AC205640D}"/>
                </c:ext>
              </c:extLst>
            </c:dLbl>
            <c:dLbl>
              <c:idx val="4"/>
              <c:layout>
                <c:manualLayout>
                  <c:x val="-2.7496141426721431E-2"/>
                  <c:y val="1.9540212642132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8A-4D6C-8502-F493E1DB7ED7}"/>
                </c:ext>
              </c:extLst>
            </c:dLbl>
            <c:spPr>
              <a:noFill/>
              <a:ln>
                <a:noFill/>
              </a:ln>
              <a:effectLst/>
            </c:spPr>
            <c:txPr>
              <a:bodyPr rot="0" spcFirstLastPara="1" vertOverflow="ellipsis" vert="horz" wrap="square" lIns="38100" tIns="19050" rIns="38100" bIns="19050" anchor="ctr" anchorCtr="1">
                <a:spAutoFit/>
              </a:bodyPr>
              <a:lstStyle/>
              <a:p>
                <a:pPr>
                  <a:defRPr lang="zh-CN" sz="1300" b="0"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prstDash val="solid"/>
                      <a:round/>
                    </a:ln>
                    <a:effectLst/>
                  </c:spPr>
                </c15:leaderLines>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'!$C$202:$K$202</c15:sqref>
                  </c15:fullRef>
                </c:ext>
              </c:extLst>
              <c:f>'Ch5. PCT as filing route '!$G$202:$K$202</c:f>
              <c:numCache>
                <c:formatCode>0%</c:formatCode>
                <c:ptCount val="5"/>
                <c:pt idx="0">
                  <c:v>0.83069427527405604</c:v>
                </c:pt>
                <c:pt idx="1">
                  <c:v>0.88667992047713717</c:v>
                </c:pt>
                <c:pt idx="2">
                  <c:v>0.86285714285714288</c:v>
                </c:pt>
                <c:pt idx="3">
                  <c:v>0.89053591790193842</c:v>
                </c:pt>
                <c:pt idx="4">
                  <c:v>0.89258028792912514</c:v>
                </c:pt>
              </c:numCache>
            </c:numRef>
          </c:val>
          <c:smooth val="0"/>
          <c:extLst>
            <c:ext xmlns:c15="http://schemas.microsoft.com/office/drawing/2012/chart" uri="{02D57815-91ED-43cb-92C2-25804820EDAC}">
              <c15:categoryFilterExceptions>
                <c15:categoryFilterException>
                  <c15:sqref>'Ch5. PCT as filing route '!$C$202</c15:sqref>
                  <c15:dLbl>
                    <c:idx val="-1"/>
                    <c:layout>
                      <c:manualLayout>
                        <c:x val="-2.4790106002068501E-2"/>
                        <c:y val="-1.376517692045890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8-F6D1-45BC-8992-965CC28253E6}"/>
                      </c:ext>
                    </c:extLst>
                  </c15:dLbl>
                </c15:categoryFilterException>
                <c15:categoryFilterException>
                  <c15:sqref>'Ch5. PCT as filing route '!$D$202</c15:sqref>
                  <c15:dLbl>
                    <c:idx val="-1"/>
                    <c:layout>
                      <c:manualLayout>
                        <c:x val="-2.3542491205789301E-2"/>
                        <c:y val="-2.294196153409830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9-F6D1-45BC-8992-965CC28253E6}"/>
                      </c:ext>
                    </c:extLst>
                  </c15:dLbl>
                </c15:categoryFilterException>
                <c15:categoryFilterException>
                  <c15:sqref>'Ch5. PCT as filing route '!$E$202</c15:sqref>
                  <c15:dLbl>
                    <c:idx val="-1"/>
                    <c:layout>
                      <c:manualLayout>
                        <c:x val="-2.6037720798347701E-2"/>
                        <c:y val="-1.605937307386879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A-F6D1-45BC-8992-965CC28253E6}"/>
                      </c:ext>
                    </c:extLst>
                  </c15:dLbl>
                </c15:categoryFilterException>
                <c15:categoryFilterException>
                  <c15:sqref>'Ch5. PCT as filing route '!$F$202</c15:sqref>
                  <c15:dLbl>
                    <c:idx val="-1"/>
                    <c:layout>
                      <c:manualLayout>
                        <c:x val="-2.35424912057892E-2"/>
                        <c:y val="-1.605937307386879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B-F6D1-45BC-8992-965CC28253E6}"/>
                      </c:ext>
                    </c:extLst>
                  </c15:dLbl>
                </c15:categoryFilterException>
              </c15:categoryFilterExceptions>
            </c:ext>
            <c:ext xmlns:c16="http://schemas.microsoft.com/office/drawing/2014/chart" uri="{C3380CC4-5D6E-409C-BE32-E72D297353CC}">
              <c16:uniqueId val="{0000001A-2F87-4534-9C2C-6F7AC205640D}"/>
            </c:ext>
          </c:extLst>
        </c:ser>
        <c:ser>
          <c:idx val="6"/>
          <c:order val="6"/>
          <c:tx>
            <c:strRef>
              <c:f>'Ch5. PCT as filing route '!$B$203</c:f>
              <c:strCache>
                <c:ptCount val="1"/>
                <c:pt idx="0">
                  <c:v>All</c:v>
                </c:pt>
              </c:strCache>
            </c:strRef>
          </c:tx>
          <c:spPr>
            <a:ln w="31750" cap="rnd" cmpd="sng" algn="ctr">
              <a:solidFill>
                <a:schemeClr val="tx1"/>
              </a:solidFill>
              <a:prstDash val="sysDash"/>
              <a:roun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F-2F87-4534-9C2C-6F7AC205640D}"/>
                </c:ext>
              </c:extLst>
            </c:dLbl>
            <c:dLbl>
              <c:idx val="1"/>
              <c:delete val="1"/>
              <c:extLst>
                <c:ext xmlns:c15="http://schemas.microsoft.com/office/drawing/2012/chart" uri="{CE6537A1-D6FC-4f65-9D91-7224C49458BB}"/>
                <c:ext xmlns:c16="http://schemas.microsoft.com/office/drawing/2014/chart" uri="{C3380CC4-5D6E-409C-BE32-E72D297353CC}">
                  <c16:uniqueId val="{00000020-2F87-4534-9C2C-6F7AC205640D}"/>
                </c:ext>
              </c:extLst>
            </c:dLbl>
            <c:dLbl>
              <c:idx val="2"/>
              <c:delete val="1"/>
              <c:extLst>
                <c:ext xmlns:c15="http://schemas.microsoft.com/office/drawing/2012/chart" uri="{CE6537A1-D6FC-4f65-9D91-7224C49458BB}"/>
                <c:ext xmlns:c16="http://schemas.microsoft.com/office/drawing/2014/chart" uri="{C3380CC4-5D6E-409C-BE32-E72D297353CC}">
                  <c16:uniqueId val="{00000021-2F87-4534-9C2C-6F7AC205640D}"/>
                </c:ext>
              </c:extLst>
            </c:dLbl>
            <c:dLbl>
              <c:idx val="3"/>
              <c:layout>
                <c:manualLayout>
                  <c:x val="1.0764997224224377E-2"/>
                  <c:y val="3.6637898703999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F87-4534-9C2C-6F7AC205640D}"/>
                </c:ext>
              </c:extLst>
            </c:dLbl>
            <c:spPr>
              <a:noFill/>
              <a:ln>
                <a:noFill/>
              </a:ln>
              <a:effectLst/>
            </c:spPr>
            <c:txPr>
              <a:bodyPr rot="0" spcFirstLastPara="0" vertOverflow="ellipsis" vert="horz" wrap="square" lIns="38100" tIns="19050" rIns="38100" bIns="19050" anchor="ctr" anchorCtr="1"/>
              <a:lstStyle/>
              <a:p>
                <a:pPr>
                  <a:defRPr lang="zh-CN" sz="1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'Ch5. PCT as filing route '!$C$196:$K$196</c15:sqref>
                  </c15:fullRef>
                </c:ext>
              </c:extLst>
              <c:f>'Ch5. PCT as filing route '!$G$196:$K$196</c:f>
              <c:numCache>
                <c:formatCode>General</c:formatCode>
                <c:ptCount val="5"/>
                <c:pt idx="0">
                  <c:v>2012</c:v>
                </c:pt>
                <c:pt idx="1">
                  <c:v>2013</c:v>
                </c:pt>
                <c:pt idx="2">
                  <c:v>2014</c:v>
                </c:pt>
                <c:pt idx="3">
                  <c:v>2015</c:v>
                </c:pt>
                <c:pt idx="4">
                  <c:v>2016</c:v>
                </c:pt>
              </c:numCache>
            </c:numRef>
          </c:cat>
          <c:val>
            <c:numRef>
              <c:extLst>
                <c:ext xmlns:c15="http://schemas.microsoft.com/office/drawing/2012/chart" uri="{02D57815-91ED-43cb-92C2-25804820EDAC}">
                  <c15:fullRef>
                    <c15:sqref>'Ch5. PCT as filing route '!$C$203:$K$203</c15:sqref>
                  </c15:fullRef>
                </c:ext>
              </c:extLst>
              <c:f>'Ch5. PCT as filing route '!$G$203:$K$203</c:f>
              <c:numCache>
                <c:formatCode>0%</c:formatCode>
                <c:ptCount val="5"/>
                <c:pt idx="0">
                  <c:v>0.79481532750267414</c:v>
                </c:pt>
                <c:pt idx="1">
                  <c:v>0.84602898988373854</c:v>
                </c:pt>
                <c:pt idx="2">
                  <c:v>0.84111212111713629</c:v>
                </c:pt>
                <c:pt idx="3">
                  <c:v>0.84537476803069855</c:v>
                </c:pt>
                <c:pt idx="4">
                  <c:v>0.848359980220867</c:v>
                </c:pt>
              </c:numCache>
            </c:numRef>
          </c:val>
          <c:smooth val="0"/>
          <c:extLst>
            <c:ext xmlns:c15="http://schemas.microsoft.com/office/drawing/2012/chart" uri="{02D57815-91ED-43cb-92C2-25804820EDAC}">
              <c15:categoryFilterExceptions>
                <c15:categoryFilterException>
                  <c15:sqref>'Ch5. PCT as filing route '!$C$203</c15:sqref>
                  <c15:dLbl>
                    <c:idx val="-1"/>
                    <c:delete val="1"/>
                    <c:extLst>
                      <c:ext uri="{CE6537A1-D6FC-4f65-9D91-7224C49458BB}"/>
                      <c:ext xmlns:c16="http://schemas.microsoft.com/office/drawing/2014/chart" uri="{C3380CC4-5D6E-409C-BE32-E72D297353CC}">
                        <c16:uniqueId val="{0000000C-F6D1-45BC-8992-965CC28253E6}"/>
                      </c:ext>
                    </c:extLst>
                  </c15:dLbl>
                </c15:categoryFilterException>
                <c15:categoryFilterException>
                  <c15:sqref>'Ch5. PCT as filing route '!$D$203</c15:sqref>
                  <c15:dLbl>
                    <c:idx val="-1"/>
                    <c:delete val="1"/>
                    <c:extLst>
                      <c:ext uri="{CE6537A1-D6FC-4f65-9D91-7224C49458BB}"/>
                      <c:ext xmlns:c16="http://schemas.microsoft.com/office/drawing/2014/chart" uri="{C3380CC4-5D6E-409C-BE32-E72D297353CC}">
                        <c16:uniqueId val="{0000000D-F6D1-45BC-8992-965CC28253E6}"/>
                      </c:ext>
                    </c:extLst>
                  </c15:dLbl>
                </c15:categoryFilterException>
                <c15:categoryFilterException>
                  <c15:sqref>'Ch5. PCT as filing route '!$E$203</c15:sqref>
                  <c15:dLbl>
                    <c:idx val="-1"/>
                    <c:delete val="1"/>
                    <c:extLst>
                      <c:ext uri="{CE6537A1-D6FC-4f65-9D91-7224C49458BB}"/>
                      <c:ext xmlns:c16="http://schemas.microsoft.com/office/drawing/2014/chart" uri="{C3380CC4-5D6E-409C-BE32-E72D297353CC}">
                        <c16:uniqueId val="{0000000E-F6D1-45BC-8992-965CC28253E6}"/>
                      </c:ext>
                    </c:extLst>
                  </c15:dLbl>
                </c15:categoryFilterException>
                <c15:categoryFilterException>
                  <c15:sqref>'Ch5. PCT as filing route '!$F$203</c15:sqref>
                  <c15:dLbl>
                    <c:idx val="-1"/>
                    <c:delete val="1"/>
                    <c:extLst>
                      <c:ext uri="{CE6537A1-D6FC-4f65-9D91-7224C49458BB}"/>
                      <c:ext xmlns:c16="http://schemas.microsoft.com/office/drawing/2014/chart" uri="{C3380CC4-5D6E-409C-BE32-E72D297353CC}">
                        <c16:uniqueId val="{0000000F-F6D1-45BC-8992-965CC28253E6}"/>
                      </c:ext>
                    </c:extLst>
                  </c15:dLbl>
                </c15:categoryFilterException>
              </c15:categoryFilterExceptions>
            </c:ext>
            <c:ext xmlns:c16="http://schemas.microsoft.com/office/drawing/2014/chart" uri="{C3380CC4-5D6E-409C-BE32-E72D297353CC}">
              <c16:uniqueId val="{00000023-2F87-4534-9C2C-6F7AC205640D}"/>
            </c:ext>
          </c:extLst>
        </c:ser>
        <c:dLbls>
          <c:showLegendKey val="0"/>
          <c:showVal val="0"/>
          <c:showCatName val="0"/>
          <c:showSerName val="0"/>
          <c:showPercent val="0"/>
          <c:showBubbleSize val="0"/>
        </c:dLbls>
        <c:smooth val="0"/>
        <c:axId val="543700664"/>
        <c:axId val="543701448"/>
      </c:lineChart>
      <c:catAx>
        <c:axId val="543700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1400" b="1" i="0" u="none" strike="noStrike" kern="1200" baseline="0">
                <a:solidFill>
                  <a:sysClr val="windowText" lastClr="000000"/>
                </a:solidFill>
                <a:latin typeface="+mn-lt"/>
                <a:ea typeface="+mn-ea"/>
                <a:cs typeface="+mn-cs"/>
              </a:defRPr>
            </a:pPr>
            <a:endParaRPr lang="en-US"/>
          </a:p>
        </c:txPr>
        <c:crossAx val="543701448"/>
        <c:crosses val="autoZero"/>
        <c:auto val="1"/>
        <c:lblAlgn val="ctr"/>
        <c:lblOffset val="100"/>
        <c:noMultiLvlLbl val="0"/>
      </c:catAx>
      <c:valAx>
        <c:axId val="543701448"/>
        <c:scaling>
          <c:orientation val="minMax"/>
          <c:max val="1"/>
          <c:min val="0.3"/>
        </c:scaling>
        <c:delete val="1"/>
        <c:axPos val="l"/>
        <c:numFmt formatCode="0%" sourceLinked="1"/>
        <c:majorTickMark val="out"/>
        <c:minorTickMark val="none"/>
        <c:tickLblPos val="nextTo"/>
        <c:crossAx val="543700664"/>
        <c:crosses val="autoZero"/>
        <c:crossBetween val="between"/>
      </c:valAx>
      <c:spPr>
        <a:noFill/>
        <a:ln>
          <a:noFill/>
        </a:ln>
        <a:effectLst/>
      </c:spPr>
    </c:plotArea>
    <c:legend>
      <c:legendPos val="r"/>
      <c:layout>
        <c:manualLayout>
          <c:xMode val="edge"/>
          <c:yMode val="edge"/>
          <c:x val="0.84719354132925162"/>
          <c:y val="0.3075223664274529"/>
          <c:w val="0.15280647532065791"/>
          <c:h val="0.35558398117985185"/>
        </c:manualLayout>
      </c:layout>
      <c:overlay val="0"/>
      <c:txPr>
        <a:bodyPr/>
        <a:lstStyle/>
        <a:p>
          <a:pPr>
            <a:defRPr lang="ja-JP" sz="13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alpha val="97000"/>
        </a:sys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5.7: PCT ACTIVITY - RECEIVING OFFICES </a:t>
            </a:r>
            <a:r>
              <a:rPr lang="en-US" b="1" baseline="0">
                <a:solidFill>
                  <a:srgbClr val="0000CC"/>
                </a:solidFill>
              </a:rPr>
              <a:t>(EXTENDED DATA)</a:t>
            </a:r>
            <a:endParaRPr lang="en-US" b="1">
              <a:solidFill>
                <a:sysClr val="windowText" lastClr="000000"/>
              </a:solidFill>
            </a:endParaRPr>
          </a:p>
        </c:rich>
      </c:tx>
      <c:layout>
        <c:manualLayout>
          <c:xMode val="edge"/>
          <c:yMode val="edge"/>
          <c:x val="1.5270628785391101E-2"/>
          <c:y val="2.9253654518675499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2.0720487697305334E-2"/>
          <c:y val="3.666203588175483E-3"/>
          <c:w val="0.90333020947625497"/>
          <c:h val="0.88497442576693797"/>
        </c:manualLayout>
      </c:layout>
      <c:barChart>
        <c:barDir val="col"/>
        <c:grouping val="stacked"/>
        <c:varyColors val="0"/>
        <c:ser>
          <c:idx val="5"/>
          <c:order val="0"/>
          <c:tx>
            <c:strRef>
              <c:f>'Ch.5 PCT authorities '!$M$73</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'!$O$73:$Z$73</c:f>
              <c:numCache>
                <c:formatCode>#,##0</c:formatCode>
                <c:ptCount val="12"/>
                <c:pt idx="0">
                  <c:v>39674</c:v>
                </c:pt>
                <c:pt idx="1">
                  <c:v>36671</c:v>
                </c:pt>
                <c:pt idx="2">
                  <c:v>36133</c:v>
                </c:pt>
                <c:pt idx="3">
                  <c:v>36322</c:v>
                </c:pt>
                <c:pt idx="4">
                  <c:v>36315</c:v>
                </c:pt>
                <c:pt idx="5">
                  <c:v>37125</c:v>
                </c:pt>
                <c:pt idx="6">
                  <c:v>37897</c:v>
                </c:pt>
                <c:pt idx="7">
                  <c:v>36551</c:v>
                </c:pt>
                <c:pt idx="8">
                  <c:v>36347</c:v>
                </c:pt>
                <c:pt idx="9">
                  <c:v>36599</c:v>
                </c:pt>
                <c:pt idx="10" formatCode="General">
                  <c:v>38539</c:v>
                </c:pt>
                <c:pt idx="11" formatCode="General">
                  <c:v>38785</c:v>
                </c:pt>
              </c:numCache>
            </c:numRef>
          </c:val>
          <c:extLst>
            <c:ext xmlns:c16="http://schemas.microsoft.com/office/drawing/2014/chart" uri="{C3380CC4-5D6E-409C-BE32-E72D297353CC}">
              <c16:uniqueId val="{00000000-3CB0-405B-9D8F-A71B0AC4127B}"/>
            </c:ext>
          </c:extLst>
        </c:ser>
        <c:ser>
          <c:idx val="4"/>
          <c:order val="1"/>
          <c:tx>
            <c:strRef>
              <c:f>'Ch.5 PCT authorities '!$M$72</c:f>
              <c:strCache>
                <c:ptCount val="1"/>
                <c:pt idx="0">
                  <c:v>USPTO</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'!$O$72:$Z$72</c:f>
              <c:numCache>
                <c:formatCode>#,##0</c:formatCode>
                <c:ptCount val="12"/>
                <c:pt idx="0">
                  <c:v>46055</c:v>
                </c:pt>
                <c:pt idx="1">
                  <c:v>45228</c:v>
                </c:pt>
                <c:pt idx="2">
                  <c:v>49366</c:v>
                </c:pt>
                <c:pt idx="3">
                  <c:v>52009</c:v>
                </c:pt>
                <c:pt idx="4">
                  <c:v>57678</c:v>
                </c:pt>
                <c:pt idx="5">
                  <c:v>61963</c:v>
                </c:pt>
                <c:pt idx="6">
                  <c:v>57419</c:v>
                </c:pt>
                <c:pt idx="7">
                  <c:v>56665</c:v>
                </c:pt>
                <c:pt idx="8">
                  <c:v>56256</c:v>
                </c:pt>
                <c:pt idx="9">
                  <c:v>55230</c:v>
                </c:pt>
                <c:pt idx="10">
                  <c:v>56230</c:v>
                </c:pt>
                <c:pt idx="11">
                  <c:v>55848</c:v>
                </c:pt>
              </c:numCache>
            </c:numRef>
          </c:val>
          <c:extLst>
            <c:ext xmlns:c16="http://schemas.microsoft.com/office/drawing/2014/chart" uri="{C3380CC4-5D6E-409C-BE32-E72D297353CC}">
              <c16:uniqueId val="{00000001-3CB0-405B-9D8F-A71B0AC4127B}"/>
            </c:ext>
          </c:extLst>
        </c:ser>
        <c:ser>
          <c:idx val="3"/>
          <c:order val="2"/>
          <c:tx>
            <c:strRef>
              <c:f>'Ch.5 PCT authorities '!$M$71</c:f>
              <c:strCache>
                <c:ptCount val="1"/>
                <c:pt idx="0">
                  <c:v>CNIPA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'!$O$71:$Z$71</c:f>
              <c:numCache>
                <c:formatCode>#,##0</c:formatCode>
                <c:ptCount val="12"/>
                <c:pt idx="0">
                  <c:v>8000</c:v>
                </c:pt>
                <c:pt idx="1">
                  <c:v>12917</c:v>
                </c:pt>
                <c:pt idx="2">
                  <c:v>17471</c:v>
                </c:pt>
                <c:pt idx="3">
                  <c:v>19924</c:v>
                </c:pt>
                <c:pt idx="4">
                  <c:v>22927</c:v>
                </c:pt>
                <c:pt idx="5">
                  <c:v>27088</c:v>
                </c:pt>
                <c:pt idx="6">
                  <c:v>31044</c:v>
                </c:pt>
                <c:pt idx="7">
                  <c:v>44463</c:v>
                </c:pt>
                <c:pt idx="8">
                  <c:v>50657</c:v>
                </c:pt>
                <c:pt idx="9">
                  <c:v>55204</c:v>
                </c:pt>
                <c:pt idx="10">
                  <c:v>60997</c:v>
                </c:pt>
                <c:pt idx="11">
                  <c:v>72340</c:v>
                </c:pt>
              </c:numCache>
            </c:numRef>
          </c:val>
          <c:extLst>
            <c:ext xmlns:c16="http://schemas.microsoft.com/office/drawing/2014/chart" uri="{C3380CC4-5D6E-409C-BE32-E72D297353CC}">
              <c16:uniqueId val="{00000002-3CB0-405B-9D8F-A71B0AC4127B}"/>
            </c:ext>
          </c:extLst>
        </c:ser>
        <c:ser>
          <c:idx val="2"/>
          <c:order val="3"/>
          <c:tx>
            <c:strRef>
              <c:f>'Ch.5 PCT authorities '!$M$70</c:f>
              <c:strCache>
                <c:ptCount val="1"/>
                <c:pt idx="0">
                  <c:v>KIPO</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'!$O$70:$Z$70</c:f>
              <c:numCache>
                <c:formatCode>#,##0</c:formatCode>
                <c:ptCount val="12"/>
                <c:pt idx="0">
                  <c:v>8025</c:v>
                </c:pt>
                <c:pt idx="1">
                  <c:v>9639</c:v>
                </c:pt>
                <c:pt idx="2">
                  <c:v>10413</c:v>
                </c:pt>
                <c:pt idx="3">
                  <c:v>11869</c:v>
                </c:pt>
                <c:pt idx="4">
                  <c:v>12439</c:v>
                </c:pt>
                <c:pt idx="5">
                  <c:v>13138</c:v>
                </c:pt>
                <c:pt idx="6">
                  <c:v>14593</c:v>
                </c:pt>
                <c:pt idx="7">
                  <c:v>15595</c:v>
                </c:pt>
                <c:pt idx="8">
                  <c:v>15789</c:v>
                </c:pt>
                <c:pt idx="9">
                  <c:v>16990</c:v>
                </c:pt>
                <c:pt idx="10">
                  <c:v>18885</c:v>
                </c:pt>
                <c:pt idx="11">
                  <c:v>19675</c:v>
                </c:pt>
              </c:numCache>
            </c:numRef>
          </c:val>
          <c:extLst>
            <c:ext xmlns:c16="http://schemas.microsoft.com/office/drawing/2014/chart" uri="{C3380CC4-5D6E-409C-BE32-E72D297353CC}">
              <c16:uniqueId val="{00000003-3CB0-405B-9D8F-A71B0AC4127B}"/>
            </c:ext>
          </c:extLst>
        </c:ser>
        <c:ser>
          <c:idx val="1"/>
          <c:order val="4"/>
          <c:tx>
            <c:strRef>
              <c:f>'Ch.5 PCT authorities '!$M$69</c:f>
              <c:strCache>
                <c:ptCount val="1"/>
                <c:pt idx="0">
                  <c:v>JPO</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'!$O$69:$Z$69</c:f>
              <c:numCache>
                <c:formatCode>#,##0</c:formatCode>
                <c:ptCount val="12"/>
                <c:pt idx="0">
                  <c:v>29291</c:v>
                </c:pt>
                <c:pt idx="1">
                  <c:v>31523</c:v>
                </c:pt>
                <c:pt idx="2">
                  <c:v>37972</c:v>
                </c:pt>
                <c:pt idx="3">
                  <c:v>42787</c:v>
                </c:pt>
                <c:pt idx="4">
                  <c:v>43075</c:v>
                </c:pt>
                <c:pt idx="5">
                  <c:v>41292</c:v>
                </c:pt>
                <c:pt idx="6">
                  <c:v>43097</c:v>
                </c:pt>
                <c:pt idx="7">
                  <c:v>44495</c:v>
                </c:pt>
                <c:pt idx="8">
                  <c:v>47425</c:v>
                </c:pt>
                <c:pt idx="9">
                  <c:v>48630</c:v>
                </c:pt>
                <c:pt idx="10">
                  <c:v>51652</c:v>
                </c:pt>
                <c:pt idx="11">
                  <c:v>49313</c:v>
                </c:pt>
              </c:numCache>
            </c:numRef>
          </c:val>
          <c:extLst>
            <c:ext xmlns:c16="http://schemas.microsoft.com/office/drawing/2014/chart" uri="{C3380CC4-5D6E-409C-BE32-E72D297353CC}">
              <c16:uniqueId val="{00000004-3CB0-405B-9D8F-A71B0AC4127B}"/>
            </c:ext>
          </c:extLst>
        </c:ser>
        <c:ser>
          <c:idx val="0"/>
          <c:order val="5"/>
          <c:tx>
            <c:strRef>
              <c:f>'Ch.5 PCT authorities '!$M$68</c:f>
              <c:strCache>
                <c:ptCount val="1"/>
                <c:pt idx="0">
                  <c:v>EPO</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'!$O$68:$Z$68</c:f>
              <c:numCache>
                <c:formatCode>#,##0</c:formatCode>
                <c:ptCount val="12"/>
                <c:pt idx="0">
                  <c:v>27360</c:v>
                </c:pt>
                <c:pt idx="1">
                  <c:v>28900</c:v>
                </c:pt>
                <c:pt idx="2">
                  <c:v>30893</c:v>
                </c:pt>
                <c:pt idx="3">
                  <c:v>32430</c:v>
                </c:pt>
                <c:pt idx="4">
                  <c:v>32036</c:v>
                </c:pt>
                <c:pt idx="5">
                  <c:v>32902</c:v>
                </c:pt>
                <c:pt idx="6">
                  <c:v>34151</c:v>
                </c:pt>
                <c:pt idx="7">
                  <c:v>35288</c:v>
                </c:pt>
                <c:pt idx="8">
                  <c:v>36619</c:v>
                </c:pt>
                <c:pt idx="9">
                  <c:v>37937</c:v>
                </c:pt>
                <c:pt idx="10">
                  <c:v>37999</c:v>
                </c:pt>
                <c:pt idx="11">
                  <c:v>38872</c:v>
                </c:pt>
              </c:numCache>
            </c:numRef>
          </c:val>
          <c:extLst>
            <c:ext xmlns:c16="http://schemas.microsoft.com/office/drawing/2014/chart" uri="{C3380CC4-5D6E-409C-BE32-E72D297353CC}">
              <c16:uniqueId val="{00000005-3CB0-405B-9D8F-A71B0AC4127B}"/>
            </c:ext>
          </c:extLst>
        </c:ser>
        <c:ser>
          <c:idx val="6"/>
          <c:order val="6"/>
          <c:tx>
            <c:strRef>
              <c:f>'Ch.5 PCT authorities '!$M$74</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'!$O$67:$Z$67</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'!$O$74:$Z$74</c:f>
              <c:numCache>
                <c:formatCode>#,##0</c:formatCode>
                <c:ptCount val="12"/>
                <c:pt idx="0">
                  <c:v>155402</c:v>
                </c:pt>
                <c:pt idx="1">
                  <c:v>164340</c:v>
                </c:pt>
                <c:pt idx="2">
                  <c:v>182437</c:v>
                </c:pt>
                <c:pt idx="3">
                  <c:v>195334</c:v>
                </c:pt>
                <c:pt idx="4">
                  <c:v>205280</c:v>
                </c:pt>
                <c:pt idx="5">
                  <c:v>214280</c:v>
                </c:pt>
                <c:pt idx="6">
                  <c:v>216855</c:v>
                </c:pt>
                <c:pt idx="7">
                  <c:v>232853</c:v>
                </c:pt>
                <c:pt idx="8">
                  <c:v>243345</c:v>
                </c:pt>
                <c:pt idx="9">
                  <c:v>252530</c:v>
                </c:pt>
                <c:pt idx="10">
                  <c:v>265357</c:v>
                </c:pt>
                <c:pt idx="11">
                  <c:v>274833</c:v>
                </c:pt>
              </c:numCache>
            </c:numRef>
          </c:val>
          <c:extLst>
            <c:ext xmlns:c16="http://schemas.microsoft.com/office/drawing/2014/chart" uri="{C3380CC4-5D6E-409C-BE32-E72D297353CC}">
              <c16:uniqueId val="{00000006-3CB0-405B-9D8F-A71B0AC4127B}"/>
            </c:ext>
          </c:extLst>
        </c:ser>
        <c:dLbls>
          <c:showLegendKey val="0"/>
          <c:showVal val="0"/>
          <c:showCatName val="0"/>
          <c:showSerName val="0"/>
          <c:showPercent val="0"/>
          <c:showBubbleSize val="0"/>
        </c:dLbls>
        <c:gapWidth val="30"/>
        <c:overlap val="100"/>
        <c:axId val="543703016"/>
        <c:axId val="543701840"/>
      </c:barChart>
      <c:catAx>
        <c:axId val="543703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701840"/>
        <c:crosses val="autoZero"/>
        <c:auto val="1"/>
        <c:lblAlgn val="ctr"/>
        <c:lblOffset val="100"/>
        <c:noMultiLvlLbl val="0"/>
      </c:catAx>
      <c:valAx>
        <c:axId val="543701840"/>
        <c:scaling>
          <c:orientation val="minMax"/>
          <c:max val="300000"/>
          <c:min val="0"/>
        </c:scaling>
        <c:delete val="1"/>
        <c:axPos val="l"/>
        <c:numFmt formatCode="#,##0" sourceLinked="1"/>
        <c:majorTickMark val="out"/>
        <c:minorTickMark val="none"/>
        <c:tickLblPos val="nextTo"/>
        <c:crossAx val="543703016"/>
        <c:crosses val="autoZero"/>
        <c:crossBetween val="between"/>
      </c:valAx>
      <c:spPr>
        <a:noFill/>
        <a:ln>
          <a:noFill/>
        </a:ln>
        <a:effectLst/>
      </c:spPr>
    </c:plotArea>
    <c:legend>
      <c:legendPos val="r"/>
      <c:legendEntry>
        <c:idx val="0"/>
        <c:delete val="1"/>
      </c:legendEntry>
      <c:layout>
        <c:manualLayout>
          <c:xMode val="edge"/>
          <c:yMode val="edge"/>
          <c:x val="0.90849362065356998"/>
          <c:y val="0.40304752937601002"/>
          <c:w val="8.4307393505635403E-2"/>
          <c:h val="0.23708653003487201"/>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5.8: PCT ACTIVITY - INTERNATIONAL SEARCHING AUTHORITIES </a:t>
            </a:r>
            <a:r>
              <a:rPr lang="en-US" b="1" baseline="0">
                <a:solidFill>
                  <a:srgbClr val="0000CC"/>
                </a:solidFill>
              </a:rPr>
              <a:t>(EXTENDED DATA)</a:t>
            </a:r>
            <a:endParaRPr lang="en-US" b="1">
              <a:solidFill>
                <a:sysClr val="windowText" lastClr="000000"/>
              </a:solidFill>
            </a:endParaRPr>
          </a:p>
        </c:rich>
      </c:tx>
      <c:layout>
        <c:manualLayout>
          <c:xMode val="edge"/>
          <c:yMode val="edge"/>
          <c:x val="2.2088386810916402E-2"/>
          <c:y val="1.99747189838833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04656369388888E-2"/>
          <c:y val="3.4731177181866499E-3"/>
          <c:w val="0.90431760864105404"/>
          <c:h val="0.92059965563227997"/>
        </c:manualLayout>
      </c:layout>
      <c:barChart>
        <c:barDir val="col"/>
        <c:grouping val="stacked"/>
        <c:varyColors val="0"/>
        <c:ser>
          <c:idx val="5"/>
          <c:order val="0"/>
          <c:tx>
            <c:strRef>
              <c:f>'Ch.5 PCT authorities '!$M$131</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'!$N$131:$Y$131</c:f>
              <c:numCache>
                <c:formatCode>#,##0_);[Red]\(#,##0\)</c:formatCode>
                <c:ptCount val="12"/>
                <c:pt idx="0">
                  <c:v>11710</c:v>
                </c:pt>
                <c:pt idx="1">
                  <c:v>12032</c:v>
                </c:pt>
                <c:pt idx="2">
                  <c:v>11993</c:v>
                </c:pt>
                <c:pt idx="3">
                  <c:v>13047</c:v>
                </c:pt>
                <c:pt idx="4">
                  <c:v>14495</c:v>
                </c:pt>
                <c:pt idx="5">
                  <c:v>13690</c:v>
                </c:pt>
                <c:pt idx="6">
                  <c:v>13327</c:v>
                </c:pt>
                <c:pt idx="7">
                  <c:v>14346</c:v>
                </c:pt>
                <c:pt idx="8">
                  <c:v>16220</c:v>
                </c:pt>
                <c:pt idx="9">
                  <c:v>17512</c:v>
                </c:pt>
                <c:pt idx="10">
                  <c:v>18336</c:v>
                </c:pt>
                <c:pt idx="11" formatCode="#,##0">
                  <c:v>17676</c:v>
                </c:pt>
              </c:numCache>
            </c:numRef>
          </c:val>
          <c:extLst>
            <c:ext xmlns:c16="http://schemas.microsoft.com/office/drawing/2014/chart" uri="{C3380CC4-5D6E-409C-BE32-E72D297353CC}">
              <c16:uniqueId val="{00000000-995E-46F9-81EF-D88EFACC0D4F}"/>
            </c:ext>
          </c:extLst>
        </c:ser>
        <c:ser>
          <c:idx val="4"/>
          <c:order val="1"/>
          <c:tx>
            <c:strRef>
              <c:f>'Ch.5 PCT authorities '!$M$130</c:f>
              <c:strCache>
                <c:ptCount val="1"/>
                <c:pt idx="0">
                  <c:v>USPTO</c:v>
                </c:pt>
              </c:strCache>
            </c:strRef>
          </c:tx>
          <c:spPr>
            <a:solidFill>
              <a:srgbClr val="7793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'!$N$130:$Y$130</c:f>
              <c:numCache>
                <c:formatCode>#,##0</c:formatCode>
                <c:ptCount val="12"/>
                <c:pt idx="0">
                  <c:v>15462</c:v>
                </c:pt>
                <c:pt idx="1">
                  <c:v>15902</c:v>
                </c:pt>
                <c:pt idx="2">
                  <c:v>16482</c:v>
                </c:pt>
                <c:pt idx="3">
                  <c:v>17111</c:v>
                </c:pt>
                <c:pt idx="4">
                  <c:v>16686</c:v>
                </c:pt>
                <c:pt idx="5">
                  <c:v>21908</c:v>
                </c:pt>
                <c:pt idx="6">
                  <c:v>20878</c:v>
                </c:pt>
                <c:pt idx="7">
                  <c:v>20758</c:v>
                </c:pt>
                <c:pt idx="8">
                  <c:v>21443</c:v>
                </c:pt>
                <c:pt idx="9">
                  <c:v>21958</c:v>
                </c:pt>
                <c:pt idx="10">
                  <c:v>23136</c:v>
                </c:pt>
                <c:pt idx="11">
                  <c:v>22875</c:v>
                </c:pt>
              </c:numCache>
            </c:numRef>
          </c:val>
          <c:extLst>
            <c:ext xmlns:c16="http://schemas.microsoft.com/office/drawing/2014/chart" uri="{C3380CC4-5D6E-409C-BE32-E72D297353CC}">
              <c16:uniqueId val="{00000001-995E-46F9-81EF-D88EFACC0D4F}"/>
            </c:ext>
          </c:extLst>
        </c:ser>
        <c:ser>
          <c:idx val="3"/>
          <c:order val="2"/>
          <c:tx>
            <c:strRef>
              <c:f>'Ch.5 PCT authorities '!$M$129</c:f>
              <c:strCache>
                <c:ptCount val="1"/>
                <c:pt idx="0">
                  <c:v>CNIPA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'!$N$129:$Y$129</c:f>
              <c:numCache>
                <c:formatCode>#,##0</c:formatCode>
                <c:ptCount val="12"/>
                <c:pt idx="0">
                  <c:v>8095</c:v>
                </c:pt>
                <c:pt idx="1">
                  <c:v>13271</c:v>
                </c:pt>
                <c:pt idx="2">
                  <c:v>18017</c:v>
                </c:pt>
                <c:pt idx="3">
                  <c:v>20720</c:v>
                </c:pt>
                <c:pt idx="4">
                  <c:v>23707</c:v>
                </c:pt>
                <c:pt idx="5">
                  <c:v>27603</c:v>
                </c:pt>
                <c:pt idx="6">
                  <c:v>31408</c:v>
                </c:pt>
                <c:pt idx="7">
                  <c:v>44884</c:v>
                </c:pt>
                <c:pt idx="8">
                  <c:v>51119</c:v>
                </c:pt>
                <c:pt idx="9">
                  <c:v>55851</c:v>
                </c:pt>
                <c:pt idx="10">
                  <c:v>61419</c:v>
                </c:pt>
                <c:pt idx="11">
                  <c:v>72926</c:v>
                </c:pt>
              </c:numCache>
            </c:numRef>
          </c:val>
          <c:extLst>
            <c:ext xmlns:c16="http://schemas.microsoft.com/office/drawing/2014/chart" uri="{C3380CC4-5D6E-409C-BE32-E72D297353CC}">
              <c16:uniqueId val="{00000002-995E-46F9-81EF-D88EFACC0D4F}"/>
            </c:ext>
          </c:extLst>
        </c:ser>
        <c:ser>
          <c:idx val="2"/>
          <c:order val="3"/>
          <c:tx>
            <c:strRef>
              <c:f>'Ch.5 PCT authorities '!$M$128</c:f>
              <c:strCache>
                <c:ptCount val="1"/>
                <c:pt idx="0">
                  <c:v>KIPO</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'!$N$128:$Y$128</c:f>
              <c:numCache>
                <c:formatCode>#,##0</c:formatCode>
                <c:ptCount val="12"/>
                <c:pt idx="0">
                  <c:v>21714</c:v>
                </c:pt>
                <c:pt idx="1">
                  <c:v>23310</c:v>
                </c:pt>
                <c:pt idx="2">
                  <c:v>27180</c:v>
                </c:pt>
                <c:pt idx="3">
                  <c:v>27578</c:v>
                </c:pt>
                <c:pt idx="4">
                  <c:v>30653</c:v>
                </c:pt>
                <c:pt idx="5">
                  <c:v>30630</c:v>
                </c:pt>
                <c:pt idx="6">
                  <c:v>29149</c:v>
                </c:pt>
                <c:pt idx="7">
                  <c:v>28093</c:v>
                </c:pt>
                <c:pt idx="8">
                  <c:v>26179</c:v>
                </c:pt>
                <c:pt idx="9">
                  <c:v>26424</c:v>
                </c:pt>
                <c:pt idx="10">
                  <c:v>28288</c:v>
                </c:pt>
                <c:pt idx="11">
                  <c:v>28640</c:v>
                </c:pt>
              </c:numCache>
            </c:numRef>
          </c:val>
          <c:extLst>
            <c:ext xmlns:c16="http://schemas.microsoft.com/office/drawing/2014/chart" uri="{C3380CC4-5D6E-409C-BE32-E72D297353CC}">
              <c16:uniqueId val="{00000003-995E-46F9-81EF-D88EFACC0D4F}"/>
            </c:ext>
          </c:extLst>
        </c:ser>
        <c:ser>
          <c:idx val="1"/>
          <c:order val="4"/>
          <c:tx>
            <c:strRef>
              <c:f>'Ch.5 PCT authorities '!$M$127</c:f>
              <c:strCache>
                <c:ptCount val="1"/>
                <c:pt idx="0">
                  <c:v>JPO</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'!$N$127:$Y$127</c:f>
              <c:numCache>
                <c:formatCode>#,##0</c:formatCode>
                <c:ptCount val="12"/>
                <c:pt idx="0">
                  <c:v>28446</c:v>
                </c:pt>
                <c:pt idx="1">
                  <c:v>30856</c:v>
                </c:pt>
                <c:pt idx="2">
                  <c:v>37094</c:v>
                </c:pt>
                <c:pt idx="3">
                  <c:v>41677</c:v>
                </c:pt>
                <c:pt idx="4">
                  <c:v>42270</c:v>
                </c:pt>
                <c:pt idx="5">
                  <c:v>40803</c:v>
                </c:pt>
                <c:pt idx="6">
                  <c:v>43057</c:v>
                </c:pt>
                <c:pt idx="7">
                  <c:v>44462</c:v>
                </c:pt>
                <c:pt idx="8">
                  <c:v>47127</c:v>
                </c:pt>
                <c:pt idx="9">
                  <c:v>48526</c:v>
                </c:pt>
                <c:pt idx="10">
                  <c:v>51736</c:v>
                </c:pt>
                <c:pt idx="11">
                  <c:v>49392</c:v>
                </c:pt>
              </c:numCache>
            </c:numRef>
          </c:val>
          <c:extLst>
            <c:ext xmlns:c16="http://schemas.microsoft.com/office/drawing/2014/chart" uri="{C3380CC4-5D6E-409C-BE32-E72D297353CC}">
              <c16:uniqueId val="{00000004-995E-46F9-81EF-D88EFACC0D4F}"/>
            </c:ext>
          </c:extLst>
        </c:ser>
        <c:ser>
          <c:idx val="0"/>
          <c:order val="5"/>
          <c:tx>
            <c:strRef>
              <c:f>'Ch.5 PCT authorities '!$M$126</c:f>
              <c:strCache>
                <c:ptCount val="1"/>
                <c:pt idx="0">
                  <c:v>EPO</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'!$N$126:$Y$126</c:f>
              <c:numCache>
                <c:formatCode>#,##0</c:formatCode>
                <c:ptCount val="12"/>
                <c:pt idx="0">
                  <c:v>69960</c:v>
                </c:pt>
                <c:pt idx="1">
                  <c:v>68937</c:v>
                </c:pt>
                <c:pt idx="2">
                  <c:v>71624</c:v>
                </c:pt>
                <c:pt idx="3">
                  <c:v>75148</c:v>
                </c:pt>
                <c:pt idx="4">
                  <c:v>77411</c:v>
                </c:pt>
                <c:pt idx="5">
                  <c:v>79545</c:v>
                </c:pt>
                <c:pt idx="6">
                  <c:v>79280</c:v>
                </c:pt>
                <c:pt idx="7">
                  <c:v>79912</c:v>
                </c:pt>
                <c:pt idx="8">
                  <c:v>81257</c:v>
                </c:pt>
                <c:pt idx="9">
                  <c:v>82235</c:v>
                </c:pt>
                <c:pt idx="10">
                  <c:v>82452</c:v>
                </c:pt>
                <c:pt idx="11">
                  <c:v>83300</c:v>
                </c:pt>
              </c:numCache>
            </c:numRef>
          </c:val>
          <c:extLst>
            <c:ext xmlns:c16="http://schemas.microsoft.com/office/drawing/2014/chart" uri="{C3380CC4-5D6E-409C-BE32-E72D297353CC}">
              <c16:uniqueId val="{00000005-995E-46F9-81EF-D88EFACC0D4F}"/>
            </c:ext>
          </c:extLst>
        </c:ser>
        <c:ser>
          <c:idx val="6"/>
          <c:order val="6"/>
          <c:tx>
            <c:strRef>
              <c:f>'Ch.5 PCT authorities '!$M$132</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'!$N$125:$Y$125</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'Ch.5 PCT authorities '!$N$132:$Y$132</c:f>
              <c:numCache>
                <c:formatCode>#,##0</c:formatCode>
                <c:ptCount val="12"/>
                <c:pt idx="0">
                  <c:v>163233</c:v>
                </c:pt>
                <c:pt idx="1">
                  <c:v>155387</c:v>
                </c:pt>
                <c:pt idx="2">
                  <c:v>164308</c:v>
                </c:pt>
                <c:pt idx="3">
                  <c:v>182390</c:v>
                </c:pt>
                <c:pt idx="4">
                  <c:v>195281</c:v>
                </c:pt>
                <c:pt idx="5">
                  <c:v>205222</c:v>
                </c:pt>
                <c:pt idx="6">
                  <c:v>214179</c:v>
                </c:pt>
                <c:pt idx="7">
                  <c:v>217099</c:v>
                </c:pt>
                <c:pt idx="8">
                  <c:v>232455</c:v>
                </c:pt>
                <c:pt idx="9">
                  <c:v>243345</c:v>
                </c:pt>
                <c:pt idx="10">
                  <c:v>265367</c:v>
                </c:pt>
                <c:pt idx="11">
                  <c:v>274809</c:v>
                </c:pt>
              </c:numCache>
            </c:numRef>
          </c:val>
          <c:extLst>
            <c:ext xmlns:c16="http://schemas.microsoft.com/office/drawing/2014/chart" uri="{C3380CC4-5D6E-409C-BE32-E72D297353CC}">
              <c16:uniqueId val="{00000006-995E-46F9-81EF-D88EFACC0D4F}"/>
            </c:ext>
          </c:extLst>
        </c:ser>
        <c:dLbls>
          <c:showLegendKey val="0"/>
          <c:showVal val="0"/>
          <c:showCatName val="0"/>
          <c:showSerName val="0"/>
          <c:showPercent val="0"/>
          <c:showBubbleSize val="0"/>
        </c:dLbls>
        <c:gapWidth val="30"/>
        <c:overlap val="100"/>
        <c:axId val="543702624"/>
        <c:axId val="543703408"/>
      </c:barChart>
      <c:catAx>
        <c:axId val="5437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703408"/>
        <c:crosses val="autoZero"/>
        <c:auto val="1"/>
        <c:lblAlgn val="ctr"/>
        <c:lblOffset val="100"/>
        <c:noMultiLvlLbl val="0"/>
      </c:catAx>
      <c:valAx>
        <c:axId val="543703408"/>
        <c:scaling>
          <c:orientation val="minMax"/>
          <c:max val="300000"/>
          <c:min val="0"/>
        </c:scaling>
        <c:delete val="1"/>
        <c:axPos val="l"/>
        <c:numFmt formatCode="#,##0_);[Red]\(#,##0\)" sourceLinked="1"/>
        <c:majorTickMark val="out"/>
        <c:minorTickMark val="none"/>
        <c:tickLblPos val="nextTo"/>
        <c:crossAx val="543702624"/>
        <c:crosses val="autoZero"/>
        <c:crossBetween val="between"/>
      </c:valAx>
      <c:spPr>
        <a:noFill/>
        <a:ln>
          <a:noFill/>
        </a:ln>
        <a:effectLst/>
      </c:spPr>
    </c:plotArea>
    <c:legend>
      <c:legendPos val="r"/>
      <c:legendEntry>
        <c:idx val="0"/>
        <c:delete val="1"/>
      </c:legendEntry>
      <c:layout>
        <c:manualLayout>
          <c:xMode val="edge"/>
          <c:yMode val="edge"/>
          <c:x val="0.92268382581085895"/>
          <c:y val="0.41836007295454702"/>
          <c:w val="6.0645759327739197E-2"/>
          <c:h val="0.212783376274402"/>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r>
              <a:rPr lang="en-US" b="1">
                <a:solidFill>
                  <a:sysClr val="windowText" lastClr="000000"/>
                </a:solidFill>
              </a:rPr>
              <a:t>Fig.</a:t>
            </a:r>
            <a:r>
              <a:rPr lang="en-US" b="1" baseline="0">
                <a:solidFill>
                  <a:sysClr val="windowText" lastClr="000000"/>
                </a:solidFill>
              </a:rPr>
              <a:t> 5.9: PCT ACTIVITY - INTERNATIONAL PRELIMINARY EXAMINATION AUTHORITIES </a:t>
            </a:r>
            <a:r>
              <a:rPr lang="en-US" b="1" baseline="0">
                <a:solidFill>
                  <a:srgbClr val="0000CC"/>
                </a:solidFill>
              </a:rPr>
              <a:t>(EXTENDED DATA)</a:t>
            </a:r>
            <a:endParaRPr lang="en-US" b="1">
              <a:solidFill>
                <a:sysClr val="windowText" lastClr="000000"/>
              </a:solidFill>
            </a:endParaRPr>
          </a:p>
        </c:rich>
      </c:tx>
      <c:layout>
        <c:manualLayout>
          <c:xMode val="edge"/>
          <c:yMode val="edge"/>
          <c:x val="1.29812198773262E-2"/>
          <c:y val="2.0870488305669E-2"/>
        </c:manualLayout>
      </c:layout>
      <c:overlay val="0"/>
      <c:spPr>
        <a:noFill/>
        <a:ln>
          <a:noFill/>
        </a:ln>
        <a:effectLst/>
      </c:spPr>
      <c:txPr>
        <a:bodyPr rot="0" spcFirstLastPara="1" vertOverflow="ellipsis" vert="horz" wrap="square" anchor="ctr" anchorCtr="1"/>
        <a:lstStyle/>
        <a:p>
          <a:pPr>
            <a:defRPr lang="ja-JP"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0375055662879201E-2"/>
          <c:y val="2.0175253255375801E-2"/>
          <c:w val="0.90014067039643197"/>
          <c:h val="0.92230473649191802"/>
        </c:manualLayout>
      </c:layout>
      <c:barChart>
        <c:barDir val="col"/>
        <c:grouping val="stacked"/>
        <c:varyColors val="0"/>
        <c:ser>
          <c:idx val="5"/>
          <c:order val="0"/>
          <c:tx>
            <c:strRef>
              <c:f>'Ch.5 PCT authorities '!$M$187</c:f>
              <c:strCache>
                <c:ptCount val="1"/>
                <c:pt idx="0">
                  <c:v>Others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'!$P$187:$Z$187</c:f>
              <c:numCache>
                <c:formatCode>#,##0_);[Red]\(#,##0\)</c:formatCode>
                <c:ptCount val="11"/>
                <c:pt idx="0">
                  <c:v>1993</c:v>
                </c:pt>
                <c:pt idx="1">
                  <c:v>1775</c:v>
                </c:pt>
                <c:pt idx="2">
                  <c:v>1816</c:v>
                </c:pt>
                <c:pt idx="3">
                  <c:v>1746</c:v>
                </c:pt>
                <c:pt idx="4">
                  <c:v>1505</c:v>
                </c:pt>
                <c:pt idx="5">
                  <c:v>1600</c:v>
                </c:pt>
                <c:pt idx="6">
                  <c:v>1396</c:v>
                </c:pt>
                <c:pt idx="7">
                  <c:v>1396</c:v>
                </c:pt>
                <c:pt idx="8">
                  <c:v>1342</c:v>
                </c:pt>
                <c:pt idx="9">
                  <c:v>1311</c:v>
                </c:pt>
                <c:pt idx="10">
                  <c:v>1334</c:v>
                </c:pt>
              </c:numCache>
            </c:numRef>
          </c:val>
          <c:extLst>
            <c:ext xmlns:c16="http://schemas.microsoft.com/office/drawing/2014/chart" uri="{C3380CC4-5D6E-409C-BE32-E72D297353CC}">
              <c16:uniqueId val="{00000000-90F5-4DD0-8E6D-BE1332DF0C12}"/>
            </c:ext>
          </c:extLst>
        </c:ser>
        <c:ser>
          <c:idx val="4"/>
          <c:order val="1"/>
          <c:tx>
            <c:strRef>
              <c:f>'Ch.5 PCT authorities '!$M$186</c:f>
              <c:strCache>
                <c:ptCount val="1"/>
                <c:pt idx="0">
                  <c:v>USPTO</c:v>
                </c:pt>
              </c:strCache>
            </c:strRef>
          </c:tx>
          <c:spPr>
            <a:solidFill>
              <a:srgbClr val="77933C"/>
            </a:solidFill>
            <a:ln>
              <a:noFill/>
            </a:ln>
            <a:effectLst/>
          </c:spPr>
          <c:invertIfNegative val="0"/>
          <c:dLbls>
            <c:dLbl>
              <c:idx val="2"/>
              <c:layout>
                <c:manualLayout>
                  <c:x val="-3.4583119369117802E-17"/>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F5-4DD0-8E6D-BE1332DF0C12}"/>
                </c:ext>
              </c:extLst>
            </c:dLbl>
            <c:dLbl>
              <c:idx val="3"/>
              <c:layout>
                <c:manualLayout>
                  <c:x val="0"/>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F5-4DD0-8E6D-BE1332DF0C12}"/>
                </c:ext>
              </c:extLst>
            </c:dLbl>
            <c:dLbl>
              <c:idx val="4"/>
              <c:layout>
                <c:manualLayout>
                  <c:x val="-6.9166238738235702E-17"/>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F5-4DD0-8E6D-BE1332DF0C12}"/>
                </c:ext>
              </c:extLst>
            </c:dLbl>
            <c:dLbl>
              <c:idx val="5"/>
              <c:layout>
                <c:manualLayout>
                  <c:x val="-6.9166238738235702E-17"/>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F5-4DD0-8E6D-BE1332DF0C12}"/>
                </c:ext>
              </c:extLst>
            </c:dLbl>
            <c:dLbl>
              <c:idx val="6"/>
              <c:layout>
                <c:manualLayout>
                  <c:x val="-1.3833247747647101E-16"/>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F5-4DD0-8E6D-BE1332DF0C12}"/>
                </c:ext>
              </c:extLst>
            </c:dLbl>
            <c:dLbl>
              <c:idx val="7"/>
              <c:layout>
                <c:manualLayout>
                  <c:x val="0"/>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F5-4DD0-8E6D-BE1332DF0C12}"/>
                </c:ext>
              </c:extLst>
            </c:dLbl>
            <c:dLbl>
              <c:idx val="8"/>
              <c:layout>
                <c:manualLayout>
                  <c:x val="-1.3833247747647101E-16"/>
                  <c:y val="6.05736708193006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F5-4DD0-8E6D-BE1332DF0C12}"/>
                </c:ext>
              </c:extLst>
            </c:dLbl>
            <c:dLbl>
              <c:idx val="9"/>
              <c:layout>
                <c:manualLayout>
                  <c:x val="0"/>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F5-4DD0-8E6D-BE1332DF0C12}"/>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'!$P$186:$Z$186</c:f>
              <c:numCache>
                <c:formatCode>#,##0_);[Red]\(#,##0\)</c:formatCode>
                <c:ptCount val="11"/>
                <c:pt idx="0">
                  <c:v>1875</c:v>
                </c:pt>
                <c:pt idx="1">
                  <c:v>1460</c:v>
                </c:pt>
                <c:pt idx="2">
                  <c:v>1440</c:v>
                </c:pt>
                <c:pt idx="3">
                  <c:v>1305</c:v>
                </c:pt>
                <c:pt idx="4">
                  <c:v>1146</c:v>
                </c:pt>
                <c:pt idx="5">
                  <c:v>1269</c:v>
                </c:pt>
                <c:pt idx="6">
                  <c:v>1167</c:v>
                </c:pt>
                <c:pt idx="7">
                  <c:v>1090</c:v>
                </c:pt>
                <c:pt idx="8">
                  <c:v>998</c:v>
                </c:pt>
                <c:pt idx="9">
                  <c:v>994</c:v>
                </c:pt>
                <c:pt idx="10">
                  <c:v>864</c:v>
                </c:pt>
              </c:numCache>
            </c:numRef>
          </c:val>
          <c:extLst>
            <c:ext xmlns:c16="http://schemas.microsoft.com/office/drawing/2014/chart" uri="{C3380CC4-5D6E-409C-BE32-E72D297353CC}">
              <c16:uniqueId val="{00000009-90F5-4DD0-8E6D-BE1332DF0C12}"/>
            </c:ext>
          </c:extLst>
        </c:ser>
        <c:ser>
          <c:idx val="3"/>
          <c:order val="2"/>
          <c:tx>
            <c:strRef>
              <c:f>'Ch.5 PCT authorities '!$M$185</c:f>
              <c:strCache>
                <c:ptCount val="1"/>
                <c:pt idx="0">
                  <c:v>CNIPA</c:v>
                </c:pt>
              </c:strCache>
            </c:strRef>
          </c:tx>
          <c:spPr>
            <a:solidFill>
              <a:schemeClr val="accent4"/>
            </a:solidFill>
            <a:ln>
              <a:noFill/>
            </a:ln>
            <a:effectLst/>
          </c:spPr>
          <c:invertIfNegative val="0"/>
          <c:dLbls>
            <c:dLbl>
              <c:idx val="0"/>
              <c:layout>
                <c:manualLayout>
                  <c:x val="-1.7291559684558901E-17"/>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F5-4DD0-8E6D-BE1332DF0C12}"/>
                </c:ext>
              </c:extLst>
            </c:dLbl>
            <c:dLbl>
              <c:idx val="1"/>
              <c:layout>
                <c:manualLayout>
                  <c:x val="-9.4318687844359504E-4"/>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F5-4DD0-8E6D-BE1332DF0C12}"/>
                </c:ext>
              </c:extLst>
            </c:dLbl>
            <c:dLbl>
              <c:idx val="2"/>
              <c:layout>
                <c:manualLayout>
                  <c:x val="-3.4583119369117802E-17"/>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F5-4DD0-8E6D-BE1332DF0C12}"/>
                </c:ext>
              </c:extLst>
            </c:dLbl>
            <c:dLbl>
              <c:idx val="3"/>
              <c:layout>
                <c:manualLayout>
                  <c:x val="0"/>
                  <c:y val="4.54302531144753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F5-4DD0-8E6D-BE1332DF0C12}"/>
                </c:ext>
              </c:extLst>
            </c:dLbl>
            <c:dLbl>
              <c:idx val="4"/>
              <c:layout>
                <c:manualLayout>
                  <c:x val="0"/>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F5-4DD0-8E6D-BE1332DF0C12}"/>
                </c:ext>
              </c:extLst>
            </c:dLbl>
            <c:dLbl>
              <c:idx val="5"/>
              <c:layout>
                <c:manualLayout>
                  <c:x val="6.9166238738235702E-17"/>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0F5-4DD0-8E6D-BE1332DF0C12}"/>
                </c:ext>
              </c:extLst>
            </c:dLbl>
            <c:dLbl>
              <c:idx val="6"/>
              <c:layout>
                <c:manualLayout>
                  <c:x val="-1.3833247747647101E-16"/>
                  <c:y val="6.0573670819301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F5-4DD0-8E6D-BE1332DF0C12}"/>
                </c:ext>
              </c:extLst>
            </c:dLbl>
            <c:dLbl>
              <c:idx val="7"/>
              <c:layout>
                <c:manualLayout>
                  <c:x val="-1.3833247747647101E-16"/>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0F5-4DD0-8E6D-BE1332DF0C12}"/>
                </c:ext>
              </c:extLst>
            </c:dLbl>
            <c:dLbl>
              <c:idx val="8"/>
              <c:layout>
                <c:manualLayout>
                  <c:x val="0"/>
                  <c:y val="4.5430253114476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F5-4DD0-8E6D-BE1332DF0C12}"/>
                </c:ext>
              </c:extLst>
            </c:dLbl>
            <c:dLbl>
              <c:idx val="9"/>
              <c:layout>
                <c:manualLayout>
                  <c:x val="0"/>
                  <c:y val="3.0286835409649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0F5-4DD0-8E6D-BE1332DF0C12}"/>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'!$P$185:$Z$185</c:f>
              <c:numCache>
                <c:formatCode>#,##0_);[Red]\(#,##0\)</c:formatCode>
                <c:ptCount val="11"/>
                <c:pt idx="0">
                  <c:v>303</c:v>
                </c:pt>
                <c:pt idx="1">
                  <c:v>362</c:v>
                </c:pt>
                <c:pt idx="2">
                  <c:v>421</c:v>
                </c:pt>
                <c:pt idx="3">
                  <c:v>476</c:v>
                </c:pt>
                <c:pt idx="4">
                  <c:v>384</c:v>
                </c:pt>
                <c:pt idx="5">
                  <c:v>375</c:v>
                </c:pt>
                <c:pt idx="6">
                  <c:v>339</c:v>
                </c:pt>
                <c:pt idx="7">
                  <c:v>376</c:v>
                </c:pt>
                <c:pt idx="8">
                  <c:v>417</c:v>
                </c:pt>
                <c:pt idx="9">
                  <c:v>438</c:v>
                </c:pt>
                <c:pt idx="10">
                  <c:v>370</c:v>
                </c:pt>
              </c:numCache>
            </c:numRef>
          </c:val>
          <c:extLst>
            <c:ext xmlns:c16="http://schemas.microsoft.com/office/drawing/2014/chart" uri="{C3380CC4-5D6E-409C-BE32-E72D297353CC}">
              <c16:uniqueId val="{00000014-90F5-4DD0-8E6D-BE1332DF0C12}"/>
            </c:ext>
          </c:extLst>
        </c:ser>
        <c:ser>
          <c:idx val="2"/>
          <c:order val="3"/>
          <c:tx>
            <c:strRef>
              <c:f>'Ch.5 PCT authorities '!$M$184</c:f>
              <c:strCache>
                <c:ptCount val="1"/>
                <c:pt idx="0">
                  <c:v>KIPO</c:v>
                </c:pt>
              </c:strCache>
            </c:strRef>
          </c:tx>
          <c:spPr>
            <a:solidFill>
              <a:srgbClr val="604A7B"/>
            </a:solidFill>
            <a:ln>
              <a:noFill/>
            </a:ln>
            <a:effectLst/>
          </c:spPr>
          <c:invertIfNegative val="0"/>
          <c:dLbls>
            <c:dLbl>
              <c:idx val="6"/>
              <c:layout>
                <c:manualLayout>
                  <c:x val="-1.3833247747647101E-16"/>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0F5-4DD0-8E6D-BE1332DF0C12}"/>
                </c:ext>
              </c:extLst>
            </c:dLbl>
            <c:dLbl>
              <c:idx val="7"/>
              <c:layout>
                <c:manualLayout>
                  <c:x val="-1.3833247747647101E-16"/>
                  <c:y val="-3.02868354096508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0F5-4DD0-8E6D-BE1332DF0C12}"/>
                </c:ext>
              </c:extLst>
            </c:dLbl>
            <c:dLbl>
              <c:idx val="8"/>
              <c:layout>
                <c:manualLayout>
                  <c:x val="0"/>
                  <c:y val="-3.0286835409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0F5-4DD0-8E6D-BE1332DF0C12}"/>
                </c:ext>
              </c:extLst>
            </c:dLbl>
            <c:dLbl>
              <c:idx val="9"/>
              <c:layout>
                <c:manualLayout>
                  <c:x val="0"/>
                  <c:y val="-3.0286835409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0F5-4DD0-8E6D-BE1332DF0C12}"/>
                </c:ext>
              </c:extLst>
            </c:dLbl>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'!$P$184:$Z$184</c:f>
              <c:numCache>
                <c:formatCode>#,##0_);[Red]\(#,##0\)</c:formatCode>
                <c:ptCount val="11"/>
                <c:pt idx="0">
                  <c:v>340</c:v>
                </c:pt>
                <c:pt idx="1">
                  <c:v>271</c:v>
                </c:pt>
                <c:pt idx="2">
                  <c:v>223</c:v>
                </c:pt>
                <c:pt idx="3">
                  <c:v>299</c:v>
                </c:pt>
                <c:pt idx="4">
                  <c:v>253</c:v>
                </c:pt>
                <c:pt idx="5">
                  <c:v>234</c:v>
                </c:pt>
                <c:pt idx="6">
                  <c:v>178</c:v>
                </c:pt>
                <c:pt idx="7">
                  <c:v>160</c:v>
                </c:pt>
                <c:pt idx="8">
                  <c:v>125</c:v>
                </c:pt>
                <c:pt idx="9">
                  <c:v>128</c:v>
                </c:pt>
                <c:pt idx="10">
                  <c:v>109</c:v>
                </c:pt>
              </c:numCache>
            </c:numRef>
          </c:val>
          <c:extLst>
            <c:ext xmlns:c16="http://schemas.microsoft.com/office/drawing/2014/chart" uri="{C3380CC4-5D6E-409C-BE32-E72D297353CC}">
              <c16:uniqueId val="{00000019-90F5-4DD0-8E6D-BE1332DF0C12}"/>
            </c:ext>
          </c:extLst>
        </c:ser>
        <c:ser>
          <c:idx val="1"/>
          <c:order val="4"/>
          <c:tx>
            <c:strRef>
              <c:f>'Ch.5 PCT authorities '!$M$183</c:f>
              <c:strCache>
                <c:ptCount val="1"/>
                <c:pt idx="0">
                  <c:v>JPO</c:v>
                </c:pt>
              </c:strCache>
            </c:strRef>
          </c:tx>
          <c:spPr>
            <a:solidFill>
              <a:srgbClr val="C0504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'!$P$183:$Z$183</c:f>
              <c:numCache>
                <c:formatCode>#,##0_);[Red]\(#,##0\)</c:formatCode>
                <c:ptCount val="11"/>
                <c:pt idx="0">
                  <c:v>2152</c:v>
                </c:pt>
                <c:pt idx="1">
                  <c:v>2121</c:v>
                </c:pt>
                <c:pt idx="2">
                  <c:v>2446</c:v>
                </c:pt>
                <c:pt idx="3">
                  <c:v>2661</c:v>
                </c:pt>
                <c:pt idx="4">
                  <c:v>2291</c:v>
                </c:pt>
                <c:pt idx="5">
                  <c:v>2250</c:v>
                </c:pt>
                <c:pt idx="6">
                  <c:v>2002</c:v>
                </c:pt>
                <c:pt idx="7">
                  <c:v>2019</c:v>
                </c:pt>
                <c:pt idx="8">
                  <c:v>1963</c:v>
                </c:pt>
                <c:pt idx="9">
                  <c:v>1749</c:v>
                </c:pt>
                <c:pt idx="10">
                  <c:v>1458</c:v>
                </c:pt>
              </c:numCache>
            </c:numRef>
          </c:val>
          <c:extLst>
            <c:ext xmlns:c16="http://schemas.microsoft.com/office/drawing/2014/chart" uri="{C3380CC4-5D6E-409C-BE32-E72D297353CC}">
              <c16:uniqueId val="{0000001A-90F5-4DD0-8E6D-BE1332DF0C12}"/>
            </c:ext>
          </c:extLst>
        </c:ser>
        <c:ser>
          <c:idx val="0"/>
          <c:order val="5"/>
          <c:tx>
            <c:strRef>
              <c:f>'Ch.5 PCT authorities '!$M$182</c:f>
              <c:strCache>
                <c:ptCount val="1"/>
                <c:pt idx="0">
                  <c:v>EPO</c:v>
                </c:pt>
              </c:strCache>
            </c:strRef>
          </c:tx>
          <c:spPr>
            <a:solidFill>
              <a:srgbClr val="558E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'!$P$182:$Z$182</c:f>
              <c:numCache>
                <c:formatCode>#,##0_);[Red]\(#,##0\)</c:formatCode>
                <c:ptCount val="11"/>
                <c:pt idx="0">
                  <c:v>8592</c:v>
                </c:pt>
                <c:pt idx="1">
                  <c:v>7918</c:v>
                </c:pt>
                <c:pt idx="2">
                  <c:v>7393</c:v>
                </c:pt>
                <c:pt idx="3">
                  <c:v>7764</c:v>
                </c:pt>
                <c:pt idx="4">
                  <c:v>7750</c:v>
                </c:pt>
                <c:pt idx="5">
                  <c:v>8336</c:v>
                </c:pt>
                <c:pt idx="6">
                  <c:v>8933</c:v>
                </c:pt>
                <c:pt idx="7">
                  <c:v>7950</c:v>
                </c:pt>
                <c:pt idx="8">
                  <c:v>7024</c:v>
                </c:pt>
                <c:pt idx="9">
                  <c:v>5733</c:v>
                </c:pt>
                <c:pt idx="10">
                  <c:v>5303</c:v>
                </c:pt>
              </c:numCache>
            </c:numRef>
          </c:val>
          <c:extLst>
            <c:ext xmlns:c16="http://schemas.microsoft.com/office/drawing/2014/chart" uri="{C3380CC4-5D6E-409C-BE32-E72D297353CC}">
              <c16:uniqueId val="{0000001B-90F5-4DD0-8E6D-BE1332DF0C12}"/>
            </c:ext>
          </c:extLst>
        </c:ser>
        <c:ser>
          <c:idx val="6"/>
          <c:order val="6"/>
          <c:tx>
            <c:strRef>
              <c:f>'Ch.5 PCT authorities '!$M$188</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ja-JP"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'Ch.5 PCT authorities '!$P$181:$Z$181</c:f>
              <c:numCache>
                <c:formatCode>0_);[Red]\(0\)</c:formatCode>
                <c:ptCount val="11"/>
                <c:pt idx="0">
                  <c:v>2010</c:v>
                </c:pt>
                <c:pt idx="1">
                  <c:v>2011</c:v>
                </c:pt>
                <c:pt idx="2">
                  <c:v>2012</c:v>
                </c:pt>
                <c:pt idx="3">
                  <c:v>2013</c:v>
                </c:pt>
                <c:pt idx="4">
                  <c:v>2014</c:v>
                </c:pt>
                <c:pt idx="5">
                  <c:v>2015</c:v>
                </c:pt>
                <c:pt idx="6">
                  <c:v>2016</c:v>
                </c:pt>
                <c:pt idx="7">
                  <c:v>2017</c:v>
                </c:pt>
                <c:pt idx="8">
                  <c:v>2018</c:v>
                </c:pt>
                <c:pt idx="9">
                  <c:v>2019</c:v>
                </c:pt>
                <c:pt idx="10" formatCode="General">
                  <c:v>2020</c:v>
                </c:pt>
              </c:numCache>
            </c:numRef>
          </c:cat>
          <c:val>
            <c:numRef>
              <c:f>'Ch.5 PCT authorities '!$P$188:$Z$188</c:f>
              <c:numCache>
                <c:formatCode>#,##0</c:formatCode>
                <c:ptCount val="11"/>
                <c:pt idx="0">
                  <c:v>15255</c:v>
                </c:pt>
                <c:pt idx="1">
                  <c:v>13907</c:v>
                </c:pt>
                <c:pt idx="2">
                  <c:v>13739</c:v>
                </c:pt>
                <c:pt idx="3">
                  <c:v>14251</c:v>
                </c:pt>
                <c:pt idx="4">
                  <c:v>13329</c:v>
                </c:pt>
                <c:pt idx="5">
                  <c:v>14456</c:v>
                </c:pt>
                <c:pt idx="6">
                  <c:v>14015</c:v>
                </c:pt>
                <c:pt idx="7">
                  <c:v>13036</c:v>
                </c:pt>
                <c:pt idx="8">
                  <c:v>11869</c:v>
                </c:pt>
                <c:pt idx="9">
                  <c:v>10353</c:v>
                </c:pt>
                <c:pt idx="10">
                  <c:v>9438</c:v>
                </c:pt>
              </c:numCache>
            </c:numRef>
          </c:val>
          <c:extLst>
            <c:ext xmlns:c16="http://schemas.microsoft.com/office/drawing/2014/chart" uri="{C3380CC4-5D6E-409C-BE32-E72D297353CC}">
              <c16:uniqueId val="{0000001C-90F5-4DD0-8E6D-BE1332DF0C12}"/>
            </c:ext>
          </c:extLst>
        </c:ser>
        <c:dLbls>
          <c:showLegendKey val="0"/>
          <c:showVal val="0"/>
          <c:showCatName val="0"/>
          <c:showSerName val="0"/>
          <c:showPercent val="0"/>
          <c:showBubbleSize val="0"/>
        </c:dLbls>
        <c:gapWidth val="30"/>
        <c:overlap val="100"/>
        <c:axId val="543703800"/>
        <c:axId val="543704584"/>
      </c:barChart>
      <c:catAx>
        <c:axId val="543703800"/>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1" i="0" u="none" strike="noStrike" kern="1200" baseline="0">
                <a:solidFill>
                  <a:sysClr val="windowText" lastClr="000000"/>
                </a:solidFill>
                <a:latin typeface="+mn-lt"/>
                <a:ea typeface="+mn-ea"/>
                <a:cs typeface="+mn-cs"/>
              </a:defRPr>
            </a:pPr>
            <a:endParaRPr lang="en-US"/>
          </a:p>
        </c:txPr>
        <c:crossAx val="543704584"/>
        <c:crosses val="autoZero"/>
        <c:auto val="1"/>
        <c:lblAlgn val="ctr"/>
        <c:lblOffset val="100"/>
        <c:noMultiLvlLbl val="0"/>
      </c:catAx>
      <c:valAx>
        <c:axId val="543704584"/>
        <c:scaling>
          <c:orientation val="minMax"/>
          <c:max val="20000"/>
          <c:min val="0"/>
        </c:scaling>
        <c:delete val="1"/>
        <c:axPos val="l"/>
        <c:numFmt formatCode="#,##0_);[Red]\(#,##0\)" sourceLinked="1"/>
        <c:majorTickMark val="out"/>
        <c:minorTickMark val="none"/>
        <c:tickLblPos val="nextTo"/>
        <c:crossAx val="543703800"/>
        <c:crosses val="autoZero"/>
        <c:crossBetween val="between"/>
      </c:valAx>
      <c:spPr>
        <a:noFill/>
        <a:ln>
          <a:noFill/>
        </a:ln>
        <a:effectLst/>
      </c:spPr>
    </c:plotArea>
    <c:legend>
      <c:legendPos val="r"/>
      <c:legendEntry>
        <c:idx val="0"/>
        <c:delete val="1"/>
      </c:legendEntry>
      <c:layout>
        <c:manualLayout>
          <c:xMode val="edge"/>
          <c:yMode val="edge"/>
          <c:x val="0.91550050012356399"/>
          <c:y val="0.583690195048716"/>
          <c:w val="6.6240542971835306E-2"/>
          <c:h val="0.16681816393342599"/>
        </c:manualLayout>
      </c:layout>
      <c:overlay val="0"/>
      <c:spPr>
        <a:noFill/>
        <a:ln>
          <a:noFill/>
        </a:ln>
        <a:effectLst/>
      </c:spPr>
      <c:txPr>
        <a:bodyPr rot="0" spcFirstLastPara="1" vertOverflow="ellipsis" vert="horz" wrap="square" anchor="ctr" anchorCtr="1"/>
        <a:lstStyle/>
        <a:p>
          <a:pPr>
            <a:defRPr lang="ja-JP"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2012</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8F9A-4775-A8DE-DCDA54EE5110}"/>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8F9A-4775-A8DE-DCDA54EE5110}"/>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8F9A-4775-A8DE-DCDA54EE51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F9A-4775-A8DE-DCDA54EE5110}"/>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8F9A-4775-A8DE-DCDA54EE5110}"/>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8F9A-4775-A8DE-DCDA54EE5110}"/>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Patents-in-Force'!$J$48:$J$53</c:f>
              <c:numCache>
                <c:formatCode>#,##0</c:formatCode>
                <c:ptCount val="6"/>
                <c:pt idx="0">
                  <c:v>2135765</c:v>
                </c:pt>
                <c:pt idx="1">
                  <c:v>1694435</c:v>
                </c:pt>
                <c:pt idx="2">
                  <c:v>738312</c:v>
                </c:pt>
                <c:pt idx="3">
                  <c:v>875385</c:v>
                </c:pt>
                <c:pt idx="4">
                  <c:v>2239231</c:v>
                </c:pt>
                <c:pt idx="5">
                  <c:v>858959</c:v>
                </c:pt>
              </c:numCache>
            </c:numRef>
          </c:val>
          <c:extLst>
            <c:ext xmlns:c16="http://schemas.microsoft.com/office/drawing/2014/chart" uri="{C3380CC4-5D6E-409C-BE32-E72D297353CC}">
              <c16:uniqueId val="{0000000C-8F9A-4775-A8DE-DCDA54EE511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8F9A-4775-A8DE-DCDA54EE51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8F9A-4775-A8DE-DCDA54EE51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8F9A-4775-A8DE-DCDA54EE51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8F9A-4775-A8DE-DCDA54EE51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8F9A-4775-A8DE-DCDA54EE51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8F9A-4775-A8DE-DCDA54EE5110}"/>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8F9A-4775-A8DE-DCDA54EE51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2013</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1F33-41D8-98E8-DDFD496A2A96}"/>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1F33-41D8-98E8-DDFD496A2A96}"/>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1F33-41D8-98E8-DDFD496A2A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33-41D8-98E8-DDFD496A2A96}"/>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1F33-41D8-98E8-DDFD496A2A96}"/>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1F33-41D8-98E8-DDFD496A2A96}"/>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Patents-in-Force'!$L$48:$L$53</c:f>
              <c:numCache>
                <c:formatCode>#,##0</c:formatCode>
                <c:ptCount val="6"/>
                <c:pt idx="0">
                  <c:v>2368820</c:v>
                </c:pt>
                <c:pt idx="1">
                  <c:v>1838177</c:v>
                </c:pt>
                <c:pt idx="2">
                  <c:v>812595</c:v>
                </c:pt>
                <c:pt idx="3">
                  <c:v>1033908</c:v>
                </c:pt>
                <c:pt idx="4">
                  <c:v>2387502</c:v>
                </c:pt>
                <c:pt idx="5">
                  <c:v>1008040</c:v>
                </c:pt>
              </c:numCache>
            </c:numRef>
          </c:val>
          <c:extLst>
            <c:ext xmlns:c16="http://schemas.microsoft.com/office/drawing/2014/chart" uri="{C3380CC4-5D6E-409C-BE32-E72D297353CC}">
              <c16:uniqueId val="{0000000C-1F33-41D8-98E8-DDFD496A2A96}"/>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F33-41D8-98E8-DDFD496A2A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F33-41D8-98E8-DDFD496A2A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F33-41D8-98E8-DDFD496A2A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F33-41D8-98E8-DDFD496A2A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F33-41D8-98E8-DDFD496A2A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F33-41D8-98E8-DDFD496A2A96}"/>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1F33-41D8-98E8-DDFD496A2A9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2014</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9CFC-4786-9D70-4608C68F8829}"/>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9CFC-4786-9D70-4608C68F8829}"/>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9CFC-4786-9D70-4608C68F88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FC-4786-9D70-4608C68F8829}"/>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9CFC-4786-9D70-4608C68F8829}"/>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9CFC-4786-9D70-4608C68F8829}"/>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Patents-in-Force'!$N$48:$N$53</c:f>
              <c:numCache>
                <c:formatCode>#,##0</c:formatCode>
                <c:ptCount val="6"/>
                <c:pt idx="0">
                  <c:v>2484819</c:v>
                </c:pt>
                <c:pt idx="1">
                  <c:v>1920490</c:v>
                </c:pt>
                <c:pt idx="2">
                  <c:v>885904</c:v>
                </c:pt>
                <c:pt idx="3">
                  <c:v>1196497</c:v>
                </c:pt>
                <c:pt idx="4">
                  <c:v>2527750</c:v>
                </c:pt>
                <c:pt idx="5">
                  <c:v>1017525</c:v>
                </c:pt>
              </c:numCache>
            </c:numRef>
          </c:val>
          <c:extLst>
            <c:ext xmlns:c16="http://schemas.microsoft.com/office/drawing/2014/chart" uri="{C3380CC4-5D6E-409C-BE32-E72D297353CC}">
              <c16:uniqueId val="{0000000C-9CFC-4786-9D70-4608C68F8829}"/>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9CFC-4786-9D70-4608C68F88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9CFC-4786-9D70-4608C68F882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9CFC-4786-9D70-4608C68F882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9CFC-4786-9D70-4608C68F882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9CFC-4786-9D70-4608C68F882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9CFC-4786-9D70-4608C68F8829}"/>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9CFC-4786-9D70-4608C68F882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2015</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E89D-44C9-884D-85278D8915FE}"/>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E89D-44C9-884D-85278D8915FE}"/>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E89D-44C9-884D-85278D8915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9D-44C9-884D-85278D8915FE}"/>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E89D-44C9-884D-85278D8915FE}"/>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E89D-44C9-884D-85278D8915FE}"/>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Patents-in-Force'!$P$48:$P$53</c:f>
              <c:numCache>
                <c:formatCode>#,##0</c:formatCode>
                <c:ptCount val="6"/>
                <c:pt idx="0">
                  <c:v>2493883</c:v>
                </c:pt>
                <c:pt idx="1">
                  <c:v>1946568</c:v>
                </c:pt>
                <c:pt idx="2">
                  <c:v>912442</c:v>
                </c:pt>
                <c:pt idx="3">
                  <c:v>1472374</c:v>
                </c:pt>
                <c:pt idx="4">
                  <c:v>2644697</c:v>
                </c:pt>
                <c:pt idx="5">
                  <c:v>1056861</c:v>
                </c:pt>
              </c:numCache>
            </c:numRef>
          </c:val>
          <c:extLst>
            <c:ext xmlns:c16="http://schemas.microsoft.com/office/drawing/2014/chart" uri="{C3380CC4-5D6E-409C-BE32-E72D297353CC}">
              <c16:uniqueId val="{0000000C-E89D-44C9-884D-85278D8915F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89D-44C9-884D-85278D8915F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89D-44C9-884D-85278D8915F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89D-44C9-884D-85278D8915F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89D-44C9-884D-85278D8915F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89D-44C9-884D-85278D8915F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89D-44C9-884D-85278D8915FE}"/>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E89D-44C9-884D-85278D8915F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200" b="1" i="0" u="none" strike="noStrike" kern="1200" spc="0" baseline="0">
                <a:solidFill>
                  <a:sysClr val="windowText" lastClr="000000"/>
                </a:solidFill>
                <a:latin typeface="+mn-lt"/>
                <a:ea typeface="+mn-ea"/>
                <a:cs typeface="+mn-cs"/>
              </a:defRPr>
            </a:pPr>
            <a:r>
              <a:rPr lang="en-US" sz="1200" b="1" baseline="0">
                <a:solidFill>
                  <a:sysClr val="windowText" lastClr="000000"/>
                </a:solidFill>
              </a:rPr>
              <a:t>PATENTS IN FORCE END OF 2016</a:t>
            </a:r>
            <a:endParaRPr lang="en-US" sz="1200" b="1">
              <a:solidFill>
                <a:sysClr val="windowText" lastClr="000000"/>
              </a:solidFill>
            </a:endParaRPr>
          </a:p>
        </c:rich>
      </c:tx>
      <c:layout>
        <c:manualLayout>
          <c:xMode val="edge"/>
          <c:yMode val="edge"/>
          <c:x val="1.29292596808678E-2"/>
          <c:y val="2.2222313382488399E-2"/>
        </c:manualLayout>
      </c:layout>
      <c:overlay val="0"/>
      <c:spPr>
        <a:noFill/>
        <a:ln>
          <a:noFill/>
        </a:ln>
        <a:effectLst/>
      </c:spPr>
    </c:title>
    <c:autoTitleDeleted val="0"/>
    <c:plotArea>
      <c:layout>
        <c:manualLayout>
          <c:layoutTarget val="inner"/>
          <c:xMode val="edge"/>
          <c:yMode val="edge"/>
          <c:x val="4.7152889951546699E-2"/>
          <c:y val="0.14560769852654901"/>
          <c:w val="0.72448070455051805"/>
          <c:h val="0.79723712867881602"/>
        </c:manualLayout>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3DAC-4CF6-80AE-7F0A8EDCBF5C}"/>
              </c:ext>
            </c:extLst>
          </c:dPt>
          <c:dPt>
            <c:idx val="1"/>
            <c:bubble3D val="0"/>
            <c:spPr>
              <a:solidFill>
                <a:srgbClr val="C0504D"/>
              </a:solidFill>
              <a:ln w="19050">
                <a:solidFill>
                  <a:schemeClr val="lt1"/>
                </a:solidFill>
              </a:ln>
              <a:effectLst/>
            </c:spPr>
            <c:extLst>
              <c:ext xmlns:c16="http://schemas.microsoft.com/office/drawing/2014/chart" uri="{C3380CC4-5D6E-409C-BE32-E72D297353CC}">
                <c16:uniqueId val="{00000003-3DAC-4CF6-80AE-7F0A8EDCBF5C}"/>
              </c:ext>
            </c:extLst>
          </c:dPt>
          <c:dPt>
            <c:idx val="2"/>
            <c:bubble3D val="0"/>
            <c:spPr>
              <a:solidFill>
                <a:srgbClr val="856BA5"/>
              </a:solidFill>
              <a:ln w="19050">
                <a:solidFill>
                  <a:schemeClr val="lt1"/>
                </a:solidFill>
              </a:ln>
              <a:effectLst/>
            </c:spPr>
            <c:extLst>
              <c:ext xmlns:c16="http://schemas.microsoft.com/office/drawing/2014/chart" uri="{C3380CC4-5D6E-409C-BE32-E72D297353CC}">
                <c16:uniqueId val="{00000005-3DAC-4CF6-80AE-7F0A8EDCBF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DAC-4CF6-80AE-7F0A8EDCBF5C}"/>
              </c:ext>
            </c:extLst>
          </c:dPt>
          <c:dPt>
            <c:idx val="4"/>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9-3DAC-4CF6-80AE-7F0A8EDCBF5C}"/>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3DAC-4CF6-80AE-7F0A8EDCBF5C}"/>
              </c:ext>
            </c:extLst>
          </c:dPt>
          <c:dLbls>
            <c:spPr>
              <a:noFill/>
              <a:ln>
                <a:noFill/>
              </a:ln>
              <a:effectLst/>
            </c:spPr>
            <c:txPr>
              <a:bodyPr rot="0" spcFirstLastPara="1" vertOverflow="ellipsis" vert="horz" wrap="square" lIns="38100" tIns="19050" rIns="38100" bIns="19050" anchor="ctr" anchorCtr="1">
                <a:spAutoFit/>
              </a:bodyPr>
              <a:lstStyle/>
              <a:p>
                <a:pPr>
                  <a:defRPr lang="zh-CN" sz="1100" b="0" i="0" u="none" strike="noStrike" kern="1200" baseline="0">
                    <a:solidFill>
                      <a:schemeClr val="bg1"/>
                    </a:solidFill>
                    <a:latin typeface="+mn-lt"/>
                    <a:ea typeface="+mn-ea"/>
                    <a:cs typeface="+mn-cs"/>
                  </a:defRPr>
                </a:pPr>
                <a:endParaRPr lang="en-US"/>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'Ch2. Patents-in-Force'!$A$48:$A$53</c:f>
              <c:strCache>
                <c:ptCount val="6"/>
                <c:pt idx="0">
                  <c:v>EPC States</c:v>
                </c:pt>
                <c:pt idx="1">
                  <c:v>Japan</c:v>
                </c:pt>
                <c:pt idx="2">
                  <c:v>R. Korea</c:v>
                </c:pt>
                <c:pt idx="3">
                  <c:v>P.R. China</c:v>
                </c:pt>
                <c:pt idx="4">
                  <c:v>U.S.</c:v>
                </c:pt>
                <c:pt idx="5">
                  <c:v>Others</c:v>
                </c:pt>
              </c:strCache>
            </c:strRef>
          </c:cat>
          <c:val>
            <c:numRef>
              <c:f>'Ch2. Patents-in-Force'!$R$48:$R$53</c:f>
              <c:numCache>
                <c:formatCode>#,##0</c:formatCode>
                <c:ptCount val="6"/>
                <c:pt idx="0">
                  <c:v>3185424</c:v>
                </c:pt>
                <c:pt idx="1">
                  <c:v>1980985</c:v>
                </c:pt>
                <c:pt idx="2">
                  <c:v>950526</c:v>
                </c:pt>
                <c:pt idx="3">
                  <c:v>1772203</c:v>
                </c:pt>
                <c:pt idx="4">
                  <c:v>2763055</c:v>
                </c:pt>
                <c:pt idx="5">
                  <c:v>1117946</c:v>
                </c:pt>
              </c:numCache>
            </c:numRef>
          </c:val>
          <c:extLst>
            <c:ext xmlns:c16="http://schemas.microsoft.com/office/drawing/2014/chart" uri="{C3380CC4-5D6E-409C-BE32-E72D297353CC}">
              <c16:uniqueId val="{0000000C-3DAC-4CF6-80AE-7F0A8EDCBF5C}"/>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3DAC-4CF6-80AE-7F0A8EDCBF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3DAC-4CF6-80AE-7F0A8EDCBF5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3DAC-4CF6-80AE-7F0A8EDCBF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3DAC-4CF6-80AE-7F0A8EDCBF5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3DAC-4CF6-80AE-7F0A8EDCBF5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3DAC-4CF6-80AE-7F0A8EDCBF5C}"/>
              </c:ext>
            </c:extLst>
          </c:dPt>
          <c:cat>
            <c:strRef>
              <c:f>'Ch2. Patents-in-Force'!$A$48:$A$53</c:f>
              <c:strCache>
                <c:ptCount val="6"/>
                <c:pt idx="0">
                  <c:v>EPC States</c:v>
                </c:pt>
                <c:pt idx="1">
                  <c:v>Japan</c:v>
                </c:pt>
                <c:pt idx="2">
                  <c:v>R. Korea</c:v>
                </c:pt>
                <c:pt idx="3">
                  <c:v>P.R. China</c:v>
                </c:pt>
                <c:pt idx="4">
                  <c:v>U.S.</c:v>
                </c:pt>
                <c:pt idx="5">
                  <c:v>Others</c:v>
                </c:pt>
              </c:strCache>
            </c:strRef>
          </c:cat>
          <c:val>
            <c:numRef>
              <c:f>'Ch2. Patents-in-Force'!$C$48:$C$53</c:f>
              <c:numCache>
                <c:formatCode>0%</c:formatCode>
                <c:ptCount val="6"/>
                <c:pt idx="0">
                  <c:v>0.35</c:v>
                </c:pt>
                <c:pt idx="1">
                  <c:v>0.19</c:v>
                </c:pt>
                <c:pt idx="2">
                  <c:v>0.09</c:v>
                </c:pt>
                <c:pt idx="4">
                  <c:v>0.28000000000000003</c:v>
                </c:pt>
                <c:pt idx="5">
                  <c:v>0.09</c:v>
                </c:pt>
              </c:numCache>
            </c:numRef>
          </c:val>
          <c:extLst>
            <c:ext xmlns:c16="http://schemas.microsoft.com/office/drawing/2014/chart" uri="{C3380CC4-5D6E-409C-BE32-E72D297353CC}">
              <c16:uniqueId val="{00000019-3DAC-4CF6-80AE-7F0A8EDCBF5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38.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3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2.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chart" Target="../charts/chart37.xml"/><Relationship Id="rId4" Type="http://schemas.openxmlformats.org/officeDocument/2006/relationships/chart" Target="../charts/chart36.xml"/></Relationships>
</file>

<file path=xl/drawings/_rels/drawing4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8.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5" Type="http://schemas.openxmlformats.org/officeDocument/2006/relationships/chart" Target="../charts/chart42.xml"/><Relationship Id="rId4" Type="http://schemas.openxmlformats.org/officeDocument/2006/relationships/chart" Target="../charts/chart41.xml"/></Relationships>
</file>

<file path=xl/drawings/_rels/drawing49.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54.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55.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659423</xdr:colOff>
      <xdr:row>22</xdr:row>
      <xdr:rowOff>103092</xdr:rowOff>
    </xdr:to>
    <xdr:graphicFrame macro="">
      <xdr:nvGraphicFramePr>
        <xdr:cNvPr id="25" name="Chart 24">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9</xdr:col>
      <xdr:colOff>602436</xdr:colOff>
      <xdr:row>22</xdr:row>
      <xdr:rowOff>103092</xdr:rowOff>
    </xdr:to>
    <xdr:graphicFrame macro="">
      <xdr:nvGraphicFramePr>
        <xdr:cNvPr id="41" name="Chart 40">
          <a:extLst>
            <a:ext uri="{FF2B5EF4-FFF2-40B4-BE49-F238E27FC236}">
              <a16:creationId xmlns:a16="http://schemas.microsoft.com/office/drawing/2014/main" id="{00000000-0008-0000-0100-00002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xdr:row>
      <xdr:rowOff>0</xdr:rowOff>
    </xdr:from>
    <xdr:to>
      <xdr:col>14</xdr:col>
      <xdr:colOff>610576</xdr:colOff>
      <xdr:row>22</xdr:row>
      <xdr:rowOff>103092</xdr:rowOff>
    </xdr:to>
    <xdr:graphicFrame macro="">
      <xdr:nvGraphicFramePr>
        <xdr:cNvPr id="42" name="Chart 41">
          <a:extLst>
            <a:ext uri="{FF2B5EF4-FFF2-40B4-BE49-F238E27FC236}">
              <a16:creationId xmlns:a16="http://schemas.microsoft.com/office/drawing/2014/main" id="{00000000-0008-0000-0100-00002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4</xdr:row>
      <xdr:rowOff>0</xdr:rowOff>
    </xdr:from>
    <xdr:to>
      <xdr:col>19</xdr:col>
      <xdr:colOff>610575</xdr:colOff>
      <xdr:row>22</xdr:row>
      <xdr:rowOff>103092</xdr:rowOff>
    </xdr:to>
    <xdr:graphicFrame macro="">
      <xdr:nvGraphicFramePr>
        <xdr:cNvPr id="44" name="Chart 43">
          <a:extLst>
            <a:ext uri="{FF2B5EF4-FFF2-40B4-BE49-F238E27FC236}">
              <a16:creationId xmlns:a16="http://schemas.microsoft.com/office/drawing/2014/main" id="{00000000-0008-0000-0100-00002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4</xdr:row>
      <xdr:rowOff>0</xdr:rowOff>
    </xdr:from>
    <xdr:to>
      <xdr:col>24</xdr:col>
      <xdr:colOff>610576</xdr:colOff>
      <xdr:row>22</xdr:row>
      <xdr:rowOff>103092</xdr:rowOff>
    </xdr:to>
    <xdr:graphicFrame macro="">
      <xdr:nvGraphicFramePr>
        <xdr:cNvPr id="45" name="Chart 44">
          <a:extLst>
            <a:ext uri="{FF2B5EF4-FFF2-40B4-BE49-F238E27FC236}">
              <a16:creationId xmlns:a16="http://schemas.microsoft.com/office/drawing/2014/main" id="{00000000-0008-0000-0100-00002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97692</xdr:colOff>
      <xdr:row>4</xdr:row>
      <xdr:rowOff>12211</xdr:rowOff>
    </xdr:from>
    <xdr:to>
      <xdr:col>30</xdr:col>
      <xdr:colOff>40705</xdr:colOff>
      <xdr:row>22</xdr:row>
      <xdr:rowOff>115304</xdr:rowOff>
    </xdr:to>
    <xdr:graphicFrame macro="">
      <xdr:nvGraphicFramePr>
        <xdr:cNvPr id="47" name="Chart 46">
          <a:extLst>
            <a:ext uri="{FF2B5EF4-FFF2-40B4-BE49-F238E27FC236}">
              <a16:creationId xmlns:a16="http://schemas.microsoft.com/office/drawing/2014/main" id="{00000000-0008-0000-0100-00002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24</xdr:row>
      <xdr:rowOff>0</xdr:rowOff>
    </xdr:from>
    <xdr:to>
      <xdr:col>4</xdr:col>
      <xdr:colOff>696057</xdr:colOff>
      <xdr:row>42</xdr:row>
      <xdr:rowOff>103093</xdr:rowOff>
    </xdr:to>
    <xdr:graphicFrame macro="">
      <xdr:nvGraphicFramePr>
        <xdr:cNvPr id="48" name="Chart 47">
          <a:extLst>
            <a:ext uri="{FF2B5EF4-FFF2-40B4-BE49-F238E27FC236}">
              <a16:creationId xmlns:a16="http://schemas.microsoft.com/office/drawing/2014/main" id="{00000000-0008-0000-0100-00003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xdr:colOff>
      <xdr:row>23</xdr:row>
      <xdr:rowOff>146539</xdr:rowOff>
    </xdr:from>
    <xdr:to>
      <xdr:col>9</xdr:col>
      <xdr:colOff>610578</xdr:colOff>
      <xdr:row>42</xdr:row>
      <xdr:rowOff>90882</xdr:rowOff>
    </xdr:to>
    <xdr:graphicFrame macro="">
      <xdr:nvGraphicFramePr>
        <xdr:cNvPr id="49" name="Chart 48">
          <a:extLst>
            <a:ext uri="{FF2B5EF4-FFF2-40B4-BE49-F238E27FC236}">
              <a16:creationId xmlns:a16="http://schemas.microsoft.com/office/drawing/2014/main" id="{00000000-0008-0000-0100-00003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23</xdr:row>
      <xdr:rowOff>146539</xdr:rowOff>
    </xdr:from>
    <xdr:to>
      <xdr:col>14</xdr:col>
      <xdr:colOff>610577</xdr:colOff>
      <xdr:row>42</xdr:row>
      <xdr:rowOff>90882</xdr:rowOff>
    </xdr:to>
    <xdr:graphicFrame macro="">
      <xdr:nvGraphicFramePr>
        <xdr:cNvPr id="50" name="Chart 49">
          <a:extLst>
            <a:ext uri="{FF2B5EF4-FFF2-40B4-BE49-F238E27FC236}">
              <a16:creationId xmlns:a16="http://schemas.microsoft.com/office/drawing/2014/main" id="{00000000-0008-0000-01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24</xdr:row>
      <xdr:rowOff>12212</xdr:rowOff>
    </xdr:from>
    <xdr:to>
      <xdr:col>19</xdr:col>
      <xdr:colOff>610576</xdr:colOff>
      <xdr:row>42</xdr:row>
      <xdr:rowOff>115305</xdr:rowOff>
    </xdr:to>
    <xdr:graphicFrame macro="">
      <xdr:nvGraphicFramePr>
        <xdr:cNvPr id="51" name="Chart 50">
          <a:extLst>
            <a:ext uri="{FF2B5EF4-FFF2-40B4-BE49-F238E27FC236}">
              <a16:creationId xmlns:a16="http://schemas.microsoft.com/office/drawing/2014/main" id="{00000000-0008-0000-01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16283</xdr:colOff>
      <xdr:row>24</xdr:row>
      <xdr:rowOff>44775</xdr:rowOff>
    </xdr:from>
    <xdr:to>
      <xdr:col>24</xdr:col>
      <xdr:colOff>679776</xdr:colOff>
      <xdr:row>42</xdr:row>
      <xdr:rowOff>143797</xdr:rowOff>
    </xdr:to>
    <xdr:graphicFrame macro="">
      <xdr:nvGraphicFramePr>
        <xdr:cNvPr id="15" name="Chart 50">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97692</xdr:colOff>
      <xdr:row>24</xdr:row>
      <xdr:rowOff>36635</xdr:rowOff>
    </xdr:from>
    <xdr:to>
      <xdr:col>30</xdr:col>
      <xdr:colOff>89551</xdr:colOff>
      <xdr:row>42</xdr:row>
      <xdr:rowOff>135657</xdr:rowOff>
    </xdr:to>
    <xdr:graphicFrame macro="">
      <xdr:nvGraphicFramePr>
        <xdr:cNvPr id="13" name="Chart 50">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E3158403-B22F-4B70-9B85-F48BD9F3521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1.xml><?xml version="1.0" encoding="utf-8"?>
<c:userShapes xmlns:c="http://schemas.openxmlformats.org/drawingml/2006/chart">
  <cdr:relSizeAnchor xmlns:cdr="http://schemas.openxmlformats.org/drawingml/2006/chartDrawing">
    <cdr:from>
      <cdr:x>0.77261</cdr:x>
      <cdr:y>0.87812</cdr:y>
    </cdr:from>
    <cdr:to>
      <cdr:x>1</cdr:x>
      <cdr:y>0.97666</cdr:y>
    </cdr:to>
    <cdr:pic>
      <cdr:nvPicPr>
        <cdr:cNvPr id="2" name="图片 1">
          <a:extLst xmlns:a="http://schemas.openxmlformats.org/drawingml/2006/main">
            <a:ext uri="{FF2B5EF4-FFF2-40B4-BE49-F238E27FC236}">
              <a16:creationId xmlns:a16="http://schemas.microsoft.com/office/drawing/2014/main" id="{356DF23C-FC77-41C4-BFBA-5F72BEB2278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761238" y="2664085"/>
          <a:ext cx="812672" cy="298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2.xml><?xml version="1.0" encoding="utf-8"?>
<c:userShapes xmlns:c="http://schemas.openxmlformats.org/drawingml/2006/chart">
  <cdr:relSizeAnchor xmlns:cdr="http://schemas.openxmlformats.org/drawingml/2006/chartDrawing">
    <cdr:from>
      <cdr:x>0.77261</cdr:x>
      <cdr:y>0.87812</cdr:y>
    </cdr:from>
    <cdr:to>
      <cdr:x>1</cdr:x>
      <cdr:y>0.97666</cdr:y>
    </cdr:to>
    <cdr:pic>
      <cdr:nvPicPr>
        <cdr:cNvPr id="2" name="图片 1">
          <a:extLst xmlns:a="http://schemas.openxmlformats.org/drawingml/2006/main">
            <a:ext uri="{FF2B5EF4-FFF2-40B4-BE49-F238E27FC236}">
              <a16:creationId xmlns:a16="http://schemas.microsoft.com/office/drawing/2014/main" id="{356DF23C-FC77-41C4-BFBA-5F72BEB2278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761238" y="2664085"/>
          <a:ext cx="812672" cy="298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3.xml><?xml version="1.0" encoding="utf-8"?>
<c:userShapes xmlns:c="http://schemas.openxmlformats.org/drawingml/2006/chart">
  <cdr:relSizeAnchor xmlns:cdr="http://schemas.openxmlformats.org/drawingml/2006/chartDrawing">
    <cdr:from>
      <cdr:x>0.77261</cdr:x>
      <cdr:y>0.87812</cdr:y>
    </cdr:from>
    <cdr:to>
      <cdr:x>1</cdr:x>
      <cdr:y>0.97666</cdr:y>
    </cdr:to>
    <cdr:pic>
      <cdr:nvPicPr>
        <cdr:cNvPr id="2" name="图片 1">
          <a:extLst xmlns:a="http://schemas.openxmlformats.org/drawingml/2006/main">
            <a:ext uri="{FF2B5EF4-FFF2-40B4-BE49-F238E27FC236}">
              <a16:creationId xmlns:a16="http://schemas.microsoft.com/office/drawing/2014/main" id="{356DF23C-FC77-41C4-BFBA-5F72BEB2278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761238" y="2664085"/>
          <a:ext cx="812672" cy="298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4.xml><?xml version="1.0" encoding="utf-8"?>
<xdr:wsDr xmlns:xdr="http://schemas.openxmlformats.org/drawingml/2006/spreadsheetDrawing" xmlns:a="http://schemas.openxmlformats.org/drawingml/2006/main">
  <xdr:twoCellAnchor>
    <xdr:from>
      <xdr:col>0</xdr:col>
      <xdr:colOff>831092</xdr:colOff>
      <xdr:row>73</xdr:row>
      <xdr:rowOff>61919</xdr:rowOff>
    </xdr:from>
    <xdr:to>
      <xdr:col>27</xdr:col>
      <xdr:colOff>372996</xdr:colOff>
      <xdr:row>115</xdr:row>
      <xdr:rowOff>46157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983429</xdr:colOff>
      <xdr:row>3</xdr:row>
      <xdr:rowOff>194310</xdr:rowOff>
    </xdr:from>
    <xdr:to>
      <xdr:col>25</xdr:col>
      <xdr:colOff>717176</xdr:colOff>
      <xdr:row>32</xdr:row>
      <xdr:rowOff>188258</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22412</xdr:colOff>
      <xdr:row>130</xdr:row>
      <xdr:rowOff>58270</xdr:rowOff>
    </xdr:from>
    <xdr:to>
      <xdr:col>26</xdr:col>
      <xdr:colOff>394448</xdr:colOff>
      <xdr:row>160</xdr:row>
      <xdr:rowOff>62752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25</xdr:col>
      <xdr:colOff>47408</xdr:colOff>
      <xdr:row>157</xdr:row>
      <xdr:rowOff>45688</xdr:rowOff>
    </xdr:from>
    <xdr:to>
      <xdr:col>36</xdr:col>
      <xdr:colOff>20513</xdr:colOff>
      <xdr:row>159</xdr:row>
      <xdr:rowOff>68811</xdr:rowOff>
    </xdr:to>
    <xdr:pic>
      <xdr:nvPicPr>
        <xdr:cNvPr id="7" name="Picture 6" descr="Five_IP_Offices_4c_small">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12832889" y="26686380"/>
          <a:ext cx="984220" cy="345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0.86887</cdr:x>
      <cdr:y>0.90056</cdr:y>
    </cdr:from>
    <cdr:to>
      <cdr:x>0.9513</cdr:x>
      <cdr:y>0.95879</cdr:y>
    </cdr:to>
    <cdr:pic>
      <cdr:nvPicPr>
        <cdr:cNvPr id="2" name="图片 1">
          <a:extLst xmlns:a="http://schemas.openxmlformats.org/drawingml/2006/main">
            <a:ext uri="{FF2B5EF4-FFF2-40B4-BE49-F238E27FC236}">
              <a16:creationId xmlns:a16="http://schemas.microsoft.com/office/drawing/2014/main" id="{A1A71A5E-5375-4198-839C-B7AA52FF96D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2395740" y="5919620"/>
          <a:ext cx="1175929" cy="3828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6.xml><?xml version="1.0" encoding="utf-8"?>
<c:userShapes xmlns:c="http://schemas.openxmlformats.org/drawingml/2006/chart">
  <cdr:relSizeAnchor xmlns:cdr="http://schemas.openxmlformats.org/drawingml/2006/chartDrawing">
    <cdr:from>
      <cdr:x>0.88734</cdr:x>
      <cdr:y>0.86972</cdr:y>
    </cdr:from>
    <cdr:to>
      <cdr:x>0.97298</cdr:x>
      <cdr:y>0.9697</cdr:y>
    </cdr:to>
    <cdr:pic>
      <cdr:nvPicPr>
        <cdr:cNvPr id="2" name="图片 1">
          <a:extLst xmlns:a="http://schemas.openxmlformats.org/drawingml/2006/main">
            <a:ext uri="{FF2B5EF4-FFF2-40B4-BE49-F238E27FC236}">
              <a16:creationId xmlns:a16="http://schemas.microsoft.com/office/drawing/2014/main" id="{22A074E3-F9BF-4B85-90F2-EDD7CD2DF5E7}"/>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108759" y="4984283"/>
          <a:ext cx="1072147" cy="5729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0.75051</cdr:x>
      <cdr:y>0.13167</cdr:y>
    </cdr:from>
    <cdr:to>
      <cdr:x>0.82294</cdr:x>
      <cdr:y>0.16619</cdr:y>
    </cdr:to>
    <cdr:sp macro="" textlink="">
      <cdr:nvSpPr>
        <cdr:cNvPr id="7" name="正方形/長方形 6"/>
        <cdr:cNvSpPr/>
      </cdr:nvSpPr>
      <cdr:spPr>
        <a:xfrm xmlns:a="http://schemas.openxmlformats.org/drawingml/2006/main">
          <a:off x="9404541" y="769376"/>
          <a:ext cx="907559" cy="201726"/>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sz="1200" b="1">
              <a:solidFill>
                <a:sysClr val="windowText" lastClr="000000"/>
              </a:solidFill>
            </a:rPr>
            <a:t>2,809,943</a:t>
          </a:r>
          <a:endParaRPr lang="ja-JP" sz="1200" b="1">
            <a:solidFill>
              <a:sysClr val="windowText" lastClr="000000"/>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1581630</xdr:colOff>
      <xdr:row>4</xdr:row>
      <xdr:rowOff>174808</xdr:rowOff>
    </xdr:from>
    <xdr:to>
      <xdr:col>16</xdr:col>
      <xdr:colOff>203638</xdr:colOff>
      <xdr:row>35</xdr:row>
      <xdr:rowOff>91141</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0.90592</cdr:x>
      <cdr:y>0.93703</cdr:y>
    </cdr:from>
    <cdr:to>
      <cdr:x>0.99052</cdr:x>
      <cdr:y>1</cdr:y>
    </cdr:to>
    <cdr:pic>
      <cdr:nvPicPr>
        <cdr:cNvPr id="2" name="图片 1">
          <a:extLst xmlns:a="http://schemas.openxmlformats.org/drawingml/2006/main">
            <a:ext uri="{FF2B5EF4-FFF2-40B4-BE49-F238E27FC236}">
              <a16:creationId xmlns:a16="http://schemas.microsoft.com/office/drawing/2014/main" id="{A610AE1B-1069-4851-9785-029E697BA995}"/>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573554" y="5059973"/>
          <a:ext cx="987414" cy="3400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9.xml><?xml version="1.0" encoding="utf-8"?>
<xdr:wsDr xmlns:xdr="http://schemas.openxmlformats.org/drawingml/2006/spreadsheetDrawing" xmlns:a="http://schemas.openxmlformats.org/drawingml/2006/main">
  <xdr:twoCellAnchor>
    <xdr:from>
      <xdr:col>0</xdr:col>
      <xdr:colOff>833717</xdr:colOff>
      <xdr:row>5</xdr:row>
      <xdr:rowOff>90541</xdr:rowOff>
    </xdr:from>
    <xdr:to>
      <xdr:col>17</xdr:col>
      <xdr:colOff>663387</xdr:colOff>
      <xdr:row>37</xdr:row>
      <xdr:rowOff>44822</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143981</xdr:colOff>
      <xdr:row>164</xdr:row>
      <xdr:rowOff>43863</xdr:rowOff>
    </xdr:from>
    <xdr:to>
      <xdr:col>18</xdr:col>
      <xdr:colOff>818029</xdr:colOff>
      <xdr:row>200</xdr:row>
      <xdr:rowOff>121182</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833715</xdr:colOff>
      <xdr:row>215</xdr:row>
      <xdr:rowOff>35859</xdr:rowOff>
    </xdr:from>
    <xdr:to>
      <xdr:col>18</xdr:col>
      <xdr:colOff>380999</xdr:colOff>
      <xdr:row>251</xdr:row>
      <xdr:rowOff>113178</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232B7671-BA71-47D7-B342-2C586D2FFA5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0.xml><?xml version="1.0" encoding="utf-8"?>
<c:userShapes xmlns:c="http://schemas.openxmlformats.org/drawingml/2006/chart">
  <cdr:relSizeAnchor xmlns:cdr="http://schemas.openxmlformats.org/drawingml/2006/chartDrawing">
    <cdr:from>
      <cdr:x>0.91401</cdr:x>
      <cdr:y>0.91278</cdr:y>
    </cdr:from>
    <cdr:to>
      <cdr:x>0.98966</cdr:x>
      <cdr:y>0.97667</cdr:y>
    </cdr:to>
    <cdr:pic>
      <cdr:nvPicPr>
        <cdr:cNvPr id="2" name="图片 1">
          <a:extLst xmlns:a="http://schemas.openxmlformats.org/drawingml/2006/main">
            <a:ext uri="{FF2B5EF4-FFF2-40B4-BE49-F238E27FC236}">
              <a16:creationId xmlns:a16="http://schemas.microsoft.com/office/drawing/2014/main" id="{235A82AF-EDE6-46F9-ABB9-2DC177D52A9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830859" y="4540624"/>
          <a:ext cx="896471" cy="317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1.xml><?xml version="1.0" encoding="utf-8"?>
<c:userShapes xmlns:c="http://schemas.openxmlformats.org/drawingml/2006/chart">
  <cdr:relSizeAnchor xmlns:cdr="http://schemas.openxmlformats.org/drawingml/2006/chartDrawing">
    <cdr:from>
      <cdr:x>0.91903</cdr:x>
      <cdr:y>0.93273</cdr:y>
    </cdr:from>
    <cdr:to>
      <cdr:x>0.987</cdr:x>
      <cdr:y>0.98402</cdr:y>
    </cdr:to>
    <cdr:pic>
      <cdr:nvPicPr>
        <cdr:cNvPr id="2" name="图片 1">
          <a:extLst xmlns:a="http://schemas.openxmlformats.org/drawingml/2006/main">
            <a:ext uri="{FF2B5EF4-FFF2-40B4-BE49-F238E27FC236}">
              <a16:creationId xmlns:a16="http://schemas.microsoft.com/office/drawing/2014/main" id="{AE07AAFE-E373-4508-B94E-C35366DE7AF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152094" y="5339977"/>
          <a:ext cx="824755" cy="2935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2.xml><?xml version="1.0" encoding="utf-8"?>
<c:userShapes xmlns:c="http://schemas.openxmlformats.org/drawingml/2006/chart">
  <cdr:relSizeAnchor xmlns:cdr="http://schemas.openxmlformats.org/drawingml/2006/chartDrawing">
    <cdr:from>
      <cdr:x>0.92521</cdr:x>
      <cdr:y>0.93534</cdr:y>
    </cdr:from>
    <cdr:to>
      <cdr:x>0.99325</cdr:x>
      <cdr:y>0.98495</cdr:y>
    </cdr:to>
    <cdr:pic>
      <cdr:nvPicPr>
        <cdr:cNvPr id="2" name="图片 1">
          <a:extLst xmlns:a="http://schemas.openxmlformats.org/drawingml/2006/main">
            <a:ext uri="{FF2B5EF4-FFF2-40B4-BE49-F238E27FC236}">
              <a16:creationId xmlns:a16="http://schemas.microsoft.com/office/drawing/2014/main" id="{1515F58C-8C5B-47D5-9A34-BF3050C880A1}"/>
            </a:ext>
          </a:extLst>
        </cdr:cNvPr>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1249212" y="5354918"/>
          <a:ext cx="827274" cy="284028"/>
        </a:xfrm>
        <a:prstGeom xmlns:a="http://schemas.openxmlformats.org/drawingml/2006/main" prst="rect">
          <a:avLst/>
        </a:prstGeom>
      </cdr:spPr>
    </cdr:pic>
  </cdr:relSizeAnchor>
</c:userShapes>
</file>

<file path=xl/drawings/drawing23.xml><?xml version="1.0" encoding="utf-8"?>
<xdr:wsDr xmlns:xdr="http://schemas.openxmlformats.org/drawingml/2006/spreadsheetDrawing" xmlns:a="http://schemas.openxmlformats.org/drawingml/2006/main">
  <xdr:twoCellAnchor>
    <xdr:from>
      <xdr:col>2</xdr:col>
      <xdr:colOff>6261</xdr:colOff>
      <xdr:row>1</xdr:row>
      <xdr:rowOff>40822</xdr:rowOff>
    </xdr:from>
    <xdr:to>
      <xdr:col>15</xdr:col>
      <xdr:colOff>503465</xdr:colOff>
      <xdr:row>32</xdr:row>
      <xdr:rowOff>95250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52000</xdr:colOff>
      <xdr:row>153</xdr:row>
      <xdr:rowOff>40822</xdr:rowOff>
    </xdr:from>
    <xdr:to>
      <xdr:col>15</xdr:col>
      <xdr:colOff>68035</xdr:colOff>
      <xdr:row>192</xdr:row>
      <xdr:rowOff>81643</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8965</xdr:colOff>
      <xdr:row>205</xdr:row>
      <xdr:rowOff>147918</xdr:rowOff>
    </xdr:from>
    <xdr:to>
      <xdr:col>17</xdr:col>
      <xdr:colOff>421342</xdr:colOff>
      <xdr:row>244</xdr:row>
      <xdr:rowOff>88153</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0.91545</cdr:x>
      <cdr:y>0.92339</cdr:y>
    </cdr:from>
    <cdr:to>
      <cdr:x>0.98646</cdr:x>
      <cdr:y>0.98526</cdr:y>
    </cdr:to>
    <cdr:pic>
      <cdr:nvPicPr>
        <cdr:cNvPr id="2" name="图片 1">
          <a:extLst xmlns:a="http://schemas.openxmlformats.org/drawingml/2006/main">
            <a:ext uri="{FF2B5EF4-FFF2-40B4-BE49-F238E27FC236}">
              <a16:creationId xmlns:a16="http://schemas.microsoft.com/office/drawing/2014/main" id="{7E7EE773-B85F-49EC-82DA-0A673BF3D159}"/>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615455" y="5075940"/>
          <a:ext cx="900994" cy="340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5.xml><?xml version="1.0" encoding="utf-8"?>
<c:userShapes xmlns:c="http://schemas.openxmlformats.org/drawingml/2006/chart">
  <cdr:relSizeAnchor xmlns:cdr="http://schemas.openxmlformats.org/drawingml/2006/chartDrawing">
    <cdr:from>
      <cdr:x>0.84734</cdr:x>
      <cdr:y>0.90561</cdr:y>
    </cdr:from>
    <cdr:to>
      <cdr:x>0.96675</cdr:x>
      <cdr:y>0.98726</cdr:y>
    </cdr:to>
    <cdr:pic>
      <cdr:nvPicPr>
        <cdr:cNvPr id="2" name="图片 1">
          <a:extLst xmlns:a="http://schemas.openxmlformats.org/drawingml/2006/main">
            <a:ext uri="{FF2B5EF4-FFF2-40B4-BE49-F238E27FC236}">
              <a16:creationId xmlns:a16="http://schemas.microsoft.com/office/drawing/2014/main" id="{9391E08B-F3DB-4647-BECB-90BA095F098E}"/>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056152" y="5804029"/>
          <a:ext cx="1417098" cy="5232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6.xml><?xml version="1.0" encoding="utf-8"?>
<c:userShapes xmlns:c="http://schemas.openxmlformats.org/drawingml/2006/chart">
  <cdr:relSizeAnchor xmlns:cdr="http://schemas.openxmlformats.org/drawingml/2006/chartDrawing">
    <cdr:from>
      <cdr:x>0.91815</cdr:x>
      <cdr:y>0.93664</cdr:y>
    </cdr:from>
    <cdr:to>
      <cdr:x>0.98121</cdr:x>
      <cdr:y>0.9823</cdr:y>
    </cdr:to>
    <cdr:pic>
      <cdr:nvPicPr>
        <cdr:cNvPr id="2" name="图片 1">
          <a:extLst xmlns:a="http://schemas.openxmlformats.org/drawingml/2006/main">
            <a:ext uri="{FF2B5EF4-FFF2-40B4-BE49-F238E27FC236}">
              <a16:creationId xmlns:a16="http://schemas.microsoft.com/office/drawing/2014/main" id="{69DDA57D-2853-4536-8A98-0DA453AA995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1682507" y="5674765"/>
          <a:ext cx="802369" cy="2766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7.xml><?xml version="1.0" encoding="utf-8"?>
<xdr:wsDr xmlns:xdr="http://schemas.openxmlformats.org/drawingml/2006/spreadsheetDrawing" xmlns:a="http://schemas.openxmlformats.org/drawingml/2006/main">
  <xdr:twoCellAnchor>
    <xdr:from>
      <xdr:col>1</xdr:col>
      <xdr:colOff>26896</xdr:colOff>
      <xdr:row>5</xdr:row>
      <xdr:rowOff>30478</xdr:rowOff>
    </xdr:from>
    <xdr:to>
      <xdr:col>22</xdr:col>
      <xdr:colOff>728870</xdr:colOff>
      <xdr:row>32</xdr:row>
      <xdr:rowOff>190500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646043</xdr:colOff>
      <xdr:row>72</xdr:row>
      <xdr:rowOff>160803</xdr:rowOff>
    </xdr:from>
    <xdr:to>
      <xdr:col>23</xdr:col>
      <xdr:colOff>8282</xdr:colOff>
      <xdr:row>108</xdr:row>
      <xdr:rowOff>82175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0.86454</cdr:x>
      <cdr:y>0.89778</cdr:y>
    </cdr:from>
    <cdr:to>
      <cdr:x>0.98731</cdr:x>
      <cdr:y>0.98007</cdr:y>
    </cdr:to>
    <cdr:pic>
      <cdr:nvPicPr>
        <cdr:cNvPr id="2" name="图片 1">
          <a:extLst xmlns:a="http://schemas.openxmlformats.org/drawingml/2006/main">
            <a:ext uri="{FF2B5EF4-FFF2-40B4-BE49-F238E27FC236}">
              <a16:creationId xmlns:a16="http://schemas.microsoft.com/office/drawing/2014/main" id="{04548921-6BE3-4CA1-98C5-B7CD8659DB2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6185060" y="4962167"/>
          <a:ext cx="878280" cy="454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9.xml><?xml version="1.0" encoding="utf-8"?>
<c:userShapes xmlns:c="http://schemas.openxmlformats.org/drawingml/2006/chart">
  <cdr:relSizeAnchor xmlns:cdr="http://schemas.openxmlformats.org/drawingml/2006/chartDrawing">
    <cdr:from>
      <cdr:x>0.90745</cdr:x>
      <cdr:y>0.92345</cdr:y>
    </cdr:from>
    <cdr:to>
      <cdr:x>0.98701</cdr:x>
      <cdr:y>0.98049</cdr:y>
    </cdr:to>
    <cdr:pic>
      <cdr:nvPicPr>
        <cdr:cNvPr id="2" name="图片 1">
          <a:extLst xmlns:a="http://schemas.openxmlformats.org/drawingml/2006/main">
            <a:ext uri="{FF2B5EF4-FFF2-40B4-BE49-F238E27FC236}">
              <a16:creationId xmlns:a16="http://schemas.microsoft.com/office/drawing/2014/main" id="{866AB2E3-A40A-4D47-BB8A-F14F503E023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0225741" y="5145741"/>
          <a:ext cx="896469" cy="31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E55A59CF-CCD6-4895-85E3-D1D0C514BEFE}"/>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0.xml><?xml version="1.0" encoding="utf-8"?>
<xdr:wsDr xmlns:xdr="http://schemas.openxmlformats.org/drawingml/2006/spreadsheetDrawing" xmlns:a="http://schemas.openxmlformats.org/drawingml/2006/main">
  <xdr:twoCellAnchor>
    <xdr:from>
      <xdr:col>1</xdr:col>
      <xdr:colOff>26894</xdr:colOff>
      <xdr:row>5</xdr:row>
      <xdr:rowOff>22413</xdr:rowOff>
    </xdr:from>
    <xdr:to>
      <xdr:col>17</xdr:col>
      <xdr:colOff>259977</xdr:colOff>
      <xdr:row>31</xdr:row>
      <xdr:rowOff>110565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0.90806</cdr:x>
      <cdr:y>0.91689</cdr:y>
    </cdr:from>
    <cdr:to>
      <cdr:x>0.99137</cdr:x>
      <cdr:y>0.98542</cdr:y>
    </cdr:to>
    <cdr:pic>
      <cdr:nvPicPr>
        <cdr:cNvPr id="2" name="图片 1">
          <a:extLst xmlns:a="http://schemas.openxmlformats.org/drawingml/2006/main">
            <a:ext uri="{FF2B5EF4-FFF2-40B4-BE49-F238E27FC236}">
              <a16:creationId xmlns:a16="http://schemas.microsoft.com/office/drawing/2014/main" id="{288BAD03-2BE6-495D-8BAF-1C9154307CC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111924" y="4355043"/>
          <a:ext cx="835973" cy="325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2.xml><?xml version="1.0" encoding="utf-8"?>
<xdr:wsDr xmlns:xdr="http://schemas.openxmlformats.org/drawingml/2006/spreadsheetDrawing" xmlns:a="http://schemas.openxmlformats.org/drawingml/2006/main">
  <xdr:twoCellAnchor>
    <xdr:from>
      <xdr:col>1</xdr:col>
      <xdr:colOff>20321</xdr:colOff>
      <xdr:row>93</xdr:row>
      <xdr:rowOff>20955</xdr:rowOff>
    </xdr:from>
    <xdr:to>
      <xdr:col>45</xdr:col>
      <xdr:colOff>50800</xdr:colOff>
      <xdr:row>123</xdr:row>
      <xdr:rowOff>97155</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275802</xdr:colOff>
      <xdr:row>169</xdr:row>
      <xdr:rowOff>5715</xdr:rowOff>
    </xdr:from>
    <xdr:to>
      <xdr:col>20</xdr:col>
      <xdr:colOff>191346</xdr:colOff>
      <xdr:row>171</xdr:row>
      <xdr:rowOff>81796</xdr:rowOff>
    </xdr:to>
    <xdr:sp macro="" textlink="">
      <xdr:nvSpPr>
        <xdr:cNvPr id="5" name="テキスト ボックス 2">
          <a:extLst>
            <a:ext uri="{FF2B5EF4-FFF2-40B4-BE49-F238E27FC236}">
              <a16:creationId xmlns:a16="http://schemas.microsoft.com/office/drawing/2014/main" id="{00000000-0008-0000-0C00-000005000000}"/>
            </a:ext>
          </a:extLst>
        </xdr:cNvPr>
        <xdr:cNvSpPr txBox="1"/>
      </xdr:nvSpPr>
      <xdr:spPr>
        <a:xfrm>
          <a:off x="7285990" y="28390215"/>
          <a:ext cx="868045" cy="39941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oneCellAnchor>
    <xdr:from>
      <xdr:col>24</xdr:col>
      <xdr:colOff>289980</xdr:colOff>
      <xdr:row>168</xdr:row>
      <xdr:rowOff>151806</xdr:rowOff>
    </xdr:from>
    <xdr:ext cx="700619" cy="432394"/>
    <xdr:sp macro="" textlink="">
      <xdr:nvSpPr>
        <xdr:cNvPr id="6" name="テキスト ボックス 2">
          <a:extLst>
            <a:ext uri="{FF2B5EF4-FFF2-40B4-BE49-F238E27FC236}">
              <a16:creationId xmlns:a16="http://schemas.microsoft.com/office/drawing/2014/main" id="{00000000-0008-0000-0C00-000006000000}"/>
            </a:ext>
          </a:extLst>
        </xdr:cNvPr>
        <xdr:cNvSpPr txBox="1"/>
      </xdr:nvSpPr>
      <xdr:spPr>
        <a:xfrm flipH="1">
          <a:off x="12005310" y="28374340"/>
          <a:ext cx="700405" cy="432435"/>
        </a:xfrm>
        <a:prstGeom prst="rect">
          <a:avLst/>
        </a:prstGeom>
      </xdr:spPr>
      <xdr:txBody>
        <a:bodyPr wrap="square" rtlCol="0" anchor="ctr">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oneCellAnchor>
  <xdr:twoCellAnchor>
    <xdr:from>
      <xdr:col>33</xdr:col>
      <xdr:colOff>498052</xdr:colOff>
      <xdr:row>169</xdr:row>
      <xdr:rowOff>50165</xdr:rowOff>
    </xdr:from>
    <xdr:to>
      <xdr:col>34</xdr:col>
      <xdr:colOff>538238</xdr:colOff>
      <xdr:row>171</xdr:row>
      <xdr:rowOff>126246</xdr:rowOff>
    </xdr:to>
    <xdr:sp macro="" textlink="">
      <xdr:nvSpPr>
        <xdr:cNvPr id="7" name="テキスト ボックス 2">
          <a:extLst>
            <a:ext uri="{FF2B5EF4-FFF2-40B4-BE49-F238E27FC236}">
              <a16:creationId xmlns:a16="http://schemas.microsoft.com/office/drawing/2014/main" id="{00000000-0008-0000-0C00-000007000000}"/>
            </a:ext>
          </a:extLst>
        </xdr:cNvPr>
        <xdr:cNvSpPr txBox="1"/>
      </xdr:nvSpPr>
      <xdr:spPr>
        <a:xfrm>
          <a:off x="16871315" y="28434665"/>
          <a:ext cx="716280" cy="39941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39</xdr:col>
      <xdr:colOff>156845</xdr:colOff>
      <xdr:row>169</xdr:row>
      <xdr:rowOff>45720</xdr:rowOff>
    </xdr:from>
    <xdr:to>
      <xdr:col>40</xdr:col>
      <xdr:colOff>267335</xdr:colOff>
      <xdr:row>171</xdr:row>
      <xdr:rowOff>121801</xdr:rowOff>
    </xdr:to>
    <xdr:sp macro="" textlink="">
      <xdr:nvSpPr>
        <xdr:cNvPr id="8" name="テキスト ボックス 2">
          <a:extLst>
            <a:ext uri="{FF2B5EF4-FFF2-40B4-BE49-F238E27FC236}">
              <a16:creationId xmlns:a16="http://schemas.microsoft.com/office/drawing/2014/main" id="{00000000-0008-0000-0C00-000008000000}"/>
            </a:ext>
          </a:extLst>
        </xdr:cNvPr>
        <xdr:cNvSpPr txBox="1"/>
      </xdr:nvSpPr>
      <xdr:spPr>
        <a:xfrm>
          <a:off x="20578445" y="28430220"/>
          <a:ext cx="786765" cy="39941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1</xdr:col>
      <xdr:colOff>30480</xdr:colOff>
      <xdr:row>5</xdr:row>
      <xdr:rowOff>31750</xdr:rowOff>
    </xdr:from>
    <xdr:to>
      <xdr:col>51</xdr:col>
      <xdr:colOff>101600</xdr:colOff>
      <xdr:row>34</xdr:row>
      <xdr:rowOff>71120</xdr:rowOff>
    </xdr:to>
    <xdr:graphicFrame macro="">
      <xdr:nvGraphicFramePr>
        <xdr:cNvPr id="10" name="Chart 9">
          <a:extLst>
            <a:ext uri="{FF2B5EF4-FFF2-40B4-BE49-F238E27FC236}">
              <a16:creationId xmlns:a16="http://schemas.microsoft.com/office/drawing/2014/main" id="{00000000-0008-0000-0C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137160</xdr:colOff>
      <xdr:row>130</xdr:row>
      <xdr:rowOff>94615</xdr:rowOff>
    </xdr:from>
    <xdr:to>
      <xdr:col>13</xdr:col>
      <xdr:colOff>713740</xdr:colOff>
      <xdr:row>132</xdr:row>
      <xdr:rowOff>171445</xdr:rowOff>
    </xdr:to>
    <xdr:sp macro="" textlink="">
      <xdr:nvSpPr>
        <xdr:cNvPr id="11" name="テキスト ボックス 2">
          <a:extLst>
            <a:ext uri="{FF2B5EF4-FFF2-40B4-BE49-F238E27FC236}">
              <a16:creationId xmlns:a16="http://schemas.microsoft.com/office/drawing/2014/main" id="{00000000-0008-0000-0C00-00000B000000}"/>
            </a:ext>
          </a:extLst>
        </xdr:cNvPr>
        <xdr:cNvSpPr txBox="1"/>
      </xdr:nvSpPr>
      <xdr:spPr>
        <a:xfrm>
          <a:off x="2247900" y="22164040"/>
          <a:ext cx="0" cy="39116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200" b="1"/>
        </a:p>
      </xdr:txBody>
    </xdr:sp>
    <xdr:clientData/>
  </xdr:twoCellAnchor>
</xdr:wsDr>
</file>

<file path=xl/drawings/drawing33.xml><?xml version="1.0" encoding="utf-8"?>
<c:userShapes xmlns:c="http://schemas.openxmlformats.org/drawingml/2006/chart">
  <cdr:relSizeAnchor xmlns:cdr="http://schemas.openxmlformats.org/drawingml/2006/chartDrawing">
    <cdr:from>
      <cdr:x>0.94982</cdr:x>
      <cdr:y>0.91236</cdr:y>
    </cdr:from>
    <cdr:to>
      <cdr:x>0.99559</cdr:x>
      <cdr:y>0.98399</cdr:y>
    </cdr:to>
    <cdr:pic>
      <cdr:nvPicPr>
        <cdr:cNvPr id="2" name="图片 1">
          <a:extLst xmlns:a="http://schemas.openxmlformats.org/drawingml/2006/main">
            <a:ext uri="{FF2B5EF4-FFF2-40B4-BE49-F238E27FC236}">
              <a16:creationId xmlns:a16="http://schemas.microsoft.com/office/drawing/2014/main" id="{0AFBC6A9-0B9E-4ADC-8980-866860C54FB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0929600" y="4936066"/>
          <a:ext cx="1008580" cy="387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0.078</cdr:x>
      <cdr:y>0.88429</cdr:y>
    </cdr:from>
    <cdr:to>
      <cdr:x>0.11742</cdr:x>
      <cdr:y>0.94187</cdr:y>
    </cdr:to>
    <cdr:sp macro="" textlink="">
      <cdr:nvSpPr>
        <cdr:cNvPr id="3" name="矩形 2"/>
        <cdr:cNvSpPr/>
      </cdr:nvSpPr>
      <cdr:spPr>
        <a:xfrm xmlns:a="http://schemas.openxmlformats.org/drawingml/2006/main">
          <a:off x="1718733" y="4784194"/>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EPO</a:t>
          </a:r>
          <a:endParaRPr lang="ja-JP" altLang="en-US" sz="1200" b="1"/>
        </a:p>
      </cdr:txBody>
    </cdr:sp>
  </cdr:relSizeAnchor>
  <cdr:relSizeAnchor xmlns:cdr="http://schemas.openxmlformats.org/drawingml/2006/chartDrawing">
    <cdr:from>
      <cdr:x>0.27434</cdr:x>
      <cdr:y>0.88263</cdr:y>
    </cdr:from>
    <cdr:to>
      <cdr:x>0.31376</cdr:x>
      <cdr:y>0.9402</cdr:y>
    </cdr:to>
    <cdr:sp macro="" textlink="">
      <cdr:nvSpPr>
        <cdr:cNvPr id="4" name="矩形 3"/>
        <cdr:cNvSpPr/>
      </cdr:nvSpPr>
      <cdr:spPr>
        <a:xfrm xmlns:a="http://schemas.openxmlformats.org/drawingml/2006/main">
          <a:off x="6045199" y="4775200"/>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JPO</a:t>
          </a:r>
          <a:endParaRPr lang="ja-JP" altLang="en-US" sz="1200" b="1"/>
        </a:p>
      </cdr:txBody>
    </cdr:sp>
  </cdr:relSizeAnchor>
  <cdr:relSizeAnchor xmlns:cdr="http://schemas.openxmlformats.org/drawingml/2006/chartDrawing">
    <cdr:from>
      <cdr:x>0.46607</cdr:x>
      <cdr:y>0.88106</cdr:y>
    </cdr:from>
    <cdr:to>
      <cdr:x>0.50549</cdr:x>
      <cdr:y>0.93864</cdr:y>
    </cdr:to>
    <cdr:sp macro="" textlink="">
      <cdr:nvSpPr>
        <cdr:cNvPr id="5" name="矩形 4"/>
        <cdr:cNvSpPr/>
      </cdr:nvSpPr>
      <cdr:spPr>
        <a:xfrm xmlns:a="http://schemas.openxmlformats.org/drawingml/2006/main">
          <a:off x="10270067" y="4766733"/>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KIPO</a:t>
          </a:r>
          <a:endParaRPr lang="ja-JP" altLang="en-US" sz="1200" b="1"/>
        </a:p>
      </cdr:txBody>
    </cdr:sp>
  </cdr:relSizeAnchor>
  <cdr:relSizeAnchor xmlns:cdr="http://schemas.openxmlformats.org/drawingml/2006/chartDrawing">
    <cdr:from>
      <cdr:x>0.66318</cdr:x>
      <cdr:y>0.87793</cdr:y>
    </cdr:from>
    <cdr:to>
      <cdr:x>0.7026</cdr:x>
      <cdr:y>0.93551</cdr:y>
    </cdr:to>
    <cdr:sp macro="" textlink="">
      <cdr:nvSpPr>
        <cdr:cNvPr id="6" name="矩形 5"/>
        <cdr:cNvSpPr/>
      </cdr:nvSpPr>
      <cdr:spPr>
        <a:xfrm xmlns:a="http://schemas.openxmlformats.org/drawingml/2006/main">
          <a:off x="14613467" y="4749800"/>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CNIPA</a:t>
          </a:r>
          <a:endParaRPr lang="ja-JP" altLang="en-US" sz="1200" b="1"/>
        </a:p>
      </cdr:txBody>
    </cdr:sp>
  </cdr:relSizeAnchor>
  <cdr:relSizeAnchor xmlns:cdr="http://schemas.openxmlformats.org/drawingml/2006/chartDrawing">
    <cdr:from>
      <cdr:x>0.8576</cdr:x>
      <cdr:y>0.87793</cdr:y>
    </cdr:from>
    <cdr:to>
      <cdr:x>0.89702</cdr:x>
      <cdr:y>0.93551</cdr:y>
    </cdr:to>
    <cdr:sp macro="" textlink="">
      <cdr:nvSpPr>
        <cdr:cNvPr id="7" name="矩形 6"/>
        <cdr:cNvSpPr/>
      </cdr:nvSpPr>
      <cdr:spPr>
        <a:xfrm xmlns:a="http://schemas.openxmlformats.org/drawingml/2006/main">
          <a:off x="18897600" y="4749800"/>
          <a:ext cx="868634" cy="311496"/>
        </a:xfrm>
        <a:prstGeom xmlns:a="http://schemas.openxmlformats.org/drawingml/2006/main" prst="rect">
          <a:avLst/>
        </a:prstGeom>
      </cdr:spPr>
      <cdr:txBody>
        <a:bodyPr xmlns:a="http://schemas.openxmlformats.org/drawingml/2006/main" wrap="square"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400" b="1"/>
            <a:t>USPTO</a:t>
          </a:r>
          <a:endParaRPr lang="ja-JP" altLang="en-US" sz="1200" b="1"/>
        </a:p>
      </cdr:txBody>
    </cdr:sp>
  </cdr:relSizeAnchor>
</c:userShapes>
</file>

<file path=xl/drawings/drawing34.xml><?xml version="1.0" encoding="utf-8"?>
<c:userShapes xmlns:c="http://schemas.openxmlformats.org/drawingml/2006/chart">
  <cdr:relSizeAnchor xmlns:cdr="http://schemas.openxmlformats.org/drawingml/2006/chartDrawing">
    <cdr:from>
      <cdr:x>0.94932</cdr:x>
      <cdr:y>0.02217</cdr:y>
    </cdr:from>
    <cdr:to>
      <cdr:x>0.99292</cdr:x>
      <cdr:y>0.09652</cdr:y>
    </cdr:to>
    <cdr:pic>
      <cdr:nvPicPr>
        <cdr:cNvPr id="2" name="图片 1">
          <a:extLst xmlns:a="http://schemas.openxmlformats.org/drawingml/2006/main">
            <a:ext uri="{FF2B5EF4-FFF2-40B4-BE49-F238E27FC236}">
              <a16:creationId xmlns:a16="http://schemas.microsoft.com/office/drawing/2014/main" id="{E4AD9CB7-211A-4379-A382-A31055AD2A4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4739659" y="126073"/>
          <a:ext cx="1136233" cy="422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0.08012</cdr:x>
      <cdr:y>0.94734</cdr:y>
    </cdr:from>
    <cdr:to>
      <cdr:x>0.09889</cdr:x>
      <cdr:y>0.99832</cdr:y>
    </cdr:to>
    <cdr:sp macro="" textlink="">
      <cdr:nvSpPr>
        <cdr:cNvPr id="3" name="矩形 2"/>
        <cdr:cNvSpPr/>
      </cdr:nvSpPr>
      <cdr:spPr>
        <a:xfrm xmlns:a="http://schemas.openxmlformats.org/drawingml/2006/main">
          <a:off x="2087880" y="5788237"/>
          <a:ext cx="489236" cy="311496"/>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GB" sz="1400" b="1"/>
            <a:t>EPO</a:t>
          </a:r>
        </a:p>
      </cdr:txBody>
    </cdr:sp>
  </cdr:relSizeAnchor>
  <cdr:relSizeAnchor xmlns:cdr="http://schemas.openxmlformats.org/drawingml/2006/chartDrawing">
    <cdr:from>
      <cdr:x>0.28882</cdr:x>
      <cdr:y>0.94367</cdr:y>
    </cdr:from>
    <cdr:to>
      <cdr:x>0.30652</cdr:x>
      <cdr:y>0.99465</cdr:y>
    </cdr:to>
    <cdr:sp macro="" textlink="">
      <cdr:nvSpPr>
        <cdr:cNvPr id="4" name="矩形 3"/>
        <cdr:cNvSpPr/>
      </cdr:nvSpPr>
      <cdr:spPr>
        <a:xfrm xmlns:a="http://schemas.openxmlformats.org/drawingml/2006/main">
          <a:off x="7526867" y="5765800"/>
          <a:ext cx="461088"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JPO</a:t>
          </a:r>
        </a:p>
      </cdr:txBody>
    </cdr:sp>
  </cdr:relSizeAnchor>
  <cdr:relSizeAnchor xmlns:cdr="http://schemas.openxmlformats.org/drawingml/2006/chartDrawing">
    <cdr:from>
      <cdr:x>0.49448</cdr:x>
      <cdr:y>0.94367</cdr:y>
    </cdr:from>
    <cdr:to>
      <cdr:x>0.51549</cdr:x>
      <cdr:y>0.99465</cdr:y>
    </cdr:to>
    <cdr:sp macro="" textlink="">
      <cdr:nvSpPr>
        <cdr:cNvPr id="5" name="矩形 4"/>
        <cdr:cNvSpPr/>
      </cdr:nvSpPr>
      <cdr:spPr>
        <a:xfrm xmlns:a="http://schemas.openxmlformats.org/drawingml/2006/main">
          <a:off x="12886267" y="5765800"/>
          <a:ext cx="547650"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KIPO</a:t>
          </a:r>
        </a:p>
      </cdr:txBody>
    </cdr:sp>
  </cdr:relSizeAnchor>
  <cdr:relSizeAnchor xmlns:cdr="http://schemas.openxmlformats.org/drawingml/2006/chartDrawing">
    <cdr:from>
      <cdr:x>0.70598</cdr:x>
      <cdr:y>0.94486</cdr:y>
    </cdr:from>
    <cdr:to>
      <cdr:x>0.73092</cdr:x>
      <cdr:y>0.99584</cdr:y>
    </cdr:to>
    <cdr:sp macro="" textlink="">
      <cdr:nvSpPr>
        <cdr:cNvPr id="6" name="矩形 5"/>
        <cdr:cNvSpPr/>
      </cdr:nvSpPr>
      <cdr:spPr>
        <a:xfrm xmlns:a="http://schemas.openxmlformats.org/drawingml/2006/main">
          <a:off x="18398067" y="5773074"/>
          <a:ext cx="650114"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CNIPA</a:t>
          </a:r>
        </a:p>
      </cdr:txBody>
    </cdr:sp>
  </cdr:relSizeAnchor>
  <cdr:relSizeAnchor xmlns:cdr="http://schemas.openxmlformats.org/drawingml/2006/chartDrawing">
    <cdr:from>
      <cdr:x>0.90416</cdr:x>
      <cdr:y>0.94644</cdr:y>
    </cdr:from>
    <cdr:to>
      <cdr:x>0.93073</cdr:x>
      <cdr:y>0.99742</cdr:y>
    </cdr:to>
    <cdr:sp macro="" textlink="">
      <cdr:nvSpPr>
        <cdr:cNvPr id="7" name="矩形 6"/>
        <cdr:cNvSpPr/>
      </cdr:nvSpPr>
      <cdr:spPr>
        <a:xfrm xmlns:a="http://schemas.openxmlformats.org/drawingml/2006/main">
          <a:off x="23562733" y="5782734"/>
          <a:ext cx="692562" cy="311496"/>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t>USPTO</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23496</xdr:colOff>
      <xdr:row>5</xdr:row>
      <xdr:rowOff>38418</xdr:rowOff>
    </xdr:from>
    <xdr:to>
      <xdr:col>35</xdr:col>
      <xdr:colOff>109220</xdr:colOff>
      <xdr:row>37</xdr:row>
      <xdr:rowOff>43180</xdr:rowOff>
    </xdr:to>
    <xdr:graphicFrame macro="">
      <xdr:nvGraphicFramePr>
        <xdr:cNvPr id="2" name="Chart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920750</xdr:colOff>
      <xdr:row>33</xdr:row>
      <xdr:rowOff>54610</xdr:rowOff>
    </xdr:from>
    <xdr:to>
      <xdr:col>1</xdr:col>
      <xdr:colOff>1492250</xdr:colOff>
      <xdr:row>34</xdr:row>
      <xdr:rowOff>92710</xdr:rowOff>
    </xdr:to>
    <xdr:sp macro="" textlink="">
      <xdr:nvSpPr>
        <xdr:cNvPr id="3" name="TextBox 1">
          <a:extLst>
            <a:ext uri="{FF2B5EF4-FFF2-40B4-BE49-F238E27FC236}">
              <a16:creationId xmlns:a16="http://schemas.microsoft.com/office/drawing/2014/main" id="{00000000-0008-0000-0D00-000003000000}"/>
            </a:ext>
          </a:extLst>
        </xdr:cNvPr>
        <xdr:cNvSpPr txBox="1"/>
      </xdr:nvSpPr>
      <xdr:spPr>
        <a:xfrm>
          <a:off x="1670050" y="5941060"/>
          <a:ext cx="5715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EPO</a:t>
          </a:r>
        </a:p>
      </xdr:txBody>
    </xdr:sp>
    <xdr:clientData/>
  </xdr:twoCellAnchor>
  <xdr:twoCellAnchor>
    <xdr:from>
      <xdr:col>21</xdr:col>
      <xdr:colOff>75604</xdr:colOff>
      <xdr:row>33</xdr:row>
      <xdr:rowOff>19935</xdr:rowOff>
    </xdr:from>
    <xdr:to>
      <xdr:col>22</xdr:col>
      <xdr:colOff>37504</xdr:colOff>
      <xdr:row>34</xdr:row>
      <xdr:rowOff>58035</xdr:rowOff>
    </xdr:to>
    <xdr:sp macro="" textlink="">
      <xdr:nvSpPr>
        <xdr:cNvPr id="4" name="TextBox 4">
          <a:extLst>
            <a:ext uri="{FF2B5EF4-FFF2-40B4-BE49-F238E27FC236}">
              <a16:creationId xmlns:a16="http://schemas.microsoft.com/office/drawing/2014/main" id="{00000000-0008-0000-0D00-000004000000}"/>
            </a:ext>
          </a:extLst>
        </xdr:cNvPr>
        <xdr:cNvSpPr txBox="1"/>
      </xdr:nvSpPr>
      <xdr:spPr>
        <a:xfrm>
          <a:off x="8440286" y="5786890"/>
          <a:ext cx="793173" cy="211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KIPO</a:t>
          </a:r>
        </a:p>
      </xdr:txBody>
    </xdr:sp>
    <xdr:clientData/>
  </xdr:twoCellAnchor>
  <xdr:twoCellAnchor>
    <xdr:from>
      <xdr:col>25</xdr:col>
      <xdr:colOff>190711</xdr:colOff>
      <xdr:row>33</xdr:row>
      <xdr:rowOff>32807</xdr:rowOff>
    </xdr:from>
    <xdr:to>
      <xdr:col>26</xdr:col>
      <xdr:colOff>436880</xdr:colOff>
      <xdr:row>34</xdr:row>
      <xdr:rowOff>91440</xdr:rowOff>
    </xdr:to>
    <xdr:sp macro="" textlink="">
      <xdr:nvSpPr>
        <xdr:cNvPr id="5" name="TextBox 5">
          <a:extLst>
            <a:ext uri="{FF2B5EF4-FFF2-40B4-BE49-F238E27FC236}">
              <a16:creationId xmlns:a16="http://schemas.microsoft.com/office/drawing/2014/main" id="{00000000-0008-0000-0D00-000005000000}"/>
            </a:ext>
          </a:extLst>
        </xdr:cNvPr>
        <xdr:cNvSpPr txBox="1"/>
      </xdr:nvSpPr>
      <xdr:spPr>
        <a:xfrm>
          <a:off x="10592011" y="5919257"/>
          <a:ext cx="766869" cy="236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CNIPA</a:t>
          </a:r>
        </a:p>
      </xdr:txBody>
    </xdr:sp>
    <xdr:clientData/>
  </xdr:twoCellAnchor>
  <xdr:twoCellAnchor>
    <xdr:from>
      <xdr:col>30</xdr:col>
      <xdr:colOff>276224</xdr:colOff>
      <xdr:row>33</xdr:row>
      <xdr:rowOff>62865</xdr:rowOff>
    </xdr:from>
    <xdr:to>
      <xdr:col>33</xdr:col>
      <xdr:colOff>217169</xdr:colOff>
      <xdr:row>34</xdr:row>
      <xdr:rowOff>53340</xdr:rowOff>
    </xdr:to>
    <xdr:sp macro="" textlink="">
      <xdr:nvSpPr>
        <xdr:cNvPr id="6" name="TextBox 6">
          <a:extLst>
            <a:ext uri="{FF2B5EF4-FFF2-40B4-BE49-F238E27FC236}">
              <a16:creationId xmlns:a16="http://schemas.microsoft.com/office/drawing/2014/main" id="{00000000-0008-0000-0D00-000006000000}"/>
            </a:ext>
          </a:extLst>
        </xdr:cNvPr>
        <xdr:cNvSpPr txBox="1"/>
      </xdr:nvSpPr>
      <xdr:spPr>
        <a:xfrm>
          <a:off x="13281024" y="5949315"/>
          <a:ext cx="982345" cy="16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USPTO</a:t>
          </a:r>
        </a:p>
      </xdr:txBody>
    </xdr:sp>
    <xdr:clientData/>
  </xdr:twoCellAnchor>
  <xdr:twoCellAnchor>
    <xdr:from>
      <xdr:col>0</xdr:col>
      <xdr:colOff>733213</xdr:colOff>
      <xdr:row>81</xdr:row>
      <xdr:rowOff>26775</xdr:rowOff>
    </xdr:from>
    <xdr:to>
      <xdr:col>53</xdr:col>
      <xdr:colOff>248709</xdr:colOff>
      <xdr:row>116</xdr:row>
      <xdr:rowOff>86359</xdr:rowOff>
    </xdr:to>
    <xdr:graphicFrame macro="">
      <xdr:nvGraphicFramePr>
        <xdr:cNvPr id="7" name="Chart 8">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282998</xdr:colOff>
      <xdr:row>111</xdr:row>
      <xdr:rowOff>29845</xdr:rowOff>
    </xdr:from>
    <xdr:to>
      <xdr:col>14</xdr:col>
      <xdr:colOff>256752</xdr:colOff>
      <xdr:row>112</xdr:row>
      <xdr:rowOff>76412</xdr:rowOff>
    </xdr:to>
    <xdr:sp macro="" textlink="">
      <xdr:nvSpPr>
        <xdr:cNvPr id="8" name="TextBox 11">
          <a:extLst>
            <a:ext uri="{FF2B5EF4-FFF2-40B4-BE49-F238E27FC236}">
              <a16:creationId xmlns:a16="http://schemas.microsoft.com/office/drawing/2014/main" id="{00000000-0008-0000-0D00-000008000000}"/>
            </a:ext>
          </a:extLst>
        </xdr:cNvPr>
        <xdr:cNvSpPr txBox="1"/>
      </xdr:nvSpPr>
      <xdr:spPr>
        <a:xfrm>
          <a:off x="2657898" y="19797395"/>
          <a:ext cx="596054" cy="224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EPO</a:t>
          </a:r>
        </a:p>
      </xdr:txBody>
    </xdr:sp>
    <xdr:clientData/>
  </xdr:twoCellAnchor>
  <xdr:twoCellAnchor>
    <xdr:from>
      <xdr:col>20</xdr:col>
      <xdr:colOff>50800</xdr:colOff>
      <xdr:row>111</xdr:row>
      <xdr:rowOff>21379</xdr:rowOff>
    </xdr:from>
    <xdr:to>
      <xdr:col>20</xdr:col>
      <xdr:colOff>601723</xdr:colOff>
      <xdr:row>112</xdr:row>
      <xdr:rowOff>59479</xdr:rowOff>
    </xdr:to>
    <xdr:sp macro="" textlink="">
      <xdr:nvSpPr>
        <xdr:cNvPr id="9" name="TextBox 1">
          <a:extLst>
            <a:ext uri="{FF2B5EF4-FFF2-40B4-BE49-F238E27FC236}">
              <a16:creationId xmlns:a16="http://schemas.microsoft.com/office/drawing/2014/main" id="{00000000-0008-0000-0D00-000009000000}"/>
            </a:ext>
          </a:extLst>
        </xdr:cNvPr>
        <xdr:cNvSpPr txBox="1"/>
      </xdr:nvSpPr>
      <xdr:spPr>
        <a:xfrm>
          <a:off x="6781800" y="19788929"/>
          <a:ext cx="550923"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400" b="1"/>
            <a:t>JPO</a:t>
          </a:r>
        </a:p>
      </xdr:txBody>
    </xdr:sp>
    <xdr:clientData/>
  </xdr:twoCellAnchor>
  <xdr:twoCellAnchor>
    <xdr:from>
      <xdr:col>28</xdr:col>
      <xdr:colOff>261832</xdr:colOff>
      <xdr:row>111</xdr:row>
      <xdr:rowOff>50800</xdr:rowOff>
    </xdr:from>
    <xdr:to>
      <xdr:col>29</xdr:col>
      <xdr:colOff>318982</xdr:colOff>
      <xdr:row>112</xdr:row>
      <xdr:rowOff>97367</xdr:rowOff>
    </xdr:to>
    <xdr:sp macro="" textlink="">
      <xdr:nvSpPr>
        <xdr:cNvPr id="10" name="TextBox 13">
          <a:extLst>
            <a:ext uri="{FF2B5EF4-FFF2-40B4-BE49-F238E27FC236}">
              <a16:creationId xmlns:a16="http://schemas.microsoft.com/office/drawing/2014/main" id="{00000000-0008-0000-0D00-00000A000000}"/>
            </a:ext>
          </a:extLst>
        </xdr:cNvPr>
        <xdr:cNvSpPr txBox="1"/>
      </xdr:nvSpPr>
      <xdr:spPr>
        <a:xfrm>
          <a:off x="11704532" y="19818350"/>
          <a:ext cx="577850" cy="224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KIPO</a:t>
          </a:r>
        </a:p>
      </xdr:txBody>
    </xdr:sp>
    <xdr:clientData/>
  </xdr:twoCellAnchor>
  <xdr:twoCellAnchor>
    <xdr:from>
      <xdr:col>37</xdr:col>
      <xdr:colOff>426085</xdr:colOff>
      <xdr:row>111</xdr:row>
      <xdr:rowOff>28363</xdr:rowOff>
    </xdr:from>
    <xdr:to>
      <xdr:col>39</xdr:col>
      <xdr:colOff>325120</xdr:colOff>
      <xdr:row>112</xdr:row>
      <xdr:rowOff>50800</xdr:rowOff>
    </xdr:to>
    <xdr:sp macro="" textlink="">
      <xdr:nvSpPr>
        <xdr:cNvPr id="11" name="TextBox 14">
          <a:extLst>
            <a:ext uri="{FF2B5EF4-FFF2-40B4-BE49-F238E27FC236}">
              <a16:creationId xmlns:a16="http://schemas.microsoft.com/office/drawing/2014/main" id="{00000000-0008-0000-0D00-00000B000000}"/>
            </a:ext>
          </a:extLst>
        </xdr:cNvPr>
        <xdr:cNvSpPr txBox="1"/>
      </xdr:nvSpPr>
      <xdr:spPr>
        <a:xfrm>
          <a:off x="16034385" y="19795913"/>
          <a:ext cx="940435" cy="20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CNIPA</a:t>
          </a:r>
        </a:p>
      </xdr:txBody>
    </xdr:sp>
    <xdr:clientData/>
  </xdr:twoCellAnchor>
  <xdr:twoCellAnchor>
    <xdr:from>
      <xdr:col>47</xdr:col>
      <xdr:colOff>312631</xdr:colOff>
      <xdr:row>110</xdr:row>
      <xdr:rowOff>155575</xdr:rowOff>
    </xdr:from>
    <xdr:to>
      <xdr:col>49</xdr:col>
      <xdr:colOff>253576</xdr:colOff>
      <xdr:row>111</xdr:row>
      <xdr:rowOff>146050</xdr:rowOff>
    </xdr:to>
    <xdr:sp macro="" textlink="">
      <xdr:nvSpPr>
        <xdr:cNvPr id="12" name="TextBox 15">
          <a:extLst>
            <a:ext uri="{FF2B5EF4-FFF2-40B4-BE49-F238E27FC236}">
              <a16:creationId xmlns:a16="http://schemas.microsoft.com/office/drawing/2014/main" id="{00000000-0008-0000-0D00-00000C000000}"/>
            </a:ext>
          </a:extLst>
        </xdr:cNvPr>
        <xdr:cNvSpPr txBox="1"/>
      </xdr:nvSpPr>
      <xdr:spPr>
        <a:xfrm>
          <a:off x="20607231" y="19745325"/>
          <a:ext cx="982345" cy="16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USPTO</a:t>
          </a: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0.26817</cdr:x>
      <cdr:y>0.86788</cdr:y>
    </cdr:from>
    <cdr:to>
      <cdr:x>0.31036</cdr:x>
      <cdr:y>0.90604</cdr:y>
    </cdr:to>
    <cdr:sp macro="" textlink="">
      <cdr:nvSpPr>
        <cdr:cNvPr id="2" name="矩形 1"/>
        <cdr:cNvSpPr/>
      </cdr:nvSpPr>
      <cdr:spPr>
        <a:xfrm xmlns:a="http://schemas.openxmlformats.org/drawingml/2006/main">
          <a:off x="3632200" y="4765675"/>
          <a:ext cx="571500" cy="2095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400" b="1"/>
            <a:t>JPO</a:t>
          </a:r>
        </a:p>
      </cdr:txBody>
    </cdr:sp>
  </cdr:relSizeAnchor>
  <cdr:relSizeAnchor xmlns:cdr="http://schemas.openxmlformats.org/drawingml/2006/chartDrawing">
    <cdr:from>
      <cdr:x>0.92054</cdr:x>
      <cdr:y>0.92036</cdr:y>
    </cdr:from>
    <cdr:to>
      <cdr:x>0.98723</cdr:x>
      <cdr:y>0.98249</cdr:y>
    </cdr:to>
    <cdr:pic>
      <cdr:nvPicPr>
        <cdr:cNvPr id="3" name="图片 2">
          <a:extLst xmlns:a="http://schemas.openxmlformats.org/drawingml/2006/main">
            <a:ext uri="{FF2B5EF4-FFF2-40B4-BE49-F238E27FC236}">
              <a16:creationId xmlns:a16="http://schemas.microsoft.com/office/drawing/2014/main" id="{22314741-8420-46E8-A3F5-2D7BA80FE32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2666134" y="5240866"/>
          <a:ext cx="917562" cy="353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7.xml><?xml version="1.0" encoding="utf-8"?>
<c:userShapes xmlns:c="http://schemas.openxmlformats.org/drawingml/2006/chart">
  <cdr:relSizeAnchor xmlns:cdr="http://schemas.openxmlformats.org/drawingml/2006/chartDrawing">
    <cdr:from>
      <cdr:x>0.94505</cdr:x>
      <cdr:y>0.91774</cdr:y>
    </cdr:from>
    <cdr:to>
      <cdr:x>0.98883</cdr:x>
      <cdr:y>0.97571</cdr:y>
    </cdr:to>
    <cdr:pic>
      <cdr:nvPicPr>
        <cdr:cNvPr id="2" name="图片 1">
          <a:extLst xmlns:a="http://schemas.openxmlformats.org/drawingml/2006/main">
            <a:ext uri="{FF2B5EF4-FFF2-40B4-BE49-F238E27FC236}">
              <a16:creationId xmlns:a16="http://schemas.microsoft.com/office/drawing/2014/main" id="{F543FBD1-A623-49CA-8994-CC56C80A1C1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9625734" y="5765800"/>
          <a:ext cx="909108" cy="364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8.xml><?xml version="1.0" encoding="utf-8"?>
<xdr:wsDr xmlns:xdr="http://schemas.openxmlformats.org/drawingml/2006/spreadsheetDrawing" xmlns:a="http://schemas.openxmlformats.org/drawingml/2006/main">
  <xdr:twoCellAnchor>
    <xdr:from>
      <xdr:col>28</xdr:col>
      <xdr:colOff>19050</xdr:colOff>
      <xdr:row>113</xdr:row>
      <xdr:rowOff>144915</xdr:rowOff>
    </xdr:from>
    <xdr:to>
      <xdr:col>60</xdr:col>
      <xdr:colOff>238125</xdr:colOff>
      <xdr:row>150</xdr:row>
      <xdr:rowOff>130629</xdr:rowOff>
    </xdr:to>
    <xdr:graphicFrame macro="">
      <xdr:nvGraphicFramePr>
        <xdr:cNvPr id="16" name="Chart 15">
          <a:extLst>
            <a:ext uri="{FF2B5EF4-FFF2-40B4-BE49-F238E27FC236}">
              <a16:creationId xmlns:a16="http://schemas.microsoft.com/office/drawing/2014/main" id="{00000000-0008-0000-0F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690699</xdr:colOff>
      <xdr:row>57</xdr:row>
      <xdr:rowOff>75656</xdr:rowOff>
    </xdr:from>
    <xdr:to>
      <xdr:col>62</xdr:col>
      <xdr:colOff>201387</xdr:colOff>
      <xdr:row>90</xdr:row>
      <xdr:rowOff>104775</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952338</xdr:colOff>
      <xdr:row>5</xdr:row>
      <xdr:rowOff>81124</xdr:rowOff>
    </xdr:from>
    <xdr:to>
      <xdr:col>63</xdr:col>
      <xdr:colOff>750046</xdr:colOff>
      <xdr:row>39</xdr:row>
      <xdr:rowOff>49146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288563</xdr:colOff>
      <xdr:row>86</xdr:row>
      <xdr:rowOff>34925</xdr:rowOff>
    </xdr:from>
    <xdr:to>
      <xdr:col>32</xdr:col>
      <xdr:colOff>202972</xdr:colOff>
      <xdr:row>88</xdr:row>
      <xdr:rowOff>99237</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20700365" y="14046200"/>
          <a:ext cx="704850" cy="387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100" b="1"/>
        </a:p>
      </xdr:txBody>
    </xdr:sp>
    <xdr:clientData/>
  </xdr:twoCellAnchor>
  <xdr:twoCellAnchor>
    <xdr:from>
      <xdr:col>37</xdr:col>
      <xdr:colOff>347435</xdr:colOff>
      <xdr:row>86</xdr:row>
      <xdr:rowOff>998</xdr:rowOff>
    </xdr:from>
    <xdr:to>
      <xdr:col>40</xdr:col>
      <xdr:colOff>261846</xdr:colOff>
      <xdr:row>88</xdr:row>
      <xdr:rowOff>68938</xdr:rowOff>
    </xdr:to>
    <xdr:sp macro="" textlink="">
      <xdr:nvSpPr>
        <xdr:cNvPr id="4" name="テキスト ボックス 2">
          <a:extLst>
            <a:ext uri="{FF2B5EF4-FFF2-40B4-BE49-F238E27FC236}">
              <a16:creationId xmlns:a16="http://schemas.microsoft.com/office/drawing/2014/main" id="{00000000-0008-0000-0F00-000004000000}"/>
            </a:ext>
          </a:extLst>
        </xdr:cNvPr>
        <xdr:cNvSpPr txBox="1"/>
      </xdr:nvSpPr>
      <xdr:spPr>
        <a:xfrm>
          <a:off x="25502870" y="14011910"/>
          <a:ext cx="704850" cy="39179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twoCellAnchor>
    <xdr:from>
      <xdr:col>45</xdr:col>
      <xdr:colOff>456384</xdr:colOff>
      <xdr:row>85</xdr:row>
      <xdr:rowOff>144418</xdr:rowOff>
    </xdr:from>
    <xdr:to>
      <xdr:col>46</xdr:col>
      <xdr:colOff>370793</xdr:colOff>
      <xdr:row>88</xdr:row>
      <xdr:rowOff>34558</xdr:rowOff>
    </xdr:to>
    <xdr:sp macro="" textlink="">
      <xdr:nvSpPr>
        <xdr:cNvPr id="5" name="テキスト ボックス 2">
          <a:extLst>
            <a:ext uri="{FF2B5EF4-FFF2-40B4-BE49-F238E27FC236}">
              <a16:creationId xmlns:a16="http://schemas.microsoft.com/office/drawing/2014/main" id="{00000000-0008-0000-0F00-000005000000}"/>
            </a:ext>
          </a:extLst>
        </xdr:cNvPr>
        <xdr:cNvSpPr txBox="1"/>
      </xdr:nvSpPr>
      <xdr:spPr>
        <a:xfrm>
          <a:off x="30250130" y="13993495"/>
          <a:ext cx="790575" cy="37592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twoCellAnchor>
  <xdr:twoCellAnchor>
    <xdr:from>
      <xdr:col>50</xdr:col>
      <xdr:colOff>763815</xdr:colOff>
      <xdr:row>86</xdr:row>
      <xdr:rowOff>13698</xdr:rowOff>
    </xdr:from>
    <xdr:to>
      <xdr:col>54</xdr:col>
      <xdr:colOff>329882</xdr:colOff>
      <xdr:row>88</xdr:row>
      <xdr:rowOff>78010</xdr:rowOff>
    </xdr:to>
    <xdr:sp macro="" textlink="">
      <xdr:nvSpPr>
        <xdr:cNvPr id="6" name="テキスト ボックス 2">
          <a:extLst>
            <a:ext uri="{FF2B5EF4-FFF2-40B4-BE49-F238E27FC236}">
              <a16:creationId xmlns:a16="http://schemas.microsoft.com/office/drawing/2014/main" id="{00000000-0008-0000-0F00-000006000000}"/>
            </a:ext>
          </a:extLst>
        </xdr:cNvPr>
        <xdr:cNvSpPr txBox="1"/>
      </xdr:nvSpPr>
      <xdr:spPr>
        <a:xfrm>
          <a:off x="34938970" y="14024610"/>
          <a:ext cx="833120" cy="387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59</xdr:col>
      <xdr:colOff>19956</xdr:colOff>
      <xdr:row>85</xdr:row>
      <xdr:rowOff>166734</xdr:rowOff>
    </xdr:from>
    <xdr:to>
      <xdr:col>60</xdr:col>
      <xdr:colOff>48531</xdr:colOff>
      <xdr:row>88</xdr:row>
      <xdr:rowOff>56874</xdr:rowOff>
    </xdr:to>
    <xdr:sp macro="" textlink="">
      <xdr:nvSpPr>
        <xdr:cNvPr id="7" name="テキスト ボックス 2">
          <a:extLst>
            <a:ext uri="{FF2B5EF4-FFF2-40B4-BE49-F238E27FC236}">
              <a16:creationId xmlns:a16="http://schemas.microsoft.com/office/drawing/2014/main" id="{00000000-0008-0000-0F00-000007000000}"/>
            </a:ext>
          </a:extLst>
        </xdr:cNvPr>
        <xdr:cNvSpPr txBox="1"/>
      </xdr:nvSpPr>
      <xdr:spPr>
        <a:xfrm>
          <a:off x="39462710" y="14011275"/>
          <a:ext cx="828675" cy="38036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30</xdr:col>
      <xdr:colOff>338295</xdr:colOff>
      <xdr:row>146</xdr:row>
      <xdr:rowOff>115555</xdr:rowOff>
    </xdr:from>
    <xdr:to>
      <xdr:col>31</xdr:col>
      <xdr:colOff>263319</xdr:colOff>
      <xdr:row>149</xdr:row>
      <xdr:rowOff>2973</xdr:rowOff>
    </xdr:to>
    <xdr:sp macro="" textlink="">
      <xdr:nvSpPr>
        <xdr:cNvPr id="9" name="テキスト ボックス 2">
          <a:extLst>
            <a:ext uri="{FF2B5EF4-FFF2-40B4-BE49-F238E27FC236}">
              <a16:creationId xmlns:a16="http://schemas.microsoft.com/office/drawing/2014/main" id="{00000000-0008-0000-0F00-000009000000}"/>
            </a:ext>
          </a:extLst>
        </xdr:cNvPr>
        <xdr:cNvSpPr txBox="1"/>
      </xdr:nvSpPr>
      <xdr:spPr>
        <a:xfrm>
          <a:off x="19959320" y="23851235"/>
          <a:ext cx="715645" cy="37338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200" b="1"/>
        </a:p>
      </xdr:txBody>
    </xdr:sp>
    <xdr:clientData/>
  </xdr:twoCellAnchor>
  <xdr:twoCellAnchor>
    <xdr:from>
      <xdr:col>36</xdr:col>
      <xdr:colOff>20201</xdr:colOff>
      <xdr:row>146</xdr:row>
      <xdr:rowOff>99018</xdr:rowOff>
    </xdr:from>
    <xdr:to>
      <xdr:col>36</xdr:col>
      <xdr:colOff>642182</xdr:colOff>
      <xdr:row>148</xdr:row>
      <xdr:rowOff>160608</xdr:rowOff>
    </xdr:to>
    <xdr:sp macro="" textlink="">
      <xdr:nvSpPr>
        <xdr:cNvPr id="11" name="テキスト ボックス 2">
          <a:extLst>
            <a:ext uri="{FF2B5EF4-FFF2-40B4-BE49-F238E27FC236}">
              <a16:creationId xmlns:a16="http://schemas.microsoft.com/office/drawing/2014/main" id="{00000000-0008-0000-0F00-00000B000000}"/>
            </a:ext>
          </a:extLst>
        </xdr:cNvPr>
        <xdr:cNvSpPr txBox="1"/>
      </xdr:nvSpPr>
      <xdr:spPr>
        <a:xfrm>
          <a:off x="24384635" y="23834725"/>
          <a:ext cx="622300"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twoCellAnchor>
    <xdr:from>
      <xdr:col>43</xdr:col>
      <xdr:colOff>419162</xdr:colOff>
      <xdr:row>146</xdr:row>
      <xdr:rowOff>87295</xdr:rowOff>
    </xdr:from>
    <xdr:to>
      <xdr:col>44</xdr:col>
      <xdr:colOff>356432</xdr:colOff>
      <xdr:row>148</xdr:row>
      <xdr:rowOff>148885</xdr:rowOff>
    </xdr:to>
    <xdr:sp macro="" textlink="">
      <xdr:nvSpPr>
        <xdr:cNvPr id="13" name="テキスト ボックス 2">
          <a:extLst>
            <a:ext uri="{FF2B5EF4-FFF2-40B4-BE49-F238E27FC236}">
              <a16:creationId xmlns:a16="http://schemas.microsoft.com/office/drawing/2014/main" id="{00000000-0008-0000-0F00-00000D000000}"/>
            </a:ext>
          </a:extLst>
        </xdr:cNvPr>
        <xdr:cNvSpPr txBox="1"/>
      </xdr:nvSpPr>
      <xdr:spPr>
        <a:xfrm>
          <a:off x="28460700" y="23823295"/>
          <a:ext cx="813435"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twoCellAnchor>
  <xdr:twoCellAnchor>
    <xdr:from>
      <xdr:col>49</xdr:col>
      <xdr:colOff>254767</xdr:colOff>
      <xdr:row>146</xdr:row>
      <xdr:rowOff>58510</xdr:rowOff>
    </xdr:from>
    <xdr:to>
      <xdr:col>50</xdr:col>
      <xdr:colOff>169178</xdr:colOff>
      <xdr:row>148</xdr:row>
      <xdr:rowOff>120100</xdr:rowOff>
    </xdr:to>
    <xdr:sp macro="" textlink="">
      <xdr:nvSpPr>
        <xdr:cNvPr id="14" name="テキスト ボックス 2">
          <a:extLst>
            <a:ext uri="{FF2B5EF4-FFF2-40B4-BE49-F238E27FC236}">
              <a16:creationId xmlns:a16="http://schemas.microsoft.com/office/drawing/2014/main" id="{00000000-0008-0000-0F00-00000E000000}"/>
            </a:ext>
          </a:extLst>
        </xdr:cNvPr>
        <xdr:cNvSpPr txBox="1"/>
      </xdr:nvSpPr>
      <xdr:spPr>
        <a:xfrm>
          <a:off x="33554035" y="23794720"/>
          <a:ext cx="790575"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57</xdr:col>
      <xdr:colOff>161924</xdr:colOff>
      <xdr:row>146</xdr:row>
      <xdr:rowOff>91168</xdr:rowOff>
    </xdr:from>
    <xdr:to>
      <xdr:col>58</xdr:col>
      <xdr:colOff>161924</xdr:colOff>
      <xdr:row>148</xdr:row>
      <xdr:rowOff>152758</xdr:rowOff>
    </xdr:to>
    <xdr:sp macro="" textlink="">
      <xdr:nvSpPr>
        <xdr:cNvPr id="15" name="テキスト ボックス 2">
          <a:extLst>
            <a:ext uri="{FF2B5EF4-FFF2-40B4-BE49-F238E27FC236}">
              <a16:creationId xmlns:a16="http://schemas.microsoft.com/office/drawing/2014/main" id="{00000000-0008-0000-0F00-00000F000000}"/>
            </a:ext>
          </a:extLst>
        </xdr:cNvPr>
        <xdr:cNvSpPr txBox="1"/>
      </xdr:nvSpPr>
      <xdr:spPr>
        <a:xfrm>
          <a:off x="38004115" y="23827105"/>
          <a:ext cx="800100" cy="38544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30</xdr:col>
      <xdr:colOff>577781</xdr:colOff>
      <xdr:row>36</xdr:row>
      <xdr:rowOff>148212</xdr:rowOff>
    </xdr:from>
    <xdr:to>
      <xdr:col>31</xdr:col>
      <xdr:colOff>502805</xdr:colOff>
      <xdr:row>39</xdr:row>
      <xdr:rowOff>35631</xdr:rowOff>
    </xdr:to>
    <xdr:sp macro="" textlink="">
      <xdr:nvSpPr>
        <xdr:cNvPr id="81" name="テキスト ボックス 2">
          <a:extLst>
            <a:ext uri="{FF2B5EF4-FFF2-40B4-BE49-F238E27FC236}">
              <a16:creationId xmlns:a16="http://schemas.microsoft.com/office/drawing/2014/main" id="{00000000-0008-0000-0F00-000051000000}"/>
            </a:ext>
          </a:extLst>
        </xdr:cNvPr>
        <xdr:cNvSpPr txBox="1"/>
      </xdr:nvSpPr>
      <xdr:spPr>
        <a:xfrm>
          <a:off x="20198715" y="6005830"/>
          <a:ext cx="715645" cy="38290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EPO</a:t>
          </a:r>
          <a:endParaRPr lang="ja-JP" altLang="en-US" sz="1200" b="1"/>
        </a:p>
      </xdr:txBody>
    </xdr:sp>
    <xdr:clientData/>
  </xdr:twoCellAnchor>
  <xdr:twoCellAnchor>
    <xdr:from>
      <xdr:col>37</xdr:col>
      <xdr:colOff>248801</xdr:colOff>
      <xdr:row>36</xdr:row>
      <xdr:rowOff>142559</xdr:rowOff>
    </xdr:from>
    <xdr:to>
      <xdr:col>40</xdr:col>
      <xdr:colOff>163211</xdr:colOff>
      <xdr:row>39</xdr:row>
      <xdr:rowOff>29978</xdr:rowOff>
    </xdr:to>
    <xdr:sp macro="" textlink="">
      <xdr:nvSpPr>
        <xdr:cNvPr id="88" name="テキスト ボックス 2">
          <a:extLst>
            <a:ext uri="{FF2B5EF4-FFF2-40B4-BE49-F238E27FC236}">
              <a16:creationId xmlns:a16="http://schemas.microsoft.com/office/drawing/2014/main" id="{00000000-0008-0000-0F00-000058000000}"/>
            </a:ext>
          </a:extLst>
        </xdr:cNvPr>
        <xdr:cNvSpPr txBox="1"/>
      </xdr:nvSpPr>
      <xdr:spPr>
        <a:xfrm>
          <a:off x="25403810" y="6000115"/>
          <a:ext cx="705485" cy="38290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JPO</a:t>
          </a:r>
          <a:endParaRPr lang="ja-JP" altLang="en-US" sz="1200" b="1"/>
        </a:p>
      </xdr:txBody>
    </xdr:sp>
    <xdr:clientData/>
  </xdr:twoCellAnchor>
  <xdr:twoCellAnchor>
    <xdr:from>
      <xdr:col>45</xdr:col>
      <xdr:colOff>636877</xdr:colOff>
      <xdr:row>36</xdr:row>
      <xdr:rowOff>130837</xdr:rowOff>
    </xdr:from>
    <xdr:to>
      <xdr:col>46</xdr:col>
      <xdr:colOff>574147</xdr:colOff>
      <xdr:row>39</xdr:row>
      <xdr:rowOff>18256</xdr:rowOff>
    </xdr:to>
    <xdr:sp macro="" textlink="">
      <xdr:nvSpPr>
        <xdr:cNvPr id="89" name="テキスト ボックス 2">
          <a:extLst>
            <a:ext uri="{FF2B5EF4-FFF2-40B4-BE49-F238E27FC236}">
              <a16:creationId xmlns:a16="http://schemas.microsoft.com/office/drawing/2014/main" id="{00000000-0008-0000-0F00-000059000000}"/>
            </a:ext>
          </a:extLst>
        </xdr:cNvPr>
        <xdr:cNvSpPr txBox="1"/>
      </xdr:nvSpPr>
      <xdr:spPr>
        <a:xfrm>
          <a:off x="30430470" y="5988685"/>
          <a:ext cx="814070" cy="38227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KIPO</a:t>
          </a:r>
          <a:endParaRPr lang="ja-JP" altLang="en-US" sz="1200" b="1"/>
        </a:p>
      </xdr:txBody>
    </xdr:sp>
    <xdr:clientData/>
  </xdr:twoCellAnchor>
  <xdr:twoCellAnchor>
    <xdr:from>
      <xdr:col>54</xdr:col>
      <xdr:colOff>352738</xdr:colOff>
      <xdr:row>36</xdr:row>
      <xdr:rowOff>167367</xdr:rowOff>
    </xdr:from>
    <xdr:to>
      <xdr:col>55</xdr:col>
      <xdr:colOff>321578</xdr:colOff>
      <xdr:row>39</xdr:row>
      <xdr:rowOff>54786</xdr:rowOff>
    </xdr:to>
    <xdr:sp macro="" textlink="">
      <xdr:nvSpPr>
        <xdr:cNvPr id="90" name="テキスト ボックス 2">
          <a:extLst>
            <a:ext uri="{FF2B5EF4-FFF2-40B4-BE49-F238E27FC236}">
              <a16:creationId xmlns:a16="http://schemas.microsoft.com/office/drawing/2014/main" id="{00000000-0008-0000-0F00-00005A000000}"/>
            </a:ext>
          </a:extLst>
        </xdr:cNvPr>
        <xdr:cNvSpPr txBox="1"/>
      </xdr:nvSpPr>
      <xdr:spPr>
        <a:xfrm>
          <a:off x="35794950" y="6019800"/>
          <a:ext cx="768985" cy="387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CNIPA</a:t>
          </a:r>
          <a:endParaRPr lang="ja-JP" altLang="en-US" sz="1200" b="1"/>
        </a:p>
      </xdr:txBody>
    </xdr:sp>
    <xdr:clientData/>
  </xdr:twoCellAnchor>
  <xdr:twoCellAnchor>
    <xdr:from>
      <xdr:col>60</xdr:col>
      <xdr:colOff>357867</xdr:colOff>
      <xdr:row>36</xdr:row>
      <xdr:rowOff>145596</xdr:rowOff>
    </xdr:from>
    <xdr:to>
      <xdr:col>61</xdr:col>
      <xdr:colOff>357867</xdr:colOff>
      <xdr:row>39</xdr:row>
      <xdr:rowOff>33015</xdr:rowOff>
    </xdr:to>
    <xdr:sp macro="" textlink="">
      <xdr:nvSpPr>
        <xdr:cNvPr id="91" name="テキスト ボックス 2">
          <a:extLst>
            <a:ext uri="{FF2B5EF4-FFF2-40B4-BE49-F238E27FC236}">
              <a16:creationId xmlns:a16="http://schemas.microsoft.com/office/drawing/2014/main" id="{00000000-0008-0000-0F00-00005B000000}"/>
            </a:ext>
          </a:extLst>
        </xdr:cNvPr>
        <xdr:cNvSpPr txBox="1"/>
      </xdr:nvSpPr>
      <xdr:spPr>
        <a:xfrm>
          <a:off x="40600630" y="6003290"/>
          <a:ext cx="800100" cy="38227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altLang="ja-JP" sz="1400" b="1"/>
            <a:t>USPTO</a:t>
          </a:r>
          <a:endParaRPr lang="ja-JP" altLang="en-US" sz="1200" b="1"/>
        </a:p>
      </xdr:txBody>
    </xdr:sp>
    <xdr:clientData/>
  </xdr:twoCellAnchor>
  <xdr:twoCellAnchor>
    <xdr:from>
      <xdr:col>59</xdr:col>
      <xdr:colOff>381000</xdr:colOff>
      <xdr:row>117</xdr:row>
      <xdr:rowOff>66675</xdr:rowOff>
    </xdr:from>
    <xdr:to>
      <xdr:col>60</xdr:col>
      <xdr:colOff>142875</xdr:colOff>
      <xdr:row>118</xdr:row>
      <xdr:rowOff>85725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35090100" y="21707475"/>
          <a:ext cx="56197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65,903</a:t>
          </a:r>
          <a:endParaRPr kumimoji="1" lang="ja-JP" altLang="en-US" sz="900">
            <a:solidFill>
              <a:sysClr val="windowText" lastClr="000000"/>
            </a:solidFill>
          </a:endParaRPr>
        </a:p>
      </xdr:txBody>
    </xdr:sp>
    <xdr:clientData/>
  </xdr:twoCellAnchor>
</xdr:wsDr>
</file>

<file path=xl/drawings/drawing39.xml><?xml version="1.0" encoding="utf-8"?>
<c:userShapes xmlns:c="http://schemas.openxmlformats.org/drawingml/2006/chart">
  <cdr:relSizeAnchor xmlns:cdr="http://schemas.openxmlformats.org/drawingml/2006/chartDrawing">
    <cdr:from>
      <cdr:x>0.94408</cdr:x>
      <cdr:y>0.92711</cdr:y>
    </cdr:from>
    <cdr:to>
      <cdr:x>0.99169</cdr:x>
      <cdr:y>0.98582</cdr:y>
    </cdr:to>
    <cdr:pic>
      <cdr:nvPicPr>
        <cdr:cNvPr id="2" name="图片 1">
          <a:extLst xmlns:a="http://schemas.openxmlformats.org/drawingml/2006/main">
            <a:ext uri="{FF2B5EF4-FFF2-40B4-BE49-F238E27FC236}">
              <a16:creationId xmlns:a16="http://schemas.microsoft.com/office/drawing/2014/main" id="{475915D9-144D-49CA-8317-C4DEB3DC7D6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19382014" y="6210300"/>
          <a:ext cx="977398" cy="393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F4242774-A27E-454F-888A-AFC1D6F57D14}"/>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0.xml><?xml version="1.0" encoding="utf-8"?>
<c:userShapes xmlns:c="http://schemas.openxmlformats.org/drawingml/2006/chart">
  <cdr:relSizeAnchor xmlns:cdr="http://schemas.openxmlformats.org/drawingml/2006/chartDrawing">
    <cdr:from>
      <cdr:x>0.94527</cdr:x>
      <cdr:y>0.91163</cdr:y>
    </cdr:from>
    <cdr:to>
      <cdr:x>0.98746</cdr:x>
      <cdr:y>0.97224</cdr:y>
    </cdr:to>
    <cdr:pic>
      <cdr:nvPicPr>
        <cdr:cNvPr id="2" name="图片 1">
          <a:extLst xmlns:a="http://schemas.openxmlformats.org/drawingml/2006/main">
            <a:ext uri="{FF2B5EF4-FFF2-40B4-BE49-F238E27FC236}">
              <a16:creationId xmlns:a16="http://schemas.microsoft.com/office/drawing/2014/main" id="{0CFABB9E-08F9-4F85-98F2-A8845D6436E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0125871" y="5484586"/>
          <a:ext cx="898392" cy="3646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1.xml><?xml version="1.0" encoding="utf-8"?>
<c:userShapes xmlns:c="http://schemas.openxmlformats.org/drawingml/2006/chart">
  <cdr:relSizeAnchor xmlns:cdr="http://schemas.openxmlformats.org/drawingml/2006/chartDrawing">
    <cdr:from>
      <cdr:x>0.94876</cdr:x>
      <cdr:y>0.0275</cdr:y>
    </cdr:from>
    <cdr:to>
      <cdr:x>0.99226</cdr:x>
      <cdr:y>0.09328</cdr:y>
    </cdr:to>
    <cdr:pic>
      <cdr:nvPicPr>
        <cdr:cNvPr id="2" name="图片 1">
          <a:extLst xmlns:a="http://schemas.openxmlformats.org/drawingml/2006/main">
            <a:ext uri="{FF2B5EF4-FFF2-40B4-BE49-F238E27FC236}">
              <a16:creationId xmlns:a16="http://schemas.microsoft.com/office/drawing/2014/main" id="{B633CBEC-13B6-4091-B4BE-A7F609BB64F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2021800" y="168729"/>
          <a:ext cx="1009656" cy="4036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2.xml><?xml version="1.0" encoding="utf-8"?>
<xdr:wsDr xmlns:xdr="http://schemas.openxmlformats.org/drawingml/2006/spreadsheetDrawing" xmlns:a="http://schemas.openxmlformats.org/drawingml/2006/main">
  <xdr:twoCellAnchor>
    <xdr:from>
      <xdr:col>12</xdr:col>
      <xdr:colOff>353389</xdr:colOff>
      <xdr:row>32</xdr:row>
      <xdr:rowOff>31380</xdr:rowOff>
    </xdr:from>
    <xdr:to>
      <xdr:col>22</xdr:col>
      <xdr:colOff>237213</xdr:colOff>
      <xdr:row>53</xdr:row>
      <xdr:rowOff>24185</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37906</xdr:colOff>
      <xdr:row>32</xdr:row>
      <xdr:rowOff>79928</xdr:rowOff>
    </xdr:from>
    <xdr:ext cx="6040717" cy="280205"/>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210645" y="5852906"/>
          <a:ext cx="6040717" cy="280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t>Fig.</a:t>
          </a:r>
          <a:r>
            <a:rPr lang="en-US" sz="1200" b="1" baseline="0"/>
            <a:t> </a:t>
          </a:r>
          <a:r>
            <a:rPr lang="en-US" sz="1200" b="1"/>
            <a:t>4.10: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rgbClr val="C0504D"/>
              </a:solidFill>
            </a:rPr>
            <a:t>(JPO)</a:t>
          </a:r>
          <a:endParaRPr lang="en-US" sz="1200" b="1">
            <a:solidFill>
              <a:srgbClr val="C0504D"/>
            </a:solidFill>
          </a:endParaRPr>
        </a:p>
      </xdr:txBody>
    </xdr:sp>
    <xdr:clientData/>
  </xdr:oneCellAnchor>
  <xdr:twoCellAnchor>
    <xdr:from>
      <xdr:col>13</xdr:col>
      <xdr:colOff>11927</xdr:colOff>
      <xdr:row>58</xdr:row>
      <xdr:rowOff>2485</xdr:rowOff>
    </xdr:from>
    <xdr:to>
      <xdr:col>22</xdr:col>
      <xdr:colOff>377687</xdr:colOff>
      <xdr:row>78</xdr:row>
      <xdr:rowOff>135835</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83821</xdr:colOff>
      <xdr:row>58</xdr:row>
      <xdr:rowOff>106680</xdr:rowOff>
    </xdr:from>
    <xdr:ext cx="6556337" cy="280205"/>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7122795" y="9269730"/>
          <a:ext cx="6555740" cy="280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t>Fig.</a:t>
          </a:r>
          <a:r>
            <a:rPr lang="en-US" sz="1200" b="1" baseline="0"/>
            <a:t> </a:t>
          </a:r>
          <a:r>
            <a:rPr lang="en-US" sz="1200" b="1"/>
            <a:t>4.10: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rgbClr val="604A7B"/>
              </a:solidFill>
            </a:rPr>
            <a:t>(KIPO)</a:t>
          </a:r>
          <a:endParaRPr lang="en-US" sz="1200" b="1">
            <a:solidFill>
              <a:srgbClr val="604A7B"/>
            </a:solidFill>
          </a:endParaRPr>
        </a:p>
      </xdr:txBody>
    </xdr:sp>
    <xdr:clientData/>
  </xdr:oneCellAnchor>
  <xdr:twoCellAnchor>
    <xdr:from>
      <xdr:col>13</xdr:col>
      <xdr:colOff>15240</xdr:colOff>
      <xdr:row>83</xdr:row>
      <xdr:rowOff>224790</xdr:rowOff>
    </xdr:from>
    <xdr:to>
      <xdr:col>22</xdr:col>
      <xdr:colOff>449580</xdr:colOff>
      <xdr:row>104</xdr:row>
      <xdr:rowOff>167640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15240</xdr:colOff>
      <xdr:row>110</xdr:row>
      <xdr:rowOff>19050</xdr:rowOff>
    </xdr:from>
    <xdr:to>
      <xdr:col>22</xdr:col>
      <xdr:colOff>426720</xdr:colOff>
      <xdr:row>130</xdr:row>
      <xdr:rowOff>167640</xdr:rowOff>
    </xdr:to>
    <xdr:graphicFrame macro="">
      <xdr:nvGraphicFramePr>
        <xdr:cNvPr id="8" name="Chart 7">
          <a:extLst>
            <a:ext uri="{FF2B5EF4-FFF2-40B4-BE49-F238E27FC236}">
              <a16:creationId xmlns:a16="http://schemas.microsoft.com/office/drawing/2014/main" id="{00000000-0008-0000-1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68580</xdr:colOff>
      <xdr:row>6</xdr:row>
      <xdr:rowOff>30480</xdr:rowOff>
    </xdr:from>
    <xdr:to>
      <xdr:col>22</xdr:col>
      <xdr:colOff>327660</xdr:colOff>
      <xdr:row>26</xdr:row>
      <xdr:rowOff>144780</xdr:rowOff>
    </xdr:to>
    <xdr:graphicFrame macro="">
      <xdr:nvGraphicFramePr>
        <xdr:cNvPr id="7" name="Chart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0.88812</cdr:x>
      <cdr:y>0.09121</cdr:y>
    </cdr:from>
    <cdr:to>
      <cdr:x>0.99773</cdr:x>
      <cdr:y>0.16385</cdr:y>
    </cdr:to>
    <cdr:pic>
      <cdr:nvPicPr>
        <cdr:cNvPr id="2" name="图片 1">
          <a:extLst xmlns:a="http://schemas.openxmlformats.org/drawingml/2006/main">
            <a:ext uri="{FF2B5EF4-FFF2-40B4-BE49-F238E27FC236}">
              <a16:creationId xmlns:a16="http://schemas.microsoft.com/office/drawing/2014/main" id="{39A454EC-03CE-403D-A81D-CF2A4E62E780}"/>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840835" y="357094"/>
          <a:ext cx="720882" cy="28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4.xml><?xml version="1.0" encoding="utf-8"?>
<c:userShapes xmlns:c="http://schemas.openxmlformats.org/drawingml/2006/chart">
  <cdr:relSizeAnchor xmlns:cdr="http://schemas.openxmlformats.org/drawingml/2006/chartDrawing">
    <cdr:from>
      <cdr:x>0.88026</cdr:x>
      <cdr:y>0.1232</cdr:y>
    </cdr:from>
    <cdr:to>
      <cdr:x>0.99308</cdr:x>
      <cdr:y>0.19905</cdr:y>
    </cdr:to>
    <cdr:pic>
      <cdr:nvPicPr>
        <cdr:cNvPr id="2" name="图片 1">
          <a:extLst xmlns:a="http://schemas.openxmlformats.org/drawingml/2006/main">
            <a:ext uri="{FF2B5EF4-FFF2-40B4-BE49-F238E27FC236}">
              <a16:creationId xmlns:a16="http://schemas.microsoft.com/office/drawing/2014/main" id="{3B6F3AB2-F997-4BEF-9C1D-C3191EA8D07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885329" y="476624"/>
          <a:ext cx="754265" cy="2934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5.xml><?xml version="1.0" encoding="utf-8"?>
<c:userShapes xmlns:c="http://schemas.openxmlformats.org/drawingml/2006/chart">
  <cdr:relSizeAnchor xmlns:cdr="http://schemas.openxmlformats.org/drawingml/2006/chartDrawing">
    <cdr:from>
      <cdr:x>0.00654</cdr:x>
      <cdr:y>0.01949</cdr:y>
    </cdr:from>
    <cdr:to>
      <cdr:x>0.97784</cdr:x>
      <cdr:y>0.11431</cdr:y>
    </cdr:to>
    <cdr:sp macro="" textlink="">
      <cdr:nvSpPr>
        <cdr:cNvPr id="2" name="矩形 1"/>
        <cdr:cNvSpPr/>
      </cdr:nvSpPr>
      <cdr:spPr>
        <a:xfrm xmlns:a="http://schemas.openxmlformats.org/drawingml/2006/main">
          <a:off x="50800" y="88900"/>
          <a:ext cx="7541895" cy="4324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Fig.</a:t>
          </a:r>
          <a:r>
            <a:rPr lang="en-US" sz="1200" b="1" baseline="0"/>
            <a:t> </a:t>
          </a:r>
          <a:r>
            <a:rPr lang="en-US" sz="1200" b="1"/>
            <a:t>4.10: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chemeClr val="accent2"/>
              </a:solidFill>
            </a:rPr>
            <a:t>(CNIPA)</a:t>
          </a:r>
          <a:endParaRPr lang="en-US" sz="1200" b="1">
            <a:solidFill>
              <a:schemeClr val="accent2"/>
            </a:solidFill>
          </a:endParaRPr>
        </a:p>
      </cdr:txBody>
    </cdr:sp>
  </cdr:relSizeAnchor>
  <cdr:relSizeAnchor xmlns:cdr="http://schemas.openxmlformats.org/drawingml/2006/chartDrawing">
    <cdr:from>
      <cdr:x>0.88239</cdr:x>
      <cdr:y>0.08942</cdr:y>
    </cdr:from>
    <cdr:to>
      <cdr:x>0.98861</cdr:x>
      <cdr:y>0.16082</cdr:y>
    </cdr:to>
    <cdr:pic>
      <cdr:nvPicPr>
        <cdr:cNvPr id="3" name="图片 2">
          <a:extLst xmlns:a="http://schemas.openxmlformats.org/drawingml/2006/main">
            <a:ext uri="{FF2B5EF4-FFF2-40B4-BE49-F238E27FC236}">
              <a16:creationId xmlns:a16="http://schemas.microsoft.com/office/drawing/2014/main" id="{B2470ADC-B952-4B53-BC9C-A1C7E16C802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960035" y="349624"/>
          <a:ext cx="717476" cy="279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6.xml><?xml version="1.0" encoding="utf-8"?>
<c:userShapes xmlns:c="http://schemas.openxmlformats.org/drawingml/2006/chart">
  <cdr:relSizeAnchor xmlns:cdr="http://schemas.openxmlformats.org/drawingml/2006/chartDrawing">
    <cdr:from>
      <cdr:x>0.00653</cdr:x>
      <cdr:y>0.02134</cdr:y>
    </cdr:from>
    <cdr:to>
      <cdr:x>0.97592</cdr:x>
      <cdr:y>0.11696</cdr:y>
    </cdr:to>
    <cdr:sp macro="" textlink="">
      <cdr:nvSpPr>
        <cdr:cNvPr id="2" name="矩形 1"/>
        <cdr:cNvSpPr/>
      </cdr:nvSpPr>
      <cdr:spPr>
        <a:xfrm xmlns:a="http://schemas.openxmlformats.org/drawingml/2006/main">
          <a:off x="50800" y="96520"/>
          <a:ext cx="7541895" cy="43243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Fig.</a:t>
          </a:r>
          <a:r>
            <a:rPr lang="en-US" sz="1200" b="1" baseline="0"/>
            <a:t> </a:t>
          </a:r>
          <a:r>
            <a:rPr lang="en-US" sz="1200" b="1"/>
            <a:t>4.10: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chemeClr val="accent6">
                  <a:lumMod val="75000"/>
                </a:schemeClr>
              </a:solidFill>
            </a:rPr>
            <a:t>(USPTO)</a:t>
          </a:r>
          <a:endParaRPr lang="en-US" sz="1200" b="1">
            <a:solidFill>
              <a:schemeClr val="accent6">
                <a:lumMod val="75000"/>
              </a:schemeClr>
            </a:solidFill>
          </a:endParaRPr>
        </a:p>
      </cdr:txBody>
    </cdr:sp>
  </cdr:relSizeAnchor>
  <cdr:relSizeAnchor xmlns:cdr="http://schemas.openxmlformats.org/drawingml/2006/chartDrawing">
    <cdr:from>
      <cdr:x>0.8876</cdr:x>
      <cdr:y>0.10925</cdr:y>
    </cdr:from>
    <cdr:to>
      <cdr:x>0.99625</cdr:x>
      <cdr:y>0.18444</cdr:y>
    </cdr:to>
    <cdr:pic>
      <cdr:nvPicPr>
        <cdr:cNvPr id="3" name="图片 2">
          <a:extLst xmlns:a="http://schemas.openxmlformats.org/drawingml/2006/main">
            <a:ext uri="{FF2B5EF4-FFF2-40B4-BE49-F238E27FC236}">
              <a16:creationId xmlns:a16="http://schemas.microsoft.com/office/drawing/2014/main" id="{F71CD235-0300-4BD6-9497-F27D071BCD3E}"/>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974977" y="424329"/>
          <a:ext cx="731405" cy="292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7.xml><?xml version="1.0" encoding="utf-8"?>
<c:userShapes xmlns:c="http://schemas.openxmlformats.org/drawingml/2006/chart">
  <cdr:relSizeAnchor xmlns:cdr="http://schemas.openxmlformats.org/drawingml/2006/chartDrawing">
    <cdr:from>
      <cdr:x>0.00938</cdr:x>
      <cdr:y>0.04051</cdr:y>
    </cdr:from>
    <cdr:to>
      <cdr:x>0.92867</cdr:x>
      <cdr:y>0.14016</cdr:y>
    </cdr:to>
    <cdr:sp macro="" textlink="">
      <cdr:nvSpPr>
        <cdr:cNvPr id="2" name="矩形 1"/>
        <cdr:cNvSpPr/>
      </cdr:nvSpPr>
      <cdr:spPr>
        <a:xfrm xmlns:a="http://schemas.openxmlformats.org/drawingml/2006/main">
          <a:off x="60960" y="142922"/>
          <a:ext cx="5975256" cy="35157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200" b="1"/>
            <a:t>Fig.</a:t>
          </a:r>
          <a:r>
            <a:rPr lang="en-US" sz="1200" b="1" baseline="0"/>
            <a:t> </a:t>
          </a:r>
          <a:r>
            <a:rPr lang="en-US" sz="1200" b="1"/>
            <a:t>4.10:  PATENTS GRANTED - MAINTENANCE FROM FILING DATE - </a:t>
          </a:r>
          <a:r>
            <a:rPr lang="en-US" sz="1200" b="1">
              <a:solidFill>
                <a:srgbClr val="0000CC"/>
              </a:solidFill>
            </a:rPr>
            <a:t>EXTENDED</a:t>
          </a:r>
          <a:r>
            <a:rPr lang="en-US" sz="1200" b="1" baseline="0">
              <a:solidFill>
                <a:srgbClr val="0000CC"/>
              </a:solidFill>
            </a:rPr>
            <a:t>  DATA </a:t>
          </a:r>
          <a:r>
            <a:rPr lang="en-US" sz="1200" b="1" baseline="0">
              <a:solidFill>
                <a:srgbClr val="0070C0"/>
              </a:solidFill>
            </a:rPr>
            <a:t>(EPO)</a:t>
          </a:r>
          <a:endParaRPr lang="en-US" sz="1200" b="1">
            <a:solidFill>
              <a:srgbClr val="0070C0"/>
            </a:solidFill>
          </a:endParaRPr>
        </a:p>
      </cdr:txBody>
    </cdr:sp>
  </cdr:relSizeAnchor>
  <cdr:relSizeAnchor xmlns:cdr="http://schemas.openxmlformats.org/drawingml/2006/chartDrawing">
    <cdr:from>
      <cdr:x>0.89043</cdr:x>
      <cdr:y>0.12769</cdr:y>
    </cdr:from>
    <cdr:to>
      <cdr:x>1</cdr:x>
      <cdr:y>0.20156</cdr:y>
    </cdr:to>
    <cdr:pic>
      <cdr:nvPicPr>
        <cdr:cNvPr id="3" name="图片 2">
          <a:extLst xmlns:a="http://schemas.openxmlformats.org/drawingml/2006/main">
            <a:ext uri="{FF2B5EF4-FFF2-40B4-BE49-F238E27FC236}">
              <a16:creationId xmlns:a16="http://schemas.microsoft.com/office/drawing/2014/main" id="{37B90B80-8E1D-4F39-BC2C-206E95DAB7BA}"/>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5858315" y="491566"/>
          <a:ext cx="720882" cy="28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48.xml><?xml version="1.0" encoding="utf-8"?>
<xdr:wsDr xmlns:xdr="http://schemas.openxmlformats.org/drawingml/2006/spreadsheetDrawing" xmlns:a="http://schemas.openxmlformats.org/drawingml/2006/main">
  <xdr:twoCellAnchor>
    <xdr:from>
      <xdr:col>1</xdr:col>
      <xdr:colOff>717175</xdr:colOff>
      <xdr:row>5</xdr:row>
      <xdr:rowOff>22409</xdr:rowOff>
    </xdr:from>
    <xdr:to>
      <xdr:col>16</xdr:col>
      <xdr:colOff>179293</xdr:colOff>
      <xdr:row>31</xdr:row>
      <xdr:rowOff>152400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134470</xdr:colOff>
      <xdr:row>14</xdr:row>
      <xdr:rowOff>80682</xdr:rowOff>
    </xdr:from>
    <xdr:to>
      <xdr:col>14</xdr:col>
      <xdr:colOff>600635</xdr:colOff>
      <xdr:row>16</xdr:row>
      <xdr:rowOff>80906</xdr:rowOff>
    </xdr:to>
    <xdr:sp macro="" textlink="">
      <xdr:nvSpPr>
        <xdr:cNvPr id="3" name="テキスト ボックス 4">
          <a:extLst>
            <a:ext uri="{FF2B5EF4-FFF2-40B4-BE49-F238E27FC236}">
              <a16:creationId xmlns:a16="http://schemas.microsoft.com/office/drawing/2014/main" id="{00000000-0008-0000-1200-000003000000}"/>
            </a:ext>
          </a:extLst>
        </xdr:cNvPr>
        <xdr:cNvSpPr txBox="1"/>
      </xdr:nvSpPr>
      <xdr:spPr>
        <a:xfrm>
          <a:off x="9164170" y="2585757"/>
          <a:ext cx="466165" cy="343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a:t>
          </a:r>
          <a:endParaRPr lang="ja-JP" altLang="en-US" sz="1200" b="0">
            <a:solidFill>
              <a:srgbClr val="77933C"/>
            </a:solidFill>
          </a:endParaRPr>
        </a:p>
      </xdr:txBody>
    </xdr:sp>
    <xdr:clientData/>
  </xdr:twoCellAnchor>
  <xdr:twoCellAnchor>
    <xdr:from>
      <xdr:col>14</xdr:col>
      <xdr:colOff>80682</xdr:colOff>
      <xdr:row>16</xdr:row>
      <xdr:rowOff>62751</xdr:rowOff>
    </xdr:from>
    <xdr:to>
      <xdr:col>15</xdr:col>
      <xdr:colOff>423109</xdr:colOff>
      <xdr:row>18</xdr:row>
      <xdr:rowOff>133255</xdr:rowOff>
    </xdr:to>
    <xdr:sp macro="" textlink="">
      <xdr:nvSpPr>
        <xdr:cNvPr id="4" name="テキスト ボックス 6">
          <a:extLst>
            <a:ext uri="{FF2B5EF4-FFF2-40B4-BE49-F238E27FC236}">
              <a16:creationId xmlns:a16="http://schemas.microsoft.com/office/drawing/2014/main" id="{00000000-0008-0000-1200-000004000000}"/>
            </a:ext>
          </a:extLst>
        </xdr:cNvPr>
        <xdr:cNvSpPr txBox="1"/>
      </xdr:nvSpPr>
      <xdr:spPr>
        <a:xfrm>
          <a:off x="9110382" y="2910726"/>
          <a:ext cx="1028227" cy="4134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Japan</a:t>
          </a:r>
          <a:endParaRPr lang="ja-JP" altLang="en-US" sz="1200" b="0">
            <a:solidFill>
              <a:srgbClr val="C0504D"/>
            </a:solidFill>
          </a:endParaRPr>
        </a:p>
      </xdr:txBody>
    </xdr:sp>
    <xdr:clientData/>
  </xdr:twoCellAnchor>
  <xdr:twoCellAnchor>
    <xdr:from>
      <xdr:col>14</xdr:col>
      <xdr:colOff>107576</xdr:colOff>
      <xdr:row>19</xdr:row>
      <xdr:rowOff>125505</xdr:rowOff>
    </xdr:from>
    <xdr:to>
      <xdr:col>14</xdr:col>
      <xdr:colOff>582705</xdr:colOff>
      <xdr:row>21</xdr:row>
      <xdr:rowOff>158613</xdr:rowOff>
    </xdr:to>
    <xdr:sp macro="" textlink="">
      <xdr:nvSpPr>
        <xdr:cNvPr id="5" name="テキスト ボックス 5">
          <a:extLst>
            <a:ext uri="{FF2B5EF4-FFF2-40B4-BE49-F238E27FC236}">
              <a16:creationId xmlns:a16="http://schemas.microsoft.com/office/drawing/2014/main" id="{00000000-0008-0000-1200-000005000000}"/>
            </a:ext>
          </a:extLst>
        </xdr:cNvPr>
        <xdr:cNvSpPr txBox="1"/>
      </xdr:nvSpPr>
      <xdr:spPr>
        <a:xfrm>
          <a:off x="9137276" y="3487830"/>
          <a:ext cx="475129" cy="37600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bg2">
                  <a:lumMod val="25000"/>
                </a:schemeClr>
              </a:solidFill>
            </a:rPr>
            <a:t>All</a:t>
          </a:r>
          <a:endParaRPr lang="ja-JP" altLang="en-US" sz="1200" b="0">
            <a:solidFill>
              <a:schemeClr val="bg2">
                <a:lumMod val="25000"/>
              </a:schemeClr>
            </a:solidFill>
          </a:endParaRPr>
        </a:p>
      </xdr:txBody>
    </xdr:sp>
    <xdr:clientData/>
  </xdr:twoCellAnchor>
  <xdr:twoCellAnchor>
    <xdr:from>
      <xdr:col>14</xdr:col>
      <xdr:colOff>17929</xdr:colOff>
      <xdr:row>20</xdr:row>
      <xdr:rowOff>116542</xdr:rowOff>
    </xdr:from>
    <xdr:to>
      <xdr:col>15</xdr:col>
      <xdr:colOff>125505</xdr:colOff>
      <xdr:row>22</xdr:row>
      <xdr:rowOff>89647</xdr:rowOff>
    </xdr:to>
    <xdr:sp macro="" textlink="">
      <xdr:nvSpPr>
        <xdr:cNvPr id="6" name="テキスト ボックス 9">
          <a:extLst>
            <a:ext uri="{FF2B5EF4-FFF2-40B4-BE49-F238E27FC236}">
              <a16:creationId xmlns:a16="http://schemas.microsoft.com/office/drawing/2014/main" id="{00000000-0008-0000-1200-000006000000}"/>
            </a:ext>
          </a:extLst>
        </xdr:cNvPr>
        <xdr:cNvSpPr txBox="1"/>
      </xdr:nvSpPr>
      <xdr:spPr>
        <a:xfrm>
          <a:off x="9047629" y="3650317"/>
          <a:ext cx="793376" cy="3160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2"/>
              </a:solidFill>
            </a:rPr>
            <a:t>Others</a:t>
          </a:r>
          <a:endParaRPr lang="ja-JP" altLang="en-US" sz="1200" b="0">
            <a:solidFill>
              <a:schemeClr val="accent2"/>
            </a:solidFill>
          </a:endParaRPr>
        </a:p>
      </xdr:txBody>
    </xdr:sp>
    <xdr:clientData/>
  </xdr:twoCellAnchor>
  <xdr:twoCellAnchor>
    <xdr:from>
      <xdr:col>14</xdr:col>
      <xdr:colOff>17929</xdr:colOff>
      <xdr:row>21</xdr:row>
      <xdr:rowOff>80683</xdr:rowOff>
    </xdr:from>
    <xdr:to>
      <xdr:col>15</xdr:col>
      <xdr:colOff>107576</xdr:colOff>
      <xdr:row>23</xdr:row>
      <xdr:rowOff>81051</xdr:rowOff>
    </xdr:to>
    <xdr:sp macro="" textlink="">
      <xdr:nvSpPr>
        <xdr:cNvPr id="7" name="テキスト ボックス 8">
          <a:extLst>
            <a:ext uri="{FF2B5EF4-FFF2-40B4-BE49-F238E27FC236}">
              <a16:creationId xmlns:a16="http://schemas.microsoft.com/office/drawing/2014/main" id="{00000000-0008-0000-1200-000007000000}"/>
            </a:ext>
          </a:extLst>
        </xdr:cNvPr>
        <xdr:cNvSpPr txBox="1"/>
      </xdr:nvSpPr>
      <xdr:spPr>
        <a:xfrm>
          <a:off x="9047629" y="3785908"/>
          <a:ext cx="775447" cy="3432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604A7B"/>
              </a:solidFill>
              <a:latin typeface="Calibri"/>
            </a:rPr>
            <a:t>R.Korea</a:t>
          </a:r>
        </a:p>
      </xdr:txBody>
    </xdr:sp>
    <xdr:clientData/>
  </xdr:twoCellAnchor>
  <xdr:twoCellAnchor>
    <xdr:from>
      <xdr:col>14</xdr:col>
      <xdr:colOff>89648</xdr:colOff>
      <xdr:row>24</xdr:row>
      <xdr:rowOff>26894</xdr:rowOff>
    </xdr:from>
    <xdr:to>
      <xdr:col>15</xdr:col>
      <xdr:colOff>367553</xdr:colOff>
      <xdr:row>25</xdr:row>
      <xdr:rowOff>152400</xdr:rowOff>
    </xdr:to>
    <xdr:sp macro="" textlink="">
      <xdr:nvSpPr>
        <xdr:cNvPr id="8" name="テキスト ボックス 9">
          <a:extLst>
            <a:ext uri="{FF2B5EF4-FFF2-40B4-BE49-F238E27FC236}">
              <a16:creationId xmlns:a16="http://schemas.microsoft.com/office/drawing/2014/main" id="{00000000-0008-0000-1200-000008000000}"/>
            </a:ext>
          </a:extLst>
        </xdr:cNvPr>
        <xdr:cNvSpPr txBox="1"/>
      </xdr:nvSpPr>
      <xdr:spPr>
        <a:xfrm>
          <a:off x="9119348" y="4246469"/>
          <a:ext cx="963705" cy="2969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P.R.China</a:t>
          </a:r>
          <a:endParaRPr lang="ja-JP" altLang="en-US" sz="1200" b="0">
            <a:solidFill>
              <a:schemeClr val="accent4"/>
            </a:solidFill>
          </a:endParaRPr>
        </a:p>
      </xdr:txBody>
    </xdr:sp>
    <xdr:clientData/>
  </xdr:twoCellAnchor>
  <xdr:twoCellAnchor>
    <xdr:from>
      <xdr:col>1</xdr:col>
      <xdr:colOff>752713</xdr:colOff>
      <xdr:row>43</xdr:row>
      <xdr:rowOff>174810</xdr:rowOff>
    </xdr:from>
    <xdr:to>
      <xdr:col>16</xdr:col>
      <xdr:colOff>191940</xdr:colOff>
      <xdr:row>74</xdr:row>
      <xdr:rowOff>17927</xdr:rowOff>
    </xdr:to>
    <xdr:graphicFrame macro="">
      <xdr:nvGraphicFramePr>
        <xdr:cNvPr id="9" name="Chart 8">
          <a:extLst>
            <a:ext uri="{FF2B5EF4-FFF2-40B4-BE49-F238E27FC236}">
              <a16:creationId xmlns:a16="http://schemas.microsoft.com/office/drawing/2014/main" id="{00000000-0008-0000-1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268941</xdr:colOff>
      <xdr:row>52</xdr:row>
      <xdr:rowOff>98610</xdr:rowOff>
    </xdr:from>
    <xdr:to>
      <xdr:col>15</xdr:col>
      <xdr:colOff>560351</xdr:colOff>
      <xdr:row>54</xdr:row>
      <xdr:rowOff>160460</xdr:rowOff>
    </xdr:to>
    <xdr:sp macro="" textlink="">
      <xdr:nvSpPr>
        <xdr:cNvPr id="10" name="テキスト ボックス 2">
          <a:extLst>
            <a:ext uri="{FF2B5EF4-FFF2-40B4-BE49-F238E27FC236}">
              <a16:creationId xmlns:a16="http://schemas.microsoft.com/office/drawing/2014/main" id="{00000000-0008-0000-1200-00000A000000}"/>
            </a:ext>
          </a:extLst>
        </xdr:cNvPr>
        <xdr:cNvSpPr txBox="1"/>
      </xdr:nvSpPr>
      <xdr:spPr>
        <a:xfrm>
          <a:off x="9298641" y="9118785"/>
          <a:ext cx="977210" cy="4047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558ED5"/>
              </a:solidFill>
            </a:rPr>
            <a:t>EPO</a:t>
          </a:r>
          <a:endParaRPr lang="ja-JP" altLang="en-US" sz="1200" b="0">
            <a:solidFill>
              <a:srgbClr val="558ED5"/>
            </a:solidFill>
          </a:endParaRPr>
        </a:p>
      </xdr:txBody>
    </xdr:sp>
    <xdr:clientData/>
  </xdr:twoCellAnchor>
  <xdr:twoCellAnchor>
    <xdr:from>
      <xdr:col>14</xdr:col>
      <xdr:colOff>242047</xdr:colOff>
      <xdr:row>56</xdr:row>
      <xdr:rowOff>80682</xdr:rowOff>
    </xdr:from>
    <xdr:to>
      <xdr:col>15</xdr:col>
      <xdr:colOff>519952</xdr:colOff>
      <xdr:row>58</xdr:row>
      <xdr:rowOff>26894</xdr:rowOff>
    </xdr:to>
    <xdr:sp macro="" textlink="">
      <xdr:nvSpPr>
        <xdr:cNvPr id="11" name="テキスト ボックス 9">
          <a:extLst>
            <a:ext uri="{FF2B5EF4-FFF2-40B4-BE49-F238E27FC236}">
              <a16:creationId xmlns:a16="http://schemas.microsoft.com/office/drawing/2014/main" id="{00000000-0008-0000-1200-00000B000000}"/>
            </a:ext>
          </a:extLst>
        </xdr:cNvPr>
        <xdr:cNvSpPr txBox="1"/>
      </xdr:nvSpPr>
      <xdr:spPr>
        <a:xfrm>
          <a:off x="9271747" y="9786657"/>
          <a:ext cx="963705" cy="28911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CNIPA</a:t>
          </a:r>
          <a:endParaRPr lang="ja-JP" altLang="en-US" sz="1200" b="0">
            <a:solidFill>
              <a:schemeClr val="accent4"/>
            </a:solidFill>
          </a:endParaRPr>
        </a:p>
      </xdr:txBody>
    </xdr:sp>
    <xdr:clientData/>
  </xdr:twoCellAnchor>
  <xdr:twoCellAnchor>
    <xdr:from>
      <xdr:col>14</xdr:col>
      <xdr:colOff>277906</xdr:colOff>
      <xdr:row>63</xdr:row>
      <xdr:rowOff>62754</xdr:rowOff>
    </xdr:from>
    <xdr:to>
      <xdr:col>15</xdr:col>
      <xdr:colOff>367553</xdr:colOff>
      <xdr:row>65</xdr:row>
      <xdr:rowOff>63123</xdr:rowOff>
    </xdr:to>
    <xdr:sp macro="" textlink="">
      <xdr:nvSpPr>
        <xdr:cNvPr id="12" name="テキスト ボックス 8">
          <a:extLst>
            <a:ext uri="{FF2B5EF4-FFF2-40B4-BE49-F238E27FC236}">
              <a16:creationId xmlns:a16="http://schemas.microsoft.com/office/drawing/2014/main" id="{00000000-0008-0000-1200-00000C000000}"/>
            </a:ext>
          </a:extLst>
        </xdr:cNvPr>
        <xdr:cNvSpPr txBox="1"/>
      </xdr:nvSpPr>
      <xdr:spPr>
        <a:xfrm>
          <a:off x="9307606" y="10968879"/>
          <a:ext cx="775447" cy="34326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200" b="0" i="0" u="none" strike="noStrike" baseline="0">
              <a:solidFill>
                <a:srgbClr val="604A7B"/>
              </a:solidFill>
              <a:latin typeface="Calibri"/>
            </a:rPr>
            <a:t>KIPO</a:t>
          </a:r>
          <a:endParaRPr lang="ja-JP" altLang="en-US" sz="1200" b="0" i="0" u="none" strike="noStrike" baseline="0">
            <a:solidFill>
              <a:srgbClr val="604A7B"/>
            </a:solidFill>
            <a:latin typeface="Calibri"/>
          </a:endParaRPr>
        </a:p>
      </xdr:txBody>
    </xdr:sp>
    <xdr:clientData/>
  </xdr:twoCellAnchor>
  <xdr:twoCellAnchor>
    <xdr:from>
      <xdr:col>14</xdr:col>
      <xdr:colOff>286871</xdr:colOff>
      <xdr:row>58</xdr:row>
      <xdr:rowOff>62753</xdr:rowOff>
    </xdr:from>
    <xdr:to>
      <xdr:col>16</xdr:col>
      <xdr:colOff>19698</xdr:colOff>
      <xdr:row>60</xdr:row>
      <xdr:rowOff>133256</xdr:rowOff>
    </xdr:to>
    <xdr:sp macro="" textlink="">
      <xdr:nvSpPr>
        <xdr:cNvPr id="13" name="テキスト ボックス 6">
          <a:extLst>
            <a:ext uri="{FF2B5EF4-FFF2-40B4-BE49-F238E27FC236}">
              <a16:creationId xmlns:a16="http://schemas.microsoft.com/office/drawing/2014/main" id="{00000000-0008-0000-1200-00000D000000}"/>
            </a:ext>
          </a:extLst>
        </xdr:cNvPr>
        <xdr:cNvSpPr txBox="1"/>
      </xdr:nvSpPr>
      <xdr:spPr>
        <a:xfrm>
          <a:off x="9316571" y="10111628"/>
          <a:ext cx="1104427" cy="41340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JPO</a:t>
          </a:r>
          <a:endParaRPr lang="ja-JP" altLang="en-US" sz="1200" b="0">
            <a:solidFill>
              <a:srgbClr val="C0504D"/>
            </a:solidFill>
          </a:endParaRPr>
        </a:p>
      </xdr:txBody>
    </xdr:sp>
    <xdr:clientData/>
  </xdr:twoCellAnchor>
  <xdr:twoCellAnchor>
    <xdr:from>
      <xdr:col>14</xdr:col>
      <xdr:colOff>286871</xdr:colOff>
      <xdr:row>55</xdr:row>
      <xdr:rowOff>17930</xdr:rowOff>
    </xdr:from>
    <xdr:to>
      <xdr:col>15</xdr:col>
      <xdr:colOff>304800</xdr:colOff>
      <xdr:row>57</xdr:row>
      <xdr:rowOff>18154</xdr:rowOff>
    </xdr:to>
    <xdr:sp macro="" textlink="">
      <xdr:nvSpPr>
        <xdr:cNvPr id="14" name="テキスト ボックス 4">
          <a:extLst>
            <a:ext uri="{FF2B5EF4-FFF2-40B4-BE49-F238E27FC236}">
              <a16:creationId xmlns:a16="http://schemas.microsoft.com/office/drawing/2014/main" id="{00000000-0008-0000-1200-00000E000000}"/>
            </a:ext>
          </a:extLst>
        </xdr:cNvPr>
        <xdr:cNvSpPr txBox="1"/>
      </xdr:nvSpPr>
      <xdr:spPr>
        <a:xfrm>
          <a:off x="9316571" y="9552455"/>
          <a:ext cx="703729" cy="343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USPTO</a:t>
          </a:r>
          <a:endParaRPr lang="ja-JP" altLang="en-US" sz="1200" b="0">
            <a:solidFill>
              <a:srgbClr val="77933C"/>
            </a:solidFill>
          </a:endParaRPr>
        </a:p>
      </xdr:txBody>
    </xdr:sp>
    <xdr:clientData/>
  </xdr:twoCellAnchor>
  <xdr:twoCellAnchor>
    <xdr:from>
      <xdr:col>2</xdr:col>
      <xdr:colOff>17928</xdr:colOff>
      <xdr:row>84</xdr:row>
      <xdr:rowOff>174812</xdr:rowOff>
    </xdr:from>
    <xdr:to>
      <xdr:col>16</xdr:col>
      <xdr:colOff>224117</xdr:colOff>
      <xdr:row>111</xdr:row>
      <xdr:rowOff>80683</xdr:rowOff>
    </xdr:to>
    <xdr:graphicFrame macro="">
      <xdr:nvGraphicFramePr>
        <xdr:cNvPr id="15" name="Chart 15">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125506</xdr:colOff>
      <xdr:row>89</xdr:row>
      <xdr:rowOff>71717</xdr:rowOff>
    </xdr:from>
    <xdr:to>
      <xdr:col>15</xdr:col>
      <xdr:colOff>416916</xdr:colOff>
      <xdr:row>91</xdr:row>
      <xdr:rowOff>133567</xdr:rowOff>
    </xdr:to>
    <xdr:sp macro="" textlink="">
      <xdr:nvSpPr>
        <xdr:cNvPr id="16" name="テキスト ボックス 2">
          <a:extLst>
            <a:ext uri="{FF2B5EF4-FFF2-40B4-BE49-F238E27FC236}">
              <a16:creationId xmlns:a16="http://schemas.microsoft.com/office/drawing/2014/main" id="{00000000-0008-0000-1200-000010000000}"/>
            </a:ext>
          </a:extLst>
        </xdr:cNvPr>
        <xdr:cNvSpPr txBox="1"/>
      </xdr:nvSpPr>
      <xdr:spPr>
        <a:xfrm>
          <a:off x="9155206" y="15378392"/>
          <a:ext cx="977210" cy="4047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558ED5"/>
              </a:solidFill>
            </a:rPr>
            <a:t>EPO</a:t>
          </a:r>
          <a:endParaRPr lang="ja-JP" altLang="en-US" sz="1200" b="0">
            <a:solidFill>
              <a:srgbClr val="558ED5"/>
            </a:solidFill>
          </a:endParaRPr>
        </a:p>
      </xdr:txBody>
    </xdr:sp>
    <xdr:clientData/>
  </xdr:twoCellAnchor>
  <xdr:twoCellAnchor>
    <xdr:from>
      <xdr:col>14</xdr:col>
      <xdr:colOff>116541</xdr:colOff>
      <xdr:row>104</xdr:row>
      <xdr:rowOff>8965</xdr:rowOff>
    </xdr:from>
    <xdr:to>
      <xdr:col>15</xdr:col>
      <xdr:colOff>161365</xdr:colOff>
      <xdr:row>106</xdr:row>
      <xdr:rowOff>9189</xdr:rowOff>
    </xdr:to>
    <xdr:sp macro="" textlink="">
      <xdr:nvSpPr>
        <xdr:cNvPr id="17" name="テキスト ボックス 4">
          <a:extLst>
            <a:ext uri="{FF2B5EF4-FFF2-40B4-BE49-F238E27FC236}">
              <a16:creationId xmlns:a16="http://schemas.microsoft.com/office/drawing/2014/main" id="{00000000-0008-0000-1200-000011000000}"/>
            </a:ext>
          </a:extLst>
        </xdr:cNvPr>
        <xdr:cNvSpPr txBox="1"/>
      </xdr:nvSpPr>
      <xdr:spPr>
        <a:xfrm>
          <a:off x="9146241" y="17887390"/>
          <a:ext cx="730624" cy="343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USPTO</a:t>
          </a:r>
          <a:endParaRPr lang="ja-JP" altLang="en-US" sz="1200" b="0">
            <a:solidFill>
              <a:srgbClr val="77933C"/>
            </a:solidFill>
          </a:endParaRPr>
        </a:p>
      </xdr:txBody>
    </xdr:sp>
    <xdr:clientData/>
  </xdr:twoCellAnchor>
  <xdr:twoCellAnchor>
    <xdr:from>
      <xdr:col>14</xdr:col>
      <xdr:colOff>98611</xdr:colOff>
      <xdr:row>101</xdr:row>
      <xdr:rowOff>44822</xdr:rowOff>
    </xdr:from>
    <xdr:to>
      <xdr:col>15</xdr:col>
      <xdr:colOff>441038</xdr:colOff>
      <xdr:row>103</xdr:row>
      <xdr:rowOff>115326</xdr:rowOff>
    </xdr:to>
    <xdr:sp macro="" textlink="">
      <xdr:nvSpPr>
        <xdr:cNvPr id="18" name="テキスト ボックス 6">
          <a:extLst>
            <a:ext uri="{FF2B5EF4-FFF2-40B4-BE49-F238E27FC236}">
              <a16:creationId xmlns:a16="http://schemas.microsoft.com/office/drawing/2014/main" id="{00000000-0008-0000-1200-000012000000}"/>
            </a:ext>
          </a:extLst>
        </xdr:cNvPr>
        <xdr:cNvSpPr txBox="1"/>
      </xdr:nvSpPr>
      <xdr:spPr>
        <a:xfrm>
          <a:off x="9128311" y="17408897"/>
          <a:ext cx="1028227" cy="4134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JPO</a:t>
          </a:r>
          <a:endParaRPr lang="ja-JP" altLang="en-US" sz="1200" b="0">
            <a:solidFill>
              <a:srgbClr val="C0504D"/>
            </a:solidFill>
          </a:endParaRPr>
        </a:p>
      </xdr:txBody>
    </xdr:sp>
    <xdr:clientData/>
  </xdr:twoCellAnchor>
  <xdr:twoCellAnchor>
    <xdr:from>
      <xdr:col>14</xdr:col>
      <xdr:colOff>143434</xdr:colOff>
      <xdr:row>102</xdr:row>
      <xdr:rowOff>107576</xdr:rowOff>
    </xdr:from>
    <xdr:to>
      <xdr:col>15</xdr:col>
      <xdr:colOff>233081</xdr:colOff>
      <xdr:row>104</xdr:row>
      <xdr:rowOff>107946</xdr:rowOff>
    </xdr:to>
    <xdr:sp macro="" textlink="">
      <xdr:nvSpPr>
        <xdr:cNvPr id="19" name="テキスト ボックス 8">
          <a:extLst>
            <a:ext uri="{FF2B5EF4-FFF2-40B4-BE49-F238E27FC236}">
              <a16:creationId xmlns:a16="http://schemas.microsoft.com/office/drawing/2014/main" id="{00000000-0008-0000-1200-000013000000}"/>
            </a:ext>
          </a:extLst>
        </xdr:cNvPr>
        <xdr:cNvSpPr txBox="1"/>
      </xdr:nvSpPr>
      <xdr:spPr>
        <a:xfrm>
          <a:off x="9173134" y="17643101"/>
          <a:ext cx="775447" cy="34327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200" b="0" i="0" u="none" strike="noStrike" baseline="0">
              <a:solidFill>
                <a:srgbClr val="604A7B"/>
              </a:solidFill>
              <a:latin typeface="Calibri"/>
            </a:rPr>
            <a:t>KIPO</a:t>
          </a:r>
          <a:endParaRPr lang="ja-JP" altLang="en-US" sz="1200" b="0" i="0" u="none" strike="noStrike" baseline="0">
            <a:solidFill>
              <a:srgbClr val="604A7B"/>
            </a:solidFill>
            <a:latin typeface="Calibri"/>
          </a:endParaRPr>
        </a:p>
      </xdr:txBody>
    </xdr:sp>
    <xdr:clientData/>
  </xdr:twoCellAnchor>
  <xdr:twoCellAnchor>
    <xdr:from>
      <xdr:col>14</xdr:col>
      <xdr:colOff>44825</xdr:colOff>
      <xdr:row>106</xdr:row>
      <xdr:rowOff>62754</xdr:rowOff>
    </xdr:from>
    <xdr:to>
      <xdr:col>15</xdr:col>
      <xdr:colOff>322730</xdr:colOff>
      <xdr:row>108</xdr:row>
      <xdr:rowOff>8965</xdr:rowOff>
    </xdr:to>
    <xdr:sp macro="" textlink="">
      <xdr:nvSpPr>
        <xdr:cNvPr id="20" name="テキスト ボックス 9">
          <a:extLst>
            <a:ext uri="{FF2B5EF4-FFF2-40B4-BE49-F238E27FC236}">
              <a16:creationId xmlns:a16="http://schemas.microsoft.com/office/drawing/2014/main" id="{00000000-0008-0000-1200-000014000000}"/>
            </a:ext>
          </a:extLst>
        </xdr:cNvPr>
        <xdr:cNvSpPr txBox="1"/>
      </xdr:nvSpPr>
      <xdr:spPr>
        <a:xfrm>
          <a:off x="9074525" y="18284079"/>
          <a:ext cx="963705" cy="2891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CNIPA</a:t>
          </a:r>
          <a:endParaRPr lang="ja-JP" altLang="en-US" sz="1200" b="0">
            <a:solidFill>
              <a:schemeClr val="accent4"/>
            </a:solidFill>
          </a:endParaRPr>
        </a:p>
      </xdr:txBody>
    </xdr:sp>
    <xdr:clientData/>
  </xdr:twoCellAnchor>
  <xdr:twoCellAnchor>
    <xdr:from>
      <xdr:col>2</xdr:col>
      <xdr:colOff>26893</xdr:colOff>
      <xdr:row>123</xdr:row>
      <xdr:rowOff>31375</xdr:rowOff>
    </xdr:from>
    <xdr:to>
      <xdr:col>16</xdr:col>
      <xdr:colOff>322729</xdr:colOff>
      <xdr:row>152</xdr:row>
      <xdr:rowOff>17927</xdr:rowOff>
    </xdr:to>
    <xdr:graphicFrame macro="">
      <xdr:nvGraphicFramePr>
        <xdr:cNvPr id="21" name="Chart 22">
          <a:extLst>
            <a:ext uri="{FF2B5EF4-FFF2-40B4-BE49-F238E27FC236}">
              <a16:creationId xmlns:a16="http://schemas.microsoft.com/office/drawing/2014/main" id="{00000000-0008-0000-1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108856</xdr:colOff>
      <xdr:row>162</xdr:row>
      <xdr:rowOff>11844</xdr:rowOff>
    </xdr:from>
    <xdr:to>
      <xdr:col>14</xdr:col>
      <xdr:colOff>23694</xdr:colOff>
      <xdr:row>193</xdr:row>
      <xdr:rowOff>642</xdr:rowOff>
    </xdr:to>
    <xdr:graphicFrame macro="">
      <xdr:nvGraphicFramePr>
        <xdr:cNvPr id="22" name="Chart 23">
          <a:extLst>
            <a:ext uri="{FF2B5EF4-FFF2-40B4-BE49-F238E27FC236}">
              <a16:creationId xmlns:a16="http://schemas.microsoft.com/office/drawing/2014/main" id="{00000000-0008-0000-1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26893</xdr:colOff>
      <xdr:row>142</xdr:row>
      <xdr:rowOff>107576</xdr:rowOff>
    </xdr:from>
    <xdr:to>
      <xdr:col>15</xdr:col>
      <xdr:colOff>26893</xdr:colOff>
      <xdr:row>144</xdr:row>
      <xdr:rowOff>107800</xdr:rowOff>
    </xdr:to>
    <xdr:sp macro="" textlink="">
      <xdr:nvSpPr>
        <xdr:cNvPr id="23" name="テキスト ボックス 4">
          <a:extLst>
            <a:ext uri="{FF2B5EF4-FFF2-40B4-BE49-F238E27FC236}">
              <a16:creationId xmlns:a16="http://schemas.microsoft.com/office/drawing/2014/main" id="{00000000-0008-0000-1200-000017000000}"/>
            </a:ext>
          </a:extLst>
        </xdr:cNvPr>
        <xdr:cNvSpPr txBox="1"/>
      </xdr:nvSpPr>
      <xdr:spPr>
        <a:xfrm>
          <a:off x="9056593" y="24501101"/>
          <a:ext cx="685800" cy="343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77933C"/>
              </a:solidFill>
            </a:rPr>
            <a:t>USPTO</a:t>
          </a:r>
          <a:endParaRPr lang="ja-JP" altLang="en-US" sz="1200" b="0">
            <a:solidFill>
              <a:srgbClr val="77933C"/>
            </a:solidFill>
          </a:endParaRPr>
        </a:p>
      </xdr:txBody>
    </xdr:sp>
    <xdr:clientData/>
  </xdr:twoCellAnchor>
  <xdr:twoCellAnchor>
    <xdr:from>
      <xdr:col>14</xdr:col>
      <xdr:colOff>89647</xdr:colOff>
      <xdr:row>144</xdr:row>
      <xdr:rowOff>8965</xdr:rowOff>
    </xdr:from>
    <xdr:to>
      <xdr:col>15</xdr:col>
      <xdr:colOff>367552</xdr:colOff>
      <xdr:row>145</xdr:row>
      <xdr:rowOff>134471</xdr:rowOff>
    </xdr:to>
    <xdr:sp macro="" textlink="">
      <xdr:nvSpPr>
        <xdr:cNvPr id="24" name="テキスト ボックス 9">
          <a:extLst>
            <a:ext uri="{FF2B5EF4-FFF2-40B4-BE49-F238E27FC236}">
              <a16:creationId xmlns:a16="http://schemas.microsoft.com/office/drawing/2014/main" id="{00000000-0008-0000-1200-000018000000}"/>
            </a:ext>
          </a:extLst>
        </xdr:cNvPr>
        <xdr:cNvSpPr txBox="1"/>
      </xdr:nvSpPr>
      <xdr:spPr>
        <a:xfrm>
          <a:off x="9119347" y="24745390"/>
          <a:ext cx="963705" cy="2969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chemeClr val="accent4"/>
              </a:solidFill>
            </a:rPr>
            <a:t>CNIPA</a:t>
          </a:r>
          <a:endParaRPr lang="ja-JP" altLang="en-US" sz="1200" b="0">
            <a:solidFill>
              <a:schemeClr val="accent4"/>
            </a:solidFill>
          </a:endParaRPr>
        </a:p>
      </xdr:txBody>
    </xdr:sp>
    <xdr:clientData/>
  </xdr:twoCellAnchor>
  <xdr:twoCellAnchor>
    <xdr:from>
      <xdr:col>14</xdr:col>
      <xdr:colOff>71719</xdr:colOff>
      <xdr:row>128</xdr:row>
      <xdr:rowOff>116541</xdr:rowOff>
    </xdr:from>
    <xdr:to>
      <xdr:col>15</xdr:col>
      <xdr:colOff>363129</xdr:colOff>
      <xdr:row>130</xdr:row>
      <xdr:rowOff>178391</xdr:rowOff>
    </xdr:to>
    <xdr:sp macro="" textlink="">
      <xdr:nvSpPr>
        <xdr:cNvPr id="25" name="テキスト ボックス 2">
          <a:extLst>
            <a:ext uri="{FF2B5EF4-FFF2-40B4-BE49-F238E27FC236}">
              <a16:creationId xmlns:a16="http://schemas.microsoft.com/office/drawing/2014/main" id="{00000000-0008-0000-1200-000019000000}"/>
            </a:ext>
          </a:extLst>
        </xdr:cNvPr>
        <xdr:cNvSpPr txBox="1"/>
      </xdr:nvSpPr>
      <xdr:spPr>
        <a:xfrm>
          <a:off x="9101419" y="22109766"/>
          <a:ext cx="977210" cy="3952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558ED5"/>
              </a:solidFill>
            </a:rPr>
            <a:t>EPO</a:t>
          </a:r>
          <a:endParaRPr lang="ja-JP" altLang="en-US" sz="1200" b="0">
            <a:solidFill>
              <a:srgbClr val="558ED5"/>
            </a:solidFill>
          </a:endParaRPr>
        </a:p>
      </xdr:txBody>
    </xdr:sp>
    <xdr:clientData/>
  </xdr:twoCellAnchor>
  <xdr:twoCellAnchor>
    <xdr:from>
      <xdr:col>14</xdr:col>
      <xdr:colOff>26894</xdr:colOff>
      <xdr:row>140</xdr:row>
      <xdr:rowOff>71719</xdr:rowOff>
    </xdr:from>
    <xdr:to>
      <xdr:col>15</xdr:col>
      <xdr:colOff>369321</xdr:colOff>
      <xdr:row>142</xdr:row>
      <xdr:rowOff>44824</xdr:rowOff>
    </xdr:to>
    <xdr:sp macro="" textlink="">
      <xdr:nvSpPr>
        <xdr:cNvPr id="26" name="テキスト ボックス 6">
          <a:extLst>
            <a:ext uri="{FF2B5EF4-FFF2-40B4-BE49-F238E27FC236}">
              <a16:creationId xmlns:a16="http://schemas.microsoft.com/office/drawing/2014/main" id="{00000000-0008-0000-1200-00001A000000}"/>
            </a:ext>
          </a:extLst>
        </xdr:cNvPr>
        <xdr:cNvSpPr txBox="1"/>
      </xdr:nvSpPr>
      <xdr:spPr>
        <a:xfrm>
          <a:off x="9056594" y="24122344"/>
          <a:ext cx="1028227" cy="3160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200" b="0">
              <a:solidFill>
                <a:srgbClr val="C0504D"/>
              </a:solidFill>
            </a:rPr>
            <a:t>JPO</a:t>
          </a:r>
          <a:endParaRPr lang="ja-JP" altLang="en-US" sz="1200" b="0">
            <a:solidFill>
              <a:srgbClr val="C0504D"/>
            </a:solidFill>
          </a:endParaRPr>
        </a:p>
      </xdr:txBody>
    </xdr:sp>
    <xdr:clientData/>
  </xdr:twoCellAnchor>
  <xdr:twoCellAnchor>
    <xdr:from>
      <xdr:col>14</xdr:col>
      <xdr:colOff>152399</xdr:colOff>
      <xdr:row>141</xdr:row>
      <xdr:rowOff>161367</xdr:rowOff>
    </xdr:from>
    <xdr:to>
      <xdr:col>15</xdr:col>
      <xdr:colOff>242046</xdr:colOff>
      <xdr:row>143</xdr:row>
      <xdr:rowOff>161735</xdr:rowOff>
    </xdr:to>
    <xdr:sp macro="" textlink="">
      <xdr:nvSpPr>
        <xdr:cNvPr id="27" name="テキスト ボックス 8">
          <a:extLst>
            <a:ext uri="{FF2B5EF4-FFF2-40B4-BE49-F238E27FC236}">
              <a16:creationId xmlns:a16="http://schemas.microsoft.com/office/drawing/2014/main" id="{00000000-0008-0000-1200-00001B000000}"/>
            </a:ext>
          </a:extLst>
        </xdr:cNvPr>
        <xdr:cNvSpPr txBox="1"/>
      </xdr:nvSpPr>
      <xdr:spPr>
        <a:xfrm>
          <a:off x="9182099" y="24383442"/>
          <a:ext cx="775447" cy="3432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200" b="0" i="0" u="none" strike="noStrike" baseline="0">
              <a:solidFill>
                <a:srgbClr val="604A7B"/>
              </a:solidFill>
              <a:latin typeface="Calibri"/>
            </a:rPr>
            <a:t>KIPO</a:t>
          </a:r>
          <a:endParaRPr lang="ja-JP" altLang="en-US" sz="1200" b="0" i="0" u="none" strike="noStrike" baseline="0">
            <a:solidFill>
              <a:srgbClr val="604A7B"/>
            </a:solidFill>
            <a:latin typeface="Calibri"/>
          </a:endParaRPr>
        </a:p>
      </xdr:txBody>
    </xdr:sp>
    <xdr:clientData/>
  </xdr:twoCellAnchor>
  <xdr:twoCellAnchor>
    <xdr:from>
      <xdr:col>3</xdr:col>
      <xdr:colOff>53788</xdr:colOff>
      <xdr:row>45</xdr:row>
      <xdr:rowOff>44824</xdr:rowOff>
    </xdr:from>
    <xdr:to>
      <xdr:col>16</xdr:col>
      <xdr:colOff>35859</xdr:colOff>
      <xdr:row>47</xdr:row>
      <xdr:rowOff>80682</xdr:rowOff>
    </xdr:to>
    <xdr:sp macro="" textlink="">
      <xdr:nvSpPr>
        <xdr:cNvPr id="28" name="TextBox 9">
          <a:extLst>
            <a:ext uri="{FF2B5EF4-FFF2-40B4-BE49-F238E27FC236}">
              <a16:creationId xmlns:a16="http://schemas.microsoft.com/office/drawing/2014/main" id="{00000000-0008-0000-1200-00001C000000}"/>
            </a:ext>
          </a:extLst>
        </xdr:cNvPr>
        <xdr:cNvSpPr txBox="1"/>
      </xdr:nvSpPr>
      <xdr:spPr>
        <a:xfrm>
          <a:off x="1539688" y="7864849"/>
          <a:ext cx="8897471" cy="378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Fig. 5.2: PROPORTIONS OF PCT APPLICATIONS ENTERING THE NATIONAL/REGIONAL </a:t>
          </a:r>
          <a:r>
            <a:rPr lang="en-US" sz="1400" b="1">
              <a:solidFill>
                <a:srgbClr val="0000CC"/>
              </a:solidFill>
            </a:rPr>
            <a:t>(EXTENDED DATA)</a:t>
          </a:r>
          <a:endParaRPr lang="en-US" sz="1400" b="1"/>
        </a:p>
      </xdr:txBody>
    </xdr:sp>
    <xdr:clientData/>
  </xdr:twoCellAnchor>
</xdr:wsDr>
</file>

<file path=xl/drawings/drawing49.xml><?xml version="1.0" encoding="utf-8"?>
<c:userShapes xmlns:c="http://schemas.openxmlformats.org/drawingml/2006/chart">
  <cdr:relSizeAnchor xmlns:cdr="http://schemas.openxmlformats.org/drawingml/2006/chartDrawing">
    <cdr:from>
      <cdr:x>0.853</cdr:x>
      <cdr:y>0.15092</cdr:y>
    </cdr:from>
    <cdr:to>
      <cdr:x>0.95629</cdr:x>
      <cdr:y>0.23866</cdr:y>
    </cdr:to>
    <cdr:sp macro="" textlink="">
      <cdr:nvSpPr>
        <cdr:cNvPr id="2" name="矩形 1"/>
        <cdr:cNvSpPr/>
      </cdr:nvSpPr>
      <cdr:spPr>
        <a:xfrm xmlns:a="http://schemas.openxmlformats.org/drawingml/2006/main">
          <a:off x="7440421" y="651436"/>
          <a:ext cx="901010" cy="378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b="0">
              <a:solidFill>
                <a:srgbClr val="558ED5"/>
              </a:solidFill>
            </a:rPr>
            <a:t>EPC States</a:t>
          </a:r>
          <a:endParaRPr lang="ja-JP" altLang="en-US" sz="1200" b="0">
            <a:solidFill>
              <a:srgbClr val="558ED5"/>
            </a:solidFill>
          </a:endParaRPr>
        </a:p>
      </cdr:txBody>
    </cdr:sp>
  </cdr:relSizeAnchor>
  <cdr:relSizeAnchor xmlns:cdr="http://schemas.openxmlformats.org/drawingml/2006/chartDrawing">
    <cdr:from>
      <cdr:x>0.90366</cdr:x>
      <cdr:y>0.9107</cdr:y>
    </cdr:from>
    <cdr:to>
      <cdr:x>0.99211</cdr:x>
      <cdr:y>0.97395</cdr:y>
    </cdr:to>
    <cdr:pic>
      <cdr:nvPicPr>
        <cdr:cNvPr id="3" name="图片 2">
          <a:extLst xmlns:a="http://schemas.openxmlformats.org/drawingml/2006/main">
            <a:ext uri="{FF2B5EF4-FFF2-40B4-BE49-F238E27FC236}">
              <a16:creationId xmlns:a16="http://schemas.microsoft.com/office/drawing/2014/main" id="{304F7E3E-997B-42B7-9941-CEE8052968E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932271" y="4540624"/>
          <a:ext cx="776442" cy="3153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664ED4BF-87CA-4832-94AC-BF091A13F394}"/>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0.xml><?xml version="1.0" encoding="utf-8"?>
<c:userShapes xmlns:c="http://schemas.openxmlformats.org/drawingml/2006/chart">
  <cdr:relSizeAnchor xmlns:cdr="http://schemas.openxmlformats.org/drawingml/2006/chartDrawing">
    <cdr:from>
      <cdr:x>0.90376</cdr:x>
      <cdr:y>0.92546</cdr:y>
    </cdr:from>
    <cdr:to>
      <cdr:x>0.99285</cdr:x>
      <cdr:y>0.98208</cdr:y>
    </cdr:to>
    <cdr:pic>
      <cdr:nvPicPr>
        <cdr:cNvPr id="2" name="图片 1">
          <a:extLst xmlns:a="http://schemas.openxmlformats.org/drawingml/2006/main">
            <a:ext uri="{FF2B5EF4-FFF2-40B4-BE49-F238E27FC236}">
              <a16:creationId xmlns:a16="http://schemas.microsoft.com/office/drawing/2014/main" id="{E0E46C24-578E-4A18-96E5-823DDCF7FC47}"/>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969623" y="5212977"/>
          <a:ext cx="785591" cy="31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1.xml><?xml version="1.0" encoding="utf-8"?>
<c:userShapes xmlns:c="http://schemas.openxmlformats.org/drawingml/2006/chart">
  <cdr:relSizeAnchor xmlns:cdr="http://schemas.openxmlformats.org/drawingml/2006/chartDrawing">
    <cdr:from>
      <cdr:x>0.89554</cdr:x>
      <cdr:y>0.91455</cdr:y>
    </cdr:from>
    <cdr:to>
      <cdr:x>0.98786</cdr:x>
      <cdr:y>0.97947</cdr:y>
    </cdr:to>
    <cdr:pic>
      <cdr:nvPicPr>
        <cdr:cNvPr id="2" name="图片 1">
          <a:extLst xmlns:a="http://schemas.openxmlformats.org/drawingml/2006/main">
            <a:ext uri="{FF2B5EF4-FFF2-40B4-BE49-F238E27FC236}">
              <a16:creationId xmlns:a16="http://schemas.microsoft.com/office/drawing/2014/main" id="{40B24A10-69CF-479E-922B-FDBDDD915460}"/>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865036" y="4525683"/>
          <a:ext cx="810770" cy="321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2.xml><?xml version="1.0" encoding="utf-8"?>
<c:userShapes xmlns:c="http://schemas.openxmlformats.org/drawingml/2006/chart">
  <cdr:relSizeAnchor xmlns:cdr="http://schemas.openxmlformats.org/drawingml/2006/chartDrawing">
    <cdr:from>
      <cdr:x>0.89912</cdr:x>
      <cdr:y>0.9151</cdr:y>
    </cdr:from>
    <cdr:to>
      <cdr:x>0.99311</cdr:x>
      <cdr:y>0.97622</cdr:y>
    </cdr:to>
    <cdr:pic>
      <cdr:nvPicPr>
        <cdr:cNvPr id="2" name="图片 1">
          <a:extLst xmlns:a="http://schemas.openxmlformats.org/drawingml/2006/main">
            <a:ext uri="{FF2B5EF4-FFF2-40B4-BE49-F238E27FC236}">
              <a16:creationId xmlns:a16="http://schemas.microsoft.com/office/drawing/2014/main" id="{383E534D-73C2-4317-9527-23E8EE02F8F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977094" y="4944035"/>
          <a:ext cx="833852" cy="330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3.xml><?xml version="1.0" encoding="utf-8"?>
<c:userShapes xmlns:c="http://schemas.openxmlformats.org/drawingml/2006/chart">
  <cdr:relSizeAnchor xmlns:cdr="http://schemas.openxmlformats.org/drawingml/2006/chartDrawing">
    <cdr:from>
      <cdr:x>0.88015</cdr:x>
      <cdr:y>0.91813</cdr:y>
    </cdr:from>
    <cdr:to>
      <cdr:x>0.9841</cdr:x>
      <cdr:y>0.97819</cdr:y>
    </cdr:to>
    <cdr:pic>
      <cdr:nvPicPr>
        <cdr:cNvPr id="2" name="图片 1">
          <a:extLst xmlns:a="http://schemas.openxmlformats.org/drawingml/2006/main">
            <a:ext uri="{FF2B5EF4-FFF2-40B4-BE49-F238E27FC236}">
              <a16:creationId xmlns:a16="http://schemas.microsoft.com/office/drawing/2014/main" id="{EBBBA989-F103-4E07-A86F-8CC1DF50DD36}"/>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7274858" y="5295153"/>
          <a:ext cx="859151" cy="346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0.03126</cdr:x>
      <cdr:y>0.03405</cdr:y>
    </cdr:from>
    <cdr:to>
      <cdr:x>0.97509</cdr:x>
      <cdr:y>0.14612</cdr:y>
    </cdr:to>
    <cdr:sp macro="" textlink="">
      <cdr:nvSpPr>
        <cdr:cNvPr id="3" name="テキスト ボックス 2"/>
        <cdr:cNvSpPr txBox="1"/>
      </cdr:nvSpPr>
      <cdr:spPr>
        <a:xfrm xmlns:a="http://schemas.openxmlformats.org/drawingml/2006/main">
          <a:off x="286866" y="177056"/>
          <a:ext cx="8662147" cy="5827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altLang="ja-JP" sz="1800" b="1" i="0" baseline="0">
              <a:effectLst/>
              <a:latin typeface="Arial" panose="020B0604020202020204" pitchFamily="34" charset="0"/>
              <a:ea typeface="+mn-ea"/>
              <a:cs typeface="Arial" panose="020B0604020202020204" pitchFamily="34" charset="0"/>
            </a:rPr>
            <a:t>Fig. 5.6: PROPORTIONS OF PCT - IP5 PATENT FAMILIES PER ORIGIN </a:t>
          </a:r>
          <a:endParaRPr lang="ja-JP" altLang="ja-JP" sz="1800">
            <a:effectLst/>
            <a:latin typeface="Arial" panose="020B0604020202020204" pitchFamily="34" charset="0"/>
            <a:cs typeface="Arial" panose="020B0604020202020204" pitchFamily="34" charset="0"/>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573743</xdr:colOff>
      <xdr:row>4</xdr:row>
      <xdr:rowOff>170330</xdr:rowOff>
    </xdr:from>
    <xdr:to>
      <xdr:col>23</xdr:col>
      <xdr:colOff>224119</xdr:colOff>
      <xdr:row>34</xdr:row>
      <xdr:rowOff>161366</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17930</xdr:colOff>
      <xdr:row>78</xdr:row>
      <xdr:rowOff>22409</xdr:rowOff>
    </xdr:from>
    <xdr:to>
      <xdr:col>23</xdr:col>
      <xdr:colOff>152400</xdr:colOff>
      <xdr:row>111</xdr:row>
      <xdr:rowOff>143436</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136</xdr:row>
      <xdr:rowOff>13447</xdr:rowOff>
    </xdr:from>
    <xdr:to>
      <xdr:col>23</xdr:col>
      <xdr:colOff>107576</xdr:colOff>
      <xdr:row>167</xdr:row>
      <xdr:rowOff>52293</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0.9164</cdr:x>
      <cdr:y>0.92209</cdr:y>
    </cdr:from>
    <cdr:to>
      <cdr:x>0.99376</cdr:x>
      <cdr:y>0.98128</cdr:y>
    </cdr:to>
    <cdr:pic>
      <cdr:nvPicPr>
        <cdr:cNvPr id="2" name="图片 1">
          <a:extLst xmlns:a="http://schemas.openxmlformats.org/drawingml/2006/main">
            <a:ext uri="{FF2B5EF4-FFF2-40B4-BE49-F238E27FC236}">
              <a16:creationId xmlns:a16="http://schemas.microsoft.com/office/drawing/2014/main" id="{B6035D52-E610-4D34-BB0E-27850A6B5421}"/>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941859" y="4951506"/>
          <a:ext cx="839184" cy="31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6.xml><?xml version="1.0" encoding="utf-8"?>
<c:userShapes xmlns:c="http://schemas.openxmlformats.org/drawingml/2006/chart">
  <cdr:relSizeAnchor xmlns:cdr="http://schemas.openxmlformats.org/drawingml/2006/chartDrawing">
    <cdr:from>
      <cdr:x>0.91478</cdr:x>
      <cdr:y>0.93516</cdr:y>
    </cdr:from>
    <cdr:to>
      <cdr:x>0.99214</cdr:x>
      <cdr:y>0.98713</cdr:y>
    </cdr:to>
    <cdr:pic>
      <cdr:nvPicPr>
        <cdr:cNvPr id="2" name="图片 1">
          <a:extLst xmlns:a="http://schemas.openxmlformats.org/drawingml/2006/main">
            <a:ext uri="{FF2B5EF4-FFF2-40B4-BE49-F238E27FC236}">
              <a16:creationId xmlns:a16="http://schemas.microsoft.com/office/drawing/2014/main" id="{92ED8096-E081-4071-96F7-013F4E72CC4C}"/>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799918" y="5646270"/>
          <a:ext cx="828701" cy="313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57.xml><?xml version="1.0" encoding="utf-8"?>
<c:userShapes xmlns:c="http://schemas.openxmlformats.org/drawingml/2006/chart">
  <cdr:relSizeAnchor xmlns:cdr="http://schemas.openxmlformats.org/drawingml/2006/chartDrawing">
    <cdr:from>
      <cdr:x>0.91569</cdr:x>
      <cdr:y>0.91938</cdr:y>
    </cdr:from>
    <cdr:to>
      <cdr:x>0.99268</cdr:x>
      <cdr:y>0.97503</cdr:y>
    </cdr:to>
    <cdr:pic>
      <cdr:nvPicPr>
        <cdr:cNvPr id="2" name="图片 1">
          <a:extLst xmlns:a="http://schemas.openxmlformats.org/drawingml/2006/main">
            <a:ext uri="{FF2B5EF4-FFF2-40B4-BE49-F238E27FC236}">
              <a16:creationId xmlns:a16="http://schemas.microsoft.com/office/drawing/2014/main" id="{65307A9C-0B5B-4077-B9BF-F55CD045952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9784976" y="5145741"/>
          <a:ext cx="822780" cy="3114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215B889E-22AF-48D8-AB28-4C9E1E75FCA7}"/>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7.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AFB74B39-6190-4468-965F-8DC2E6A9CE21}"/>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8.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7EF69222-AD07-444E-97AF-1152C80A6B5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9.xml><?xml version="1.0" encoding="utf-8"?>
<c:userShapes xmlns:c="http://schemas.openxmlformats.org/drawingml/2006/chart">
  <cdr:relSizeAnchor xmlns:cdr="http://schemas.openxmlformats.org/drawingml/2006/chartDrawing">
    <cdr:from>
      <cdr:x>0.76637</cdr:x>
      <cdr:y>0.8808</cdr:y>
    </cdr:from>
    <cdr:to>
      <cdr:x>0.99376</cdr:x>
      <cdr:y>0.97934</cdr:y>
    </cdr:to>
    <cdr:pic>
      <cdr:nvPicPr>
        <cdr:cNvPr id="2" name="图片 1">
          <a:extLst xmlns:a="http://schemas.openxmlformats.org/drawingml/2006/main">
            <a:ext uri="{FF2B5EF4-FFF2-40B4-BE49-F238E27FC236}">
              <a16:creationId xmlns:a16="http://schemas.microsoft.com/office/drawing/2014/main" id="{BA0CC865-D609-42B9-B81B-B23AE1DB2DF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a:xfrm xmlns:a="http://schemas.openxmlformats.org/drawingml/2006/main">
          <a:off x="2664069" y="2672211"/>
          <a:ext cx="790457" cy="298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B2:B47"/>
  <sheetViews>
    <sheetView tabSelected="1" workbookViewId="0">
      <selection activeCell="D2" sqref="D2"/>
    </sheetView>
  </sheetViews>
  <sheetFormatPr defaultColWidth="8.88671875" defaultRowHeight="17.399999999999999"/>
  <cols>
    <col min="1" max="1" width="4.88671875" style="1440" customWidth="1"/>
    <col min="2" max="2" width="86" style="1440" customWidth="1"/>
    <col min="3" max="16384" width="8.88671875" style="1440"/>
  </cols>
  <sheetData>
    <row r="2" spans="2:2" ht="25.95" customHeight="1">
      <c r="B2" s="1441" t="s">
        <v>477</v>
      </c>
    </row>
    <row r="3" spans="2:2" ht="22.95" customHeight="1">
      <c r="B3" s="1442" t="s">
        <v>0</v>
      </c>
    </row>
    <row r="4" spans="2:2">
      <c r="B4" s="1443"/>
    </row>
    <row r="5" spans="2:2">
      <c r="B5" s="1444" t="s">
        <v>1</v>
      </c>
    </row>
    <row r="6" spans="2:2">
      <c r="B6" s="1443"/>
    </row>
    <row r="7" spans="2:2">
      <c r="B7" s="1445" t="s">
        <v>2</v>
      </c>
    </row>
    <row r="8" spans="2:2">
      <c r="B8" s="1444" t="s">
        <v>3</v>
      </c>
    </row>
    <row r="9" spans="2:2">
      <c r="B9" s="1444" t="s">
        <v>4</v>
      </c>
    </row>
    <row r="10" spans="2:2">
      <c r="B10" s="1444" t="s">
        <v>5</v>
      </c>
    </row>
    <row r="11" spans="2:2">
      <c r="B11" s="1444" t="s">
        <v>6</v>
      </c>
    </row>
    <row r="12" spans="2:2">
      <c r="B12" s="1444" t="s">
        <v>7</v>
      </c>
    </row>
    <row r="13" spans="2:2">
      <c r="B13" s="1444" t="s">
        <v>8</v>
      </c>
    </row>
    <row r="14" spans="2:2">
      <c r="B14" s="1444" t="s">
        <v>9</v>
      </c>
    </row>
    <row r="15" spans="2:2">
      <c r="B15" s="1444" t="s">
        <v>10</v>
      </c>
    </row>
    <row r="16" spans="2:2">
      <c r="B16" s="1444" t="s">
        <v>11</v>
      </c>
    </row>
    <row r="17" spans="2:2">
      <c r="B17" s="1444" t="s">
        <v>12</v>
      </c>
    </row>
    <row r="18" spans="2:2">
      <c r="B18" s="1444" t="s">
        <v>13</v>
      </c>
    </row>
    <row r="19" spans="2:2">
      <c r="B19" s="1444" t="s">
        <v>14</v>
      </c>
    </row>
    <row r="20" spans="2:2">
      <c r="B20" s="1444" t="s">
        <v>15</v>
      </c>
    </row>
    <row r="21" spans="2:2">
      <c r="B21" s="1443"/>
    </row>
    <row r="22" spans="2:2">
      <c r="B22" s="1444" t="s">
        <v>16</v>
      </c>
    </row>
    <row r="23" spans="2:2">
      <c r="B23" s="1444" t="s">
        <v>17</v>
      </c>
    </row>
    <row r="24" spans="2:2">
      <c r="B24" s="1446" t="s">
        <v>18</v>
      </c>
    </row>
    <row r="25" spans="2:2">
      <c r="B25" s="1444" t="s">
        <v>19</v>
      </c>
    </row>
    <row r="26" spans="2:2">
      <c r="B26" s="1444" t="s">
        <v>20</v>
      </c>
    </row>
    <row r="27" spans="2:2">
      <c r="B27" s="1444" t="s">
        <v>21</v>
      </c>
    </row>
    <row r="28" spans="2:2">
      <c r="B28" s="1444" t="s">
        <v>22</v>
      </c>
    </row>
    <row r="29" spans="2:2">
      <c r="B29" s="1444" t="s">
        <v>23</v>
      </c>
    </row>
    <row r="30" spans="2:2">
      <c r="B30" s="1443"/>
    </row>
    <row r="31" spans="2:2">
      <c r="B31" s="1444" t="s">
        <v>24</v>
      </c>
    </row>
    <row r="32" spans="2:2">
      <c r="B32" s="1444" t="s">
        <v>25</v>
      </c>
    </row>
    <row r="33" spans="2:2">
      <c r="B33" s="1444" t="s">
        <v>26</v>
      </c>
    </row>
    <row r="34" spans="2:2">
      <c r="B34" s="1444" t="s">
        <v>27</v>
      </c>
    </row>
    <row r="35" spans="2:2">
      <c r="B35" s="1444" t="s">
        <v>28</v>
      </c>
    </row>
    <row r="36" spans="2:2">
      <c r="B36" s="1444" t="s">
        <v>29</v>
      </c>
    </row>
    <row r="37" spans="2:2">
      <c r="B37" s="1444" t="s">
        <v>30</v>
      </c>
    </row>
    <row r="38" spans="2:2">
      <c r="B38" s="1444" t="s">
        <v>31</v>
      </c>
    </row>
    <row r="39" spans="2:2">
      <c r="B39" s="1443"/>
    </row>
    <row r="40" spans="2:2" ht="25.2" customHeight="1">
      <c r="B40" s="1447" t="s">
        <v>32</v>
      </c>
    </row>
    <row r="41" spans="2:2">
      <c r="B41" s="1444" t="s">
        <v>33</v>
      </c>
    </row>
    <row r="42" spans="2:2">
      <c r="B42" s="1444" t="s">
        <v>34</v>
      </c>
    </row>
    <row r="43" spans="2:2">
      <c r="B43" s="1444" t="s">
        <v>35</v>
      </c>
    </row>
    <row r="44" spans="2:2">
      <c r="B44" s="1444" t="s">
        <v>36</v>
      </c>
    </row>
    <row r="45" spans="2:2">
      <c r="B45" s="1444" t="s">
        <v>37</v>
      </c>
    </row>
    <row r="46" spans="2:2">
      <c r="B46" s="1444" t="s">
        <v>38</v>
      </c>
    </row>
    <row r="47" spans="2:2">
      <c r="B47" s="1448"/>
    </row>
  </sheetData>
  <phoneticPr fontId="75" type="noConversion"/>
  <hyperlinks>
    <hyperlink ref="B5" location="'Ch2. Patents-in-Force'!A46" display="Fig. 2.1   Patents in Force " xr:uid="{00000000-0004-0000-0000-000000000000}"/>
    <hyperlink ref="B41" location="'Ch2. Budget'!A1" display="Budget" xr:uid="{00000000-0004-0000-0000-000001000000}"/>
    <hyperlink ref="B42" location="'Ch2. Staff'!A1" display="Staff" xr:uid="{00000000-0004-0000-0000-000002000000}"/>
    <hyperlink ref="B43" location="'Ch2. Production figures'!A1" display="Production figures" xr:uid="{00000000-0004-0000-0000-000003000000}"/>
    <hyperlink ref="B7" location="'Ch3. Patent filings'!B64" display="Fig. 3.1   Worldwide patent filings - filing procedures " xr:uid="{00000000-0004-0000-0000-000004000000}"/>
    <hyperlink ref="B8" location="'Ch3. Patent filings'!A117" display="Fig. 3.2   Worldwide patent filings - origin" xr:uid="{00000000-0004-0000-0000-000005000000}"/>
    <hyperlink ref="B9" location="'Ch3. Patent filings'!A167" display="Fig. 3.3   Worldwide patent filings - percentage filed at home" xr:uid="{00000000-0004-0000-0000-000006000000}"/>
    <hyperlink ref="B10" location="'Ch3. First filings'!A37" display="Fig. 3.4   Worldwide patent first filings - origin" xr:uid="{00000000-0004-0000-0000-000007000000}"/>
    <hyperlink ref="B11" location="'Ch3. Patent Applications'!B155" display="Fig. 3.5   Worldwide patent applications - filing procedures" xr:uid="{00000000-0004-0000-0000-000008000000}"/>
    <hyperlink ref="B12" location="'Ch3. Patent Applications'!B203" display="Fig. 3.6   Worldwide patent applications - origin" xr:uid="{00000000-0004-0000-0000-000009000000}"/>
    <hyperlink ref="B14" location="'Ch3. Demand for patent rights'!B147" display="Fig. 3.8   Worldwide demand for patent rights - procedures" xr:uid="{00000000-0004-0000-0000-00000A000000}"/>
    <hyperlink ref="B15" location="'Ch3. Demand for patent rights'!B194" display="Fig. 3.9   Worldwide demand for patent rights - origin" xr:uid="{00000000-0004-0000-0000-00000B000000}"/>
    <hyperlink ref="B16" location="'Ch3. Demand for patent rights'!B247" display="Fig. 3.10 Worldwide demand for patent rights - filing bloc  " xr:uid="{00000000-0004-0000-0000-00000C000000}"/>
    <hyperlink ref="B17" location="'Ch3. Granted patents'!B61" display="Fig. 3.11 Worldwide patents granted - filing bloc" xr:uid="{00000000-0004-0000-0000-00000D000000}"/>
    <hyperlink ref="B18" location="'Ch3. Granted patents'!B110" display="Fig. 3.12 National patent rights granted - filing bloc" xr:uid="{00000000-0004-0000-0000-00000E000000}"/>
    <hyperlink ref="B20" location="'Ch3. IP5 Patent Families'!A33" display="Fig. 3.16 IP5 patent families - origin" xr:uid="{00000000-0004-0000-0000-00000F000000}"/>
    <hyperlink ref="B22" location="'Ch4. Patent applications filed'!A75" display="Fig. 4.1   Applications filed - domestics and foreign origin" xr:uid="{00000000-0004-0000-0000-000010000000}"/>
    <hyperlink ref="B23" location="'Ch4. Patent applications filed'!B125" display="Fig. 4.2   Applications filed - origin distribution" xr:uid="{00000000-0004-0000-0000-000011000000}"/>
    <hyperlink ref="B24" location="'Ch4. Technology sectors&amp;fields'!B71" display="Fig. 4.3   Applications filed - sector of technology" xr:uid="{00000000-0004-0000-0000-000012000000}"/>
    <hyperlink ref="B25" location="'Ch4. Technology sectors&amp;fields'!A119" display="Additional data:   Applications filed - technical field" xr:uid="{00000000-0004-0000-0000-000013000000}"/>
    <hyperlink ref="B26" location="'Ch4. Granted Patents'!Z40" display="Fig. 4.5   Patents granted - domestic and foreign origin" xr:uid="{00000000-0004-0000-0000-000014000000}"/>
    <hyperlink ref="B27" location="'Ch4. Granted Patents'!Z93" display="Fig. 4.6   Patents granted - origin distribution" xr:uid="{00000000-0004-0000-0000-000015000000}"/>
    <hyperlink ref="B28" location="'Ch4. Granted Patents'!Z153" display="Fig. 4.7   Patents granted - patentees distribution" xr:uid="{00000000-0004-0000-0000-000016000000}"/>
    <hyperlink ref="B29" location="'Ch4. Maintenance'!A6" display="Fig. 4.8   Patents granted - maintenance from filing date" xr:uid="{00000000-0004-0000-0000-000017000000}"/>
    <hyperlink ref="B36" location="'Ch.5 PCT authorities'!M56" display="Fig. 5.7   PCT activity - receiving offices" xr:uid="{00000000-0004-0000-0000-000018000000}"/>
    <hyperlink ref="B45" location="'Ch4. Procedures'!A1" display="Statistics on procedures" xr:uid="{00000000-0004-0000-0000-000019000000}"/>
    <hyperlink ref="B46" location="'Ch.6 Other Work'!A1" display="Other work" xr:uid="{00000000-0004-0000-0000-00001A000000}"/>
    <hyperlink ref="B44" location="'Ch4. Leading Technologies'!A1" display="Additional data: Top 10 leading technologies" xr:uid="{00000000-0004-0000-0000-00001B000000}"/>
    <hyperlink ref="B13" location="'Ch3. Patent Applications'!B254" display="Fig. 3.7   Worldwide patent applications - filing bloc" xr:uid="{00000000-0004-0000-0000-00001C000000}"/>
    <hyperlink ref="B19" location="'Ch3. Patent Families'!A386" display="Additional data: Patent families tables" xr:uid="{00000000-0004-0000-0000-00001D000000}"/>
    <hyperlink ref="B31" location="'Ch5. PCT as filing route'!A33" display="Fig. 5.1   Proportions of applications filed via the PCT - origin" xr:uid="{00000000-0004-0000-0000-00001E000000}"/>
    <hyperlink ref="B33" location="'Ch5. PCT as filing route'!A114" display="Fig. 5.3   Proportions of PCT applications in the grant procedure" xr:uid="{00000000-0004-0000-0000-00001F000000}"/>
    <hyperlink ref="B35" location="'Ch5. PCT as filing route'!A196" display="Fig. 5.6   Proportions of PCT - IP5 patent families per origin" xr:uid="{00000000-0004-0000-0000-000020000000}"/>
    <hyperlink ref="B34" location="'Ch5. PCT as filing route'!A154" display="Fig. 5.4   Proportions of PCT in the patents granted" xr:uid="{00000000-0004-0000-0000-000021000000}"/>
    <hyperlink ref="B32" location="'Ch5. PCT as filing route'!A76" display="Fig. 5.2   Proportions of PCT applications entering the national/regional phase" xr:uid="{00000000-0004-0000-0000-000022000000}"/>
    <hyperlink ref="B37" location="'Ch.5 PCT authorities'!M75" display="Fig. 5.8   PCT activity - international searching authorities" xr:uid="{00000000-0004-0000-0000-000023000000}"/>
    <hyperlink ref="B38" location="'Ch.5 PCT authorities'!M133" display="Fig. 5.9   PCT activity - international preliminary examination authorities" xr:uid="{00000000-0004-0000-0000-000024000000}"/>
  </hyperlinks>
  <pageMargins left="0.69930555555555596" right="0.69930555555555596"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19"/>
  <sheetViews>
    <sheetView view="pageBreakPreview" topLeftCell="A46" zoomScale="115" zoomScaleNormal="70" zoomScaleSheetLayoutView="115" workbookViewId="0">
      <selection activeCell="AA116" sqref="AA116"/>
    </sheetView>
  </sheetViews>
  <sheetFormatPr defaultColWidth="8.88671875" defaultRowHeight="13.2"/>
  <cols>
    <col min="1" max="1" width="12.88671875" style="38" customWidth="1"/>
    <col min="2" max="2" width="14.44140625" style="38" customWidth="1"/>
    <col min="3" max="15" width="10.6640625" style="38" hidden="1" customWidth="1"/>
    <col min="16" max="17" width="10.6640625" style="841" customWidth="1"/>
    <col min="18" max="21" width="10" style="38" customWidth="1"/>
    <col min="22" max="22" width="9.6640625" style="38" customWidth="1"/>
    <col min="23" max="23" width="9.88671875" style="38" customWidth="1"/>
    <col min="24" max="24" width="9.6640625" style="38" customWidth="1"/>
    <col min="25" max="16384" width="8.88671875" style="38"/>
  </cols>
  <sheetData>
    <row r="1" spans="1:17" s="671" customFormat="1" ht="15.6">
      <c r="A1" s="3" t="s">
        <v>39</v>
      </c>
      <c r="B1" s="3"/>
      <c r="P1" s="673"/>
      <c r="Q1" s="673"/>
    </row>
    <row r="2" spans="1:17" s="671" customFormat="1" ht="15">
      <c r="A2" s="671" t="s">
        <v>226</v>
      </c>
      <c r="P2" s="673"/>
      <c r="Q2" s="673"/>
    </row>
    <row r="3" spans="1:17" s="671" customFormat="1" ht="15.6">
      <c r="A3" s="674" t="s">
        <v>258</v>
      </c>
      <c r="B3" s="674"/>
      <c r="I3" s="865"/>
      <c r="P3" s="673"/>
      <c r="Q3" s="673"/>
    </row>
    <row r="4" spans="1:17" s="671" customFormat="1" ht="15.6">
      <c r="A4" s="674"/>
      <c r="B4" s="674"/>
      <c r="I4" s="865"/>
      <c r="P4" s="673"/>
      <c r="Q4" s="673"/>
    </row>
    <row r="5" spans="1:17" s="671" customFormat="1" ht="15.6">
      <c r="A5" s="674"/>
      <c r="B5" s="674"/>
      <c r="I5" s="865"/>
      <c r="P5" s="673"/>
      <c r="Q5" s="673"/>
    </row>
    <row r="6" spans="1:17" s="671" customFormat="1" ht="15.6">
      <c r="A6" s="674"/>
      <c r="B6" s="674"/>
      <c r="I6" s="865"/>
      <c r="P6" s="673"/>
      <c r="Q6" s="673"/>
    </row>
    <row r="7" spans="1:17" s="671" customFormat="1" ht="15.6">
      <c r="A7" s="674"/>
      <c r="B7" s="674"/>
      <c r="I7" s="865"/>
      <c r="P7" s="673"/>
      <c r="Q7" s="673"/>
    </row>
    <row r="8" spans="1:17" s="671" customFormat="1" ht="15.6">
      <c r="A8" s="674"/>
      <c r="B8" s="674"/>
      <c r="I8" s="865"/>
      <c r="P8" s="673"/>
      <c r="Q8" s="673"/>
    </row>
    <row r="9" spans="1:17" s="671" customFormat="1" ht="15.6">
      <c r="A9" s="674"/>
      <c r="B9" s="674"/>
      <c r="I9" s="865"/>
      <c r="P9" s="673"/>
      <c r="Q9" s="673"/>
    </row>
    <row r="10" spans="1:17" s="671" customFormat="1" ht="15.6">
      <c r="A10" s="674"/>
      <c r="B10" s="674"/>
      <c r="I10" s="865"/>
      <c r="P10" s="673"/>
      <c r="Q10" s="673"/>
    </row>
    <row r="11" spans="1:17" s="671" customFormat="1" ht="15.6">
      <c r="A11" s="674"/>
      <c r="B11" s="674"/>
      <c r="I11" s="865"/>
      <c r="P11" s="673"/>
      <c r="Q11" s="673"/>
    </row>
    <row r="12" spans="1:17" s="671" customFormat="1" ht="15.6">
      <c r="A12" s="674"/>
      <c r="B12" s="674"/>
      <c r="I12" s="865"/>
      <c r="P12" s="673"/>
      <c r="Q12" s="673"/>
    </row>
    <row r="13" spans="1:17" s="671" customFormat="1" ht="15.6">
      <c r="A13" s="674"/>
      <c r="B13" s="674"/>
      <c r="I13" s="865"/>
      <c r="P13" s="673"/>
      <c r="Q13" s="673"/>
    </row>
    <row r="14" spans="1:17" s="671" customFormat="1" ht="15.6">
      <c r="A14" s="674"/>
      <c r="B14" s="674"/>
      <c r="I14" s="865"/>
      <c r="P14" s="673"/>
      <c r="Q14" s="673"/>
    </row>
    <row r="15" spans="1:17" s="671" customFormat="1" ht="15.6">
      <c r="A15" s="674"/>
      <c r="B15" s="674"/>
      <c r="I15" s="865"/>
      <c r="P15" s="673"/>
      <c r="Q15" s="673"/>
    </row>
    <row r="16" spans="1:17" s="671" customFormat="1" ht="15.6">
      <c r="A16" s="674"/>
      <c r="B16" s="674"/>
      <c r="I16" s="865"/>
      <c r="P16" s="673"/>
      <c r="Q16" s="673"/>
    </row>
    <row r="17" spans="1:17" s="671" customFormat="1" ht="15.6">
      <c r="A17" s="674"/>
      <c r="B17" s="674"/>
      <c r="I17" s="865"/>
      <c r="P17" s="673"/>
      <c r="Q17" s="673"/>
    </row>
    <row r="18" spans="1:17" s="671" customFormat="1" ht="15.6">
      <c r="A18" s="674"/>
      <c r="B18" s="674"/>
      <c r="I18" s="865"/>
      <c r="P18" s="673"/>
      <c r="Q18" s="673"/>
    </row>
    <row r="19" spans="1:17" s="671" customFormat="1" ht="15.6">
      <c r="A19" s="674"/>
      <c r="B19" s="674"/>
      <c r="I19" s="865"/>
      <c r="P19" s="673"/>
      <c r="Q19" s="673"/>
    </row>
    <row r="20" spans="1:17" s="671" customFormat="1" ht="15.6">
      <c r="A20" s="674"/>
      <c r="B20" s="674"/>
      <c r="I20" s="865"/>
      <c r="P20" s="673"/>
      <c r="Q20" s="673"/>
    </row>
    <row r="21" spans="1:17" s="671" customFormat="1" ht="15.6">
      <c r="A21" s="674"/>
      <c r="B21" s="674"/>
      <c r="I21" s="865"/>
      <c r="P21" s="673"/>
      <c r="Q21" s="673"/>
    </row>
    <row r="22" spans="1:17" s="671" customFormat="1" ht="15.6">
      <c r="A22" s="674"/>
      <c r="B22" s="674"/>
      <c r="I22" s="865"/>
      <c r="P22" s="673"/>
      <c r="Q22" s="673"/>
    </row>
    <row r="23" spans="1:17" s="671" customFormat="1" ht="15.6">
      <c r="A23" s="674"/>
      <c r="B23" s="674"/>
      <c r="I23" s="865"/>
      <c r="P23" s="673"/>
      <c r="Q23" s="673"/>
    </row>
    <row r="24" spans="1:17" s="671" customFormat="1" ht="15.6">
      <c r="A24" s="674"/>
      <c r="B24" s="674"/>
      <c r="I24" s="865"/>
      <c r="P24" s="673"/>
      <c r="Q24" s="673"/>
    </row>
    <row r="25" spans="1:17" s="671" customFormat="1" ht="15.6">
      <c r="A25" s="674"/>
      <c r="B25" s="674"/>
      <c r="I25" s="865"/>
      <c r="P25" s="673"/>
      <c r="Q25" s="673"/>
    </row>
    <row r="26" spans="1:17" s="671" customFormat="1" ht="15.6">
      <c r="A26" s="674"/>
      <c r="B26" s="674"/>
      <c r="I26" s="865"/>
      <c r="P26" s="673"/>
      <c r="Q26" s="673"/>
    </row>
    <row r="27" spans="1:17" s="671" customFormat="1" ht="15.6">
      <c r="A27" s="674"/>
      <c r="B27" s="674"/>
      <c r="I27" s="865"/>
      <c r="P27" s="673"/>
      <c r="Q27" s="673"/>
    </row>
    <row r="28" spans="1:17" s="671" customFormat="1" ht="15.6">
      <c r="A28" s="674"/>
      <c r="B28" s="674"/>
      <c r="I28" s="865"/>
      <c r="P28" s="673"/>
      <c r="Q28" s="673"/>
    </row>
    <row r="29" spans="1:17" s="671" customFormat="1" ht="15.6">
      <c r="A29" s="674"/>
      <c r="B29" s="674"/>
      <c r="I29" s="865"/>
      <c r="P29" s="673"/>
      <c r="Q29" s="673"/>
    </row>
    <row r="30" spans="1:17" s="671" customFormat="1" ht="15.6">
      <c r="A30" s="674"/>
      <c r="B30" s="674"/>
      <c r="I30" s="865"/>
      <c r="P30" s="673"/>
      <c r="Q30" s="673"/>
    </row>
    <row r="31" spans="1:17" s="671" customFormat="1" ht="15.6">
      <c r="A31" s="674"/>
      <c r="B31" s="674"/>
      <c r="I31" s="865"/>
      <c r="P31" s="673"/>
      <c r="Q31" s="673"/>
    </row>
    <row r="32" spans="1:17" s="671" customFormat="1" ht="15.6">
      <c r="A32" s="674"/>
      <c r="B32" s="674"/>
      <c r="I32" s="865"/>
      <c r="P32" s="673"/>
      <c r="Q32" s="673"/>
    </row>
    <row r="33" spans="1:25" s="671" customFormat="1" ht="16.2" thickBot="1">
      <c r="A33" s="674"/>
      <c r="B33" s="674"/>
      <c r="I33" s="865"/>
      <c r="P33" s="673"/>
      <c r="Q33" s="673"/>
    </row>
    <row r="34" spans="1:25" s="840" customFormat="1">
      <c r="A34" s="842" t="s">
        <v>259</v>
      </c>
      <c r="B34" s="843" t="s">
        <v>234</v>
      </c>
      <c r="C34" s="844">
        <v>1996</v>
      </c>
      <c r="D34" s="844">
        <v>1997</v>
      </c>
      <c r="E34" s="844">
        <v>1998</v>
      </c>
      <c r="F34" s="844">
        <v>1999</v>
      </c>
      <c r="G34" s="844">
        <v>2000</v>
      </c>
      <c r="H34" s="857">
        <v>2001</v>
      </c>
      <c r="I34" s="857">
        <v>2003</v>
      </c>
      <c r="J34" s="857">
        <v>2004</v>
      </c>
      <c r="K34" s="866">
        <v>2005</v>
      </c>
      <c r="L34" s="867">
        <v>2006</v>
      </c>
      <c r="M34" s="844">
        <v>2007</v>
      </c>
      <c r="N34" s="886">
        <v>2008</v>
      </c>
      <c r="O34" s="857">
        <v>2009</v>
      </c>
      <c r="P34" s="857">
        <v>2010</v>
      </c>
      <c r="Q34" s="844">
        <v>2011</v>
      </c>
      <c r="R34" s="891">
        <v>2012</v>
      </c>
      <c r="S34" s="891">
        <v>2013</v>
      </c>
      <c r="T34" s="891">
        <v>2014</v>
      </c>
      <c r="U34" s="844">
        <v>2015</v>
      </c>
      <c r="V34" s="844">
        <v>2016</v>
      </c>
      <c r="W34" s="886">
        <v>2017</v>
      </c>
      <c r="X34" s="844">
        <v>2018</v>
      </c>
      <c r="Y34" s="893">
        <v>2019</v>
      </c>
    </row>
    <row r="35" spans="1:25" s="841" customFormat="1">
      <c r="A35" s="1843" t="s">
        <v>228</v>
      </c>
      <c r="B35" s="262" t="s">
        <v>229</v>
      </c>
      <c r="C35" s="845">
        <v>59874</v>
      </c>
      <c r="D35" s="845">
        <v>67352</v>
      </c>
      <c r="E35" s="845">
        <v>70971</v>
      </c>
      <c r="F35" s="845">
        <v>59286</v>
      </c>
      <c r="G35" s="845">
        <v>52897</v>
      </c>
      <c r="H35" s="858">
        <v>55458</v>
      </c>
      <c r="I35" s="858">
        <v>68960</v>
      </c>
      <c r="J35" s="858">
        <v>61622</v>
      </c>
      <c r="K35" s="868">
        <v>64993</v>
      </c>
      <c r="L35" s="869">
        <v>62358</v>
      </c>
      <c r="M35" s="845">
        <v>66793</v>
      </c>
      <c r="N35" s="887">
        <v>55795</v>
      </c>
      <c r="O35" s="858">
        <v>70455</v>
      </c>
      <c r="P35" s="858">
        <v>46102</v>
      </c>
      <c r="Q35" s="845">
        <v>53545</v>
      </c>
      <c r="R35" s="845">
        <v>54110</v>
      </c>
      <c r="S35" s="845">
        <v>57662</v>
      </c>
      <c r="T35" s="845">
        <v>56738</v>
      </c>
      <c r="U35" s="845">
        <v>57285</v>
      </c>
      <c r="V35" s="845">
        <v>60584</v>
      </c>
      <c r="W35" s="887">
        <v>57634</v>
      </c>
      <c r="X35" s="845">
        <v>60194</v>
      </c>
      <c r="Y35" s="1693">
        <v>63495</v>
      </c>
    </row>
    <row r="36" spans="1:25" s="841" customFormat="1">
      <c r="A36" s="1854"/>
      <c r="B36" s="846" t="s">
        <v>230</v>
      </c>
      <c r="C36" s="847">
        <v>205095</v>
      </c>
      <c r="D36" s="847">
        <v>187922</v>
      </c>
      <c r="E36" s="847">
        <v>158063</v>
      </c>
      <c r="F36" s="847">
        <v>144250</v>
      </c>
      <c r="G36" s="847">
        <v>107988</v>
      </c>
      <c r="H36" s="859">
        <v>227010</v>
      </c>
      <c r="I36" s="859">
        <v>473399.22576470301</v>
      </c>
      <c r="J36" s="859">
        <v>523735.74226784799</v>
      </c>
      <c r="K36" s="870">
        <v>554983.116987966</v>
      </c>
      <c r="L36" s="871">
        <v>645726.89867424301</v>
      </c>
      <c r="M36" s="847">
        <v>688115.01827165799</v>
      </c>
      <c r="N36" s="875">
        <v>813062.4</v>
      </c>
      <c r="O36" s="859">
        <v>811023.2</v>
      </c>
      <c r="P36" s="859">
        <v>819088</v>
      </c>
      <c r="Q36" s="847">
        <v>873434.4</v>
      </c>
      <c r="R36" s="847">
        <v>905237</v>
      </c>
      <c r="S36" s="847">
        <v>930762</v>
      </c>
      <c r="T36" s="847">
        <v>871739</v>
      </c>
      <c r="U36" s="847">
        <v>1032765</v>
      </c>
      <c r="V36" s="847">
        <v>1441454</v>
      </c>
      <c r="W36" s="875">
        <v>1209582</v>
      </c>
      <c r="X36" s="847">
        <v>1186862</v>
      </c>
      <c r="Y36" s="1694">
        <v>1273338</v>
      </c>
    </row>
    <row r="37" spans="1:25" s="841" customFormat="1">
      <c r="A37" s="1854"/>
      <c r="B37" s="846" t="s">
        <v>232</v>
      </c>
      <c r="C37" s="847">
        <v>80565</v>
      </c>
      <c r="D37" s="847">
        <v>102921</v>
      </c>
      <c r="E37" s="847">
        <v>115940</v>
      </c>
      <c r="F37" s="847">
        <v>123388</v>
      </c>
      <c r="G37" s="847">
        <v>105340</v>
      </c>
      <c r="H37" s="859"/>
      <c r="I37" s="859"/>
      <c r="J37" s="859"/>
      <c r="K37" s="870"/>
      <c r="L37" s="871"/>
      <c r="M37" s="847"/>
      <c r="N37" s="875"/>
      <c r="O37" s="859"/>
      <c r="P37" s="859"/>
      <c r="Q37" s="847"/>
      <c r="R37" s="847"/>
      <c r="S37" s="847"/>
      <c r="T37" s="847"/>
      <c r="U37" s="847"/>
      <c r="V37" s="847"/>
      <c r="W37" s="875"/>
      <c r="X37" s="847"/>
      <c r="Y37" s="1694"/>
    </row>
    <row r="38" spans="1:25" s="841" customFormat="1">
      <c r="A38" s="1855"/>
      <c r="B38" s="268" t="s">
        <v>201</v>
      </c>
      <c r="C38" s="848">
        <v>345534</v>
      </c>
      <c r="D38" s="848">
        <v>358195</v>
      </c>
      <c r="E38" s="848">
        <v>344974</v>
      </c>
      <c r="F38" s="848">
        <v>326924</v>
      </c>
      <c r="G38" s="848">
        <v>266225</v>
      </c>
      <c r="H38" s="860">
        <v>282468</v>
      </c>
      <c r="I38" s="848">
        <v>542359.22576470301</v>
      </c>
      <c r="J38" s="848">
        <v>585357.74226784799</v>
      </c>
      <c r="K38" s="872">
        <v>619976.116987966</v>
      </c>
      <c r="L38" s="873">
        <v>708084.89867424301</v>
      </c>
      <c r="M38" s="848">
        <v>754908.01827165799</v>
      </c>
      <c r="N38" s="874">
        <v>868857.4</v>
      </c>
      <c r="O38" s="848">
        <v>881478.2</v>
      </c>
      <c r="P38" s="848">
        <v>865190</v>
      </c>
      <c r="Q38" s="848">
        <v>926979.4</v>
      </c>
      <c r="R38" s="848">
        <v>959347</v>
      </c>
      <c r="S38" s="848">
        <v>988424</v>
      </c>
      <c r="T38" s="848">
        <v>928477</v>
      </c>
      <c r="U38" s="848">
        <v>1090050</v>
      </c>
      <c r="V38" s="848">
        <v>1502038</v>
      </c>
      <c r="W38" s="873">
        <v>1267216</v>
      </c>
      <c r="X38" s="1692">
        <f>SUM(X35:X36)</f>
        <v>1247056</v>
      </c>
      <c r="Y38" s="1695">
        <v>1336833</v>
      </c>
    </row>
    <row r="39" spans="1:25" s="841" customFormat="1">
      <c r="A39" s="1843" t="s">
        <v>45</v>
      </c>
      <c r="B39" s="262" t="s">
        <v>229</v>
      </c>
      <c r="C39" s="845">
        <v>215100</v>
      </c>
      <c r="D39" s="845">
        <v>147686</v>
      </c>
      <c r="E39" s="845">
        <v>141448</v>
      </c>
      <c r="F39" s="845">
        <v>150059</v>
      </c>
      <c r="G39" s="845">
        <v>121546</v>
      </c>
      <c r="H39" s="858">
        <v>116812</v>
      </c>
      <c r="I39" s="858">
        <v>117037</v>
      </c>
      <c r="J39" s="858">
        <v>118231</v>
      </c>
      <c r="K39" s="868">
        <v>116306</v>
      </c>
      <c r="L39" s="869">
        <v>134201</v>
      </c>
      <c r="M39" s="845">
        <v>151659</v>
      </c>
      <c r="N39" s="887">
        <v>158107</v>
      </c>
      <c r="O39" s="858">
        <v>169765</v>
      </c>
      <c r="P39" s="858">
        <v>191725</v>
      </c>
      <c r="Q39" s="845">
        <v>200754</v>
      </c>
      <c r="R39" s="845">
        <v>225997</v>
      </c>
      <c r="S39" s="1622">
        <v>222778</v>
      </c>
      <c r="T39" s="1622">
        <v>176870</v>
      </c>
      <c r="U39" s="1622">
        <v>144482</v>
      </c>
      <c r="V39" s="1622">
        <v>155913</v>
      </c>
      <c r="W39" s="1835">
        <v>199557</v>
      </c>
      <c r="X39" s="1622">
        <v>194525</v>
      </c>
      <c r="Y39" s="1693">
        <v>179910</v>
      </c>
    </row>
    <row r="40" spans="1:25" s="841" customFormat="1">
      <c r="A40" s="1854"/>
      <c r="B40" s="846" t="s">
        <v>232</v>
      </c>
      <c r="C40" s="847"/>
      <c r="D40" s="847"/>
      <c r="E40" s="847"/>
      <c r="F40" s="847"/>
      <c r="G40" s="847">
        <v>4334</v>
      </c>
      <c r="H40" s="859">
        <v>4930</v>
      </c>
      <c r="I40" s="859">
        <v>5485</v>
      </c>
      <c r="J40" s="859">
        <v>5961</v>
      </c>
      <c r="K40" s="870">
        <v>6638</v>
      </c>
      <c r="L40" s="871">
        <v>7198</v>
      </c>
      <c r="M40" s="847">
        <v>13295</v>
      </c>
      <c r="N40" s="875">
        <v>18843</v>
      </c>
      <c r="O40" s="859">
        <v>23584</v>
      </c>
      <c r="P40" s="859">
        <v>30968</v>
      </c>
      <c r="Q40" s="847">
        <v>37569</v>
      </c>
      <c r="R40" s="847">
        <v>48794</v>
      </c>
      <c r="S40" s="847">
        <v>54301</v>
      </c>
      <c r="T40" s="847">
        <v>50272</v>
      </c>
      <c r="U40" s="847">
        <v>44876</v>
      </c>
      <c r="V40" s="847">
        <v>47174</v>
      </c>
      <c r="W40" s="875"/>
      <c r="X40" s="847"/>
      <c r="Y40" s="1694"/>
    </row>
    <row r="41" spans="1:25" s="841" customFormat="1">
      <c r="A41" s="1855"/>
      <c r="B41" s="268" t="s">
        <v>201</v>
      </c>
      <c r="C41" s="848">
        <v>215100</v>
      </c>
      <c r="D41" s="848">
        <v>147686</v>
      </c>
      <c r="E41" s="848">
        <v>141448</v>
      </c>
      <c r="F41" s="848">
        <v>150059</v>
      </c>
      <c r="G41" s="848">
        <v>125880</v>
      </c>
      <c r="H41" s="860">
        <v>121742</v>
      </c>
      <c r="I41" s="860">
        <v>122522</v>
      </c>
      <c r="J41" s="860">
        <v>124192</v>
      </c>
      <c r="K41" s="872">
        <v>122944</v>
      </c>
      <c r="L41" s="874">
        <v>141399</v>
      </c>
      <c r="M41" s="848">
        <v>164954</v>
      </c>
      <c r="N41" s="873">
        <v>176950</v>
      </c>
      <c r="O41" s="860">
        <v>193349</v>
      </c>
      <c r="P41" s="860">
        <v>222693</v>
      </c>
      <c r="Q41" s="848">
        <v>238323</v>
      </c>
      <c r="R41" s="848">
        <v>274791</v>
      </c>
      <c r="S41" s="848">
        <v>277079</v>
      </c>
      <c r="T41" s="848">
        <v>227142</v>
      </c>
      <c r="U41" s="848">
        <v>189358</v>
      </c>
      <c r="V41" s="848">
        <v>203087</v>
      </c>
      <c r="W41" s="873">
        <v>199557</v>
      </c>
      <c r="X41" s="848">
        <v>194525</v>
      </c>
      <c r="Y41" s="1695">
        <v>179910</v>
      </c>
    </row>
    <row r="42" spans="1:25" s="841" customFormat="1">
      <c r="A42" s="1843" t="s">
        <v>46</v>
      </c>
      <c r="B42" s="262" t="s">
        <v>229</v>
      </c>
      <c r="C42" s="845"/>
      <c r="D42" s="845"/>
      <c r="E42" s="845"/>
      <c r="F42" s="845"/>
      <c r="G42" s="845"/>
      <c r="H42" s="858"/>
      <c r="I42" s="858"/>
      <c r="J42" s="858">
        <v>42978</v>
      </c>
      <c r="K42" s="868">
        <v>64011</v>
      </c>
      <c r="L42" s="869">
        <v>104713</v>
      </c>
      <c r="M42" s="845">
        <v>106327</v>
      </c>
      <c r="N42" s="887">
        <v>69742</v>
      </c>
      <c r="O42" s="858">
        <v>47079</v>
      </c>
      <c r="P42" s="858">
        <v>56957</v>
      </c>
      <c r="Q42" s="845">
        <v>79078</v>
      </c>
      <c r="R42" s="845">
        <v>92243</v>
      </c>
      <c r="S42" s="845">
        <v>103521</v>
      </c>
      <c r="T42" s="845">
        <v>105356</v>
      </c>
      <c r="U42" s="845">
        <v>81815</v>
      </c>
      <c r="V42" s="845">
        <v>87736</v>
      </c>
      <c r="W42" s="887">
        <v>120662</v>
      </c>
      <c r="X42" s="845">
        <v>119012</v>
      </c>
      <c r="Y42" s="1693">
        <v>125661</v>
      </c>
    </row>
    <row r="43" spans="1:25" s="841" customFormat="1">
      <c r="A43" s="1841"/>
      <c r="B43" s="846" t="s">
        <v>232</v>
      </c>
      <c r="C43" s="849"/>
      <c r="D43" s="849"/>
      <c r="E43" s="849"/>
      <c r="F43" s="849"/>
      <c r="G43" s="849"/>
      <c r="H43" s="861"/>
      <c r="I43" s="859"/>
      <c r="J43" s="859">
        <v>6090</v>
      </c>
      <c r="K43" s="870">
        <v>9501</v>
      </c>
      <c r="L43" s="871">
        <v>16077</v>
      </c>
      <c r="M43" s="847">
        <v>17378</v>
      </c>
      <c r="N43" s="875">
        <v>13781</v>
      </c>
      <c r="O43" s="859">
        <v>9653</v>
      </c>
      <c r="P43" s="859">
        <v>11886</v>
      </c>
      <c r="Q43" s="847">
        <v>15642</v>
      </c>
      <c r="R43" s="847">
        <v>21224</v>
      </c>
      <c r="S43" s="847">
        <v>23809</v>
      </c>
      <c r="T43" s="847">
        <v>24430</v>
      </c>
      <c r="U43" s="847">
        <v>20058</v>
      </c>
      <c r="V43" s="847">
        <v>21139</v>
      </c>
      <c r="W43" s="875"/>
      <c r="X43" s="847"/>
      <c r="Y43" s="1694"/>
    </row>
    <row r="44" spans="1:25" s="841" customFormat="1">
      <c r="A44" s="1844"/>
      <c r="B44" s="268" t="s">
        <v>201</v>
      </c>
      <c r="C44" s="848"/>
      <c r="D44" s="848"/>
      <c r="E44" s="848"/>
      <c r="F44" s="848"/>
      <c r="G44" s="848"/>
      <c r="H44" s="860"/>
      <c r="I44" s="860">
        <v>44178</v>
      </c>
      <c r="J44" s="860">
        <v>49068</v>
      </c>
      <c r="K44" s="872">
        <v>73512</v>
      </c>
      <c r="L44" s="874">
        <v>120790</v>
      </c>
      <c r="M44" s="848">
        <v>123705</v>
      </c>
      <c r="N44" s="873">
        <v>83523</v>
      </c>
      <c r="O44" s="860">
        <v>56732</v>
      </c>
      <c r="P44" s="860">
        <v>68843</v>
      </c>
      <c r="Q44" s="848">
        <v>94720</v>
      </c>
      <c r="R44" s="848">
        <v>113467</v>
      </c>
      <c r="S44" s="848">
        <v>127330</v>
      </c>
      <c r="T44" s="848">
        <v>129786</v>
      </c>
      <c r="U44" s="848">
        <v>101873</v>
      </c>
      <c r="V44" s="848">
        <v>108875</v>
      </c>
      <c r="W44" s="873">
        <v>120662</v>
      </c>
      <c r="X44" s="848">
        <v>119012</v>
      </c>
      <c r="Y44" s="1695">
        <v>125661</v>
      </c>
    </row>
    <row r="45" spans="1:25" s="841" customFormat="1">
      <c r="A45" s="1843" t="s">
        <v>47</v>
      </c>
      <c r="B45" s="262" t="s">
        <v>229</v>
      </c>
      <c r="C45" s="845">
        <v>215100</v>
      </c>
      <c r="D45" s="845">
        <v>147686</v>
      </c>
      <c r="E45" s="845">
        <v>141448</v>
      </c>
      <c r="F45" s="845">
        <v>150059</v>
      </c>
      <c r="G45" s="845">
        <v>121546</v>
      </c>
      <c r="H45" s="858">
        <v>116812</v>
      </c>
      <c r="I45" s="858"/>
      <c r="J45" s="858"/>
      <c r="K45" s="868"/>
      <c r="L45" s="869"/>
      <c r="M45" s="845">
        <v>49777</v>
      </c>
      <c r="N45" s="887">
        <v>75249</v>
      </c>
      <c r="O45" s="858">
        <v>96693</v>
      </c>
      <c r="P45" s="858">
        <v>105758</v>
      </c>
      <c r="Q45" s="845">
        <v>138024</v>
      </c>
      <c r="R45" s="845">
        <v>172961</v>
      </c>
      <c r="S45" s="845">
        <v>165188</v>
      </c>
      <c r="T45" s="845">
        <v>186488</v>
      </c>
      <c r="U45" s="845">
        <v>297389</v>
      </c>
      <c r="V45" s="845">
        <v>336695</v>
      </c>
      <c r="W45" s="887">
        <v>420144</v>
      </c>
      <c r="X45" s="845">
        <v>432147</v>
      </c>
      <c r="Y45" s="1693">
        <v>452804</v>
      </c>
    </row>
    <row r="46" spans="1:25" s="841" customFormat="1">
      <c r="A46" s="1854"/>
      <c r="B46" s="846" t="s">
        <v>232</v>
      </c>
      <c r="C46" s="847"/>
      <c r="D46" s="847"/>
      <c r="E46" s="847"/>
      <c r="F46" s="847"/>
      <c r="G46" s="847">
        <v>4334</v>
      </c>
      <c r="H46" s="859">
        <v>4930</v>
      </c>
      <c r="I46" s="859"/>
      <c r="J46" s="859"/>
      <c r="K46" s="870"/>
      <c r="L46" s="871"/>
      <c r="M46" s="847">
        <v>18171</v>
      </c>
      <c r="N46" s="875">
        <v>18457</v>
      </c>
      <c r="O46" s="859">
        <v>31796</v>
      </c>
      <c r="P46" s="859">
        <v>29352</v>
      </c>
      <c r="Q46" s="847">
        <v>34089</v>
      </c>
      <c r="R46" s="847">
        <v>44144</v>
      </c>
      <c r="S46" s="847">
        <v>42500</v>
      </c>
      <c r="T46" s="847">
        <v>46740</v>
      </c>
      <c r="U46" s="847">
        <v>61927</v>
      </c>
      <c r="V46" s="847">
        <v>67513</v>
      </c>
      <c r="W46" s="875"/>
      <c r="X46" s="847"/>
      <c r="Y46" s="1694"/>
    </row>
    <row r="47" spans="1:25" s="841" customFormat="1">
      <c r="A47" s="1855"/>
      <c r="B47" s="268" t="s">
        <v>201</v>
      </c>
      <c r="C47" s="848">
        <v>215100</v>
      </c>
      <c r="D47" s="848">
        <v>147686</v>
      </c>
      <c r="E47" s="848">
        <v>141448</v>
      </c>
      <c r="F47" s="848">
        <v>150059</v>
      </c>
      <c r="G47" s="848">
        <v>125880</v>
      </c>
      <c r="H47" s="860">
        <v>121742</v>
      </c>
      <c r="I47" s="860"/>
      <c r="J47" s="860"/>
      <c r="K47" s="872"/>
      <c r="L47" s="874">
        <v>57786</v>
      </c>
      <c r="M47" s="848">
        <v>67948</v>
      </c>
      <c r="N47" s="873">
        <v>93706</v>
      </c>
      <c r="O47" s="860">
        <v>128489</v>
      </c>
      <c r="P47" s="860">
        <v>135110</v>
      </c>
      <c r="Q47" s="848">
        <v>172113</v>
      </c>
      <c r="R47" s="848">
        <v>217105</v>
      </c>
      <c r="S47" s="848">
        <v>207688</v>
      </c>
      <c r="T47" s="848">
        <v>233228</v>
      </c>
      <c r="U47" s="848">
        <v>359316</v>
      </c>
      <c r="V47" s="848">
        <v>404208</v>
      </c>
      <c r="W47" s="873">
        <v>420144</v>
      </c>
      <c r="X47" s="848">
        <v>432147</v>
      </c>
      <c r="Y47" s="1695">
        <v>452804</v>
      </c>
    </row>
    <row r="48" spans="1:25" s="841" customFormat="1">
      <c r="A48" s="1843" t="s">
        <v>260</v>
      </c>
      <c r="B48" s="262" t="s">
        <v>229</v>
      </c>
      <c r="C48" s="845">
        <v>104587</v>
      </c>
      <c r="D48" s="845">
        <v>105841</v>
      </c>
      <c r="E48" s="845">
        <v>137935</v>
      </c>
      <c r="F48" s="845">
        <v>143137</v>
      </c>
      <c r="G48" s="845">
        <v>145188</v>
      </c>
      <c r="H48" s="858">
        <v>150929</v>
      </c>
      <c r="I48" s="858">
        <v>158135</v>
      </c>
      <c r="J48" s="858">
        <v>150526</v>
      </c>
      <c r="K48" s="868">
        <v>130928</v>
      </c>
      <c r="L48" s="869">
        <v>158527</v>
      </c>
      <c r="M48" s="845">
        <v>142935</v>
      </c>
      <c r="N48" s="887">
        <v>141237</v>
      </c>
      <c r="O48" s="858">
        <v>149360</v>
      </c>
      <c r="P48" s="858">
        <v>192114</v>
      </c>
      <c r="Q48" s="845">
        <v>192970</v>
      </c>
      <c r="R48" s="845">
        <v>213186</v>
      </c>
      <c r="S48" s="845">
        <v>230706</v>
      </c>
      <c r="T48" s="845">
        <v>246656</v>
      </c>
      <c r="U48" s="845">
        <v>241552</v>
      </c>
      <c r="V48" s="845">
        <v>244606</v>
      </c>
      <c r="W48" s="887">
        <v>318829</v>
      </c>
      <c r="X48" s="845">
        <v>307759</v>
      </c>
      <c r="Y48" s="1693">
        <v>354430</v>
      </c>
    </row>
    <row r="49" spans="1:27" s="841" customFormat="1">
      <c r="A49" s="1841"/>
      <c r="B49" s="846" t="s">
        <v>232</v>
      </c>
      <c r="C49" s="849"/>
      <c r="D49" s="849">
        <v>6143</v>
      </c>
      <c r="E49" s="849">
        <v>9585</v>
      </c>
      <c r="F49" s="849">
        <v>10350</v>
      </c>
      <c r="G49" s="849">
        <v>12308</v>
      </c>
      <c r="H49" s="861">
        <v>15109</v>
      </c>
      <c r="I49" s="859">
        <v>12308</v>
      </c>
      <c r="J49" s="859">
        <v>15081</v>
      </c>
      <c r="K49" s="870">
        <v>13839</v>
      </c>
      <c r="L49" s="871">
        <v>16912</v>
      </c>
      <c r="M49" s="847">
        <v>15903</v>
      </c>
      <c r="N49" s="875">
        <v>16535</v>
      </c>
      <c r="O49" s="859">
        <v>17989</v>
      </c>
      <c r="P49" s="859">
        <v>27500</v>
      </c>
      <c r="Q49" s="847">
        <v>31535</v>
      </c>
      <c r="R49" s="847">
        <v>39969</v>
      </c>
      <c r="S49" s="847">
        <v>47129</v>
      </c>
      <c r="T49" s="847">
        <v>54022</v>
      </c>
      <c r="U49" s="847">
        <v>56852</v>
      </c>
      <c r="V49" s="847">
        <v>58443</v>
      </c>
      <c r="W49" s="875"/>
      <c r="X49" s="847"/>
      <c r="Y49" s="1694"/>
      <c r="AA49" s="864"/>
    </row>
    <row r="50" spans="1:27" s="841" customFormat="1">
      <c r="A50" s="1844"/>
      <c r="B50" s="268" t="s">
        <v>201</v>
      </c>
      <c r="C50" s="848">
        <v>104587</v>
      </c>
      <c r="D50" s="848">
        <v>111984</v>
      </c>
      <c r="E50" s="848">
        <v>147520</v>
      </c>
      <c r="F50" s="848">
        <v>153487</v>
      </c>
      <c r="G50" s="848">
        <v>157496</v>
      </c>
      <c r="H50" s="860">
        <v>166038</v>
      </c>
      <c r="I50" s="860">
        <v>170443</v>
      </c>
      <c r="J50" s="860">
        <v>165607</v>
      </c>
      <c r="K50" s="872">
        <v>144767</v>
      </c>
      <c r="L50" s="873">
        <v>175439</v>
      </c>
      <c r="M50" s="848">
        <v>158838</v>
      </c>
      <c r="N50" s="874">
        <v>157772</v>
      </c>
      <c r="O50" s="848">
        <v>167349</v>
      </c>
      <c r="P50" s="848">
        <v>219614</v>
      </c>
      <c r="Q50" s="848">
        <v>224505</v>
      </c>
      <c r="R50" s="848">
        <v>253155</v>
      </c>
      <c r="S50" s="848">
        <v>277835</v>
      </c>
      <c r="T50" s="848">
        <v>300678</v>
      </c>
      <c r="U50" s="848">
        <v>298404</v>
      </c>
      <c r="V50" s="848">
        <v>303049</v>
      </c>
      <c r="W50" s="873">
        <v>318829</v>
      </c>
      <c r="X50" s="848">
        <v>307759</v>
      </c>
      <c r="Y50" s="1695">
        <v>354430</v>
      </c>
    </row>
    <row r="51" spans="1:27" s="841" customFormat="1">
      <c r="A51" s="1841" t="s">
        <v>471</v>
      </c>
      <c r="B51" s="846" t="s">
        <v>470</v>
      </c>
      <c r="C51" s="847">
        <v>90049</v>
      </c>
      <c r="D51" s="847">
        <v>113704</v>
      </c>
      <c r="E51" s="847">
        <v>125467</v>
      </c>
      <c r="F51" s="847">
        <v>131106</v>
      </c>
      <c r="G51" s="847">
        <v>101015</v>
      </c>
      <c r="H51" s="859">
        <v>124959</v>
      </c>
      <c r="I51" s="875">
        <v>137854.90410898399</v>
      </c>
      <c r="J51" s="845">
        <v>135174.73394753499</v>
      </c>
      <c r="K51" s="870">
        <v>135319.56793636599</v>
      </c>
      <c r="L51" s="871">
        <v>96621</v>
      </c>
      <c r="M51" s="847">
        <v>97113</v>
      </c>
      <c r="N51" s="875">
        <v>129713</v>
      </c>
      <c r="O51" s="859">
        <v>124247</v>
      </c>
      <c r="P51" s="859">
        <v>121518.39999999999</v>
      </c>
      <c r="Q51" s="847">
        <v>136245</v>
      </c>
      <c r="R51" s="847">
        <v>144719</v>
      </c>
      <c r="S51" s="847">
        <v>144856</v>
      </c>
      <c r="T51" s="847">
        <v>152109</v>
      </c>
      <c r="U51" s="847">
        <v>152180</v>
      </c>
      <c r="V51" s="847">
        <v>162278</v>
      </c>
      <c r="W51" s="875">
        <v>157852</v>
      </c>
      <c r="X51" s="847">
        <v>171015</v>
      </c>
      <c r="Y51" s="1694">
        <v>178834</v>
      </c>
    </row>
    <row r="52" spans="1:27" s="841" customFormat="1">
      <c r="A52" s="1854"/>
      <c r="B52" s="264" t="s">
        <v>469</v>
      </c>
      <c r="C52" s="850">
        <v>1114</v>
      </c>
      <c r="D52" s="850">
        <v>341</v>
      </c>
      <c r="E52" s="850">
        <v>242</v>
      </c>
      <c r="F52" s="850">
        <v>1375</v>
      </c>
      <c r="G52" s="850">
        <v>1535</v>
      </c>
      <c r="H52" s="862">
        <v>14661</v>
      </c>
      <c r="I52" s="859">
        <v>3710.0713292126702</v>
      </c>
      <c r="J52" s="859">
        <v>4935</v>
      </c>
      <c r="K52" s="870">
        <v>4972</v>
      </c>
      <c r="L52" s="871">
        <v>5441.85</v>
      </c>
      <c r="M52" s="847">
        <v>7992</v>
      </c>
      <c r="N52" s="875">
        <v>5298</v>
      </c>
      <c r="O52" s="859">
        <v>5594</v>
      </c>
      <c r="P52" s="859">
        <v>5946.6</v>
      </c>
      <c r="Q52" s="847">
        <v>6436.6</v>
      </c>
      <c r="R52" s="847">
        <v>18328</v>
      </c>
      <c r="S52" s="847">
        <v>31074</v>
      </c>
      <c r="T52" s="847">
        <v>31594</v>
      </c>
      <c r="U52" s="847">
        <v>37144</v>
      </c>
      <c r="V52" s="847">
        <v>43698</v>
      </c>
      <c r="W52" s="875">
        <v>54793</v>
      </c>
      <c r="X52" s="847">
        <v>51538</v>
      </c>
      <c r="Y52" s="1694">
        <v>42145</v>
      </c>
    </row>
    <row r="53" spans="1:27" s="841" customFormat="1">
      <c r="A53" s="1854"/>
      <c r="B53" s="264" t="s">
        <v>232</v>
      </c>
      <c r="C53" s="850">
        <v>14371</v>
      </c>
      <c r="D53" s="850">
        <v>12840</v>
      </c>
      <c r="E53" s="850">
        <v>24279</v>
      </c>
      <c r="F53" s="850">
        <v>29043</v>
      </c>
      <c r="G53" s="850">
        <v>35452</v>
      </c>
      <c r="H53" s="862"/>
      <c r="I53" s="862"/>
      <c r="J53" s="862"/>
      <c r="K53" s="876"/>
      <c r="L53" s="877"/>
      <c r="M53" s="850"/>
      <c r="N53" s="888"/>
      <c r="O53" s="862"/>
      <c r="P53" s="862"/>
      <c r="Q53" s="850"/>
      <c r="R53" s="850"/>
      <c r="S53" s="850"/>
      <c r="T53" s="850"/>
      <c r="U53" s="850"/>
      <c r="V53" s="850"/>
      <c r="W53" s="888"/>
      <c r="X53" s="850"/>
      <c r="Y53" s="1696"/>
    </row>
    <row r="54" spans="1:27" s="841" customFormat="1">
      <c r="A54" s="1855"/>
      <c r="B54" s="268" t="s">
        <v>201</v>
      </c>
      <c r="C54" s="848">
        <v>105534</v>
      </c>
      <c r="D54" s="848">
        <v>126885</v>
      </c>
      <c r="E54" s="848">
        <v>149988</v>
      </c>
      <c r="F54" s="848">
        <v>161524</v>
      </c>
      <c r="G54" s="848">
        <v>138002</v>
      </c>
      <c r="H54" s="860">
        <v>139620</v>
      </c>
      <c r="I54" s="848">
        <v>141564.975438197</v>
      </c>
      <c r="J54" s="848">
        <v>140109.73394753499</v>
      </c>
      <c r="K54" s="872">
        <v>140291.56793636599</v>
      </c>
      <c r="L54" s="874">
        <v>102062.85</v>
      </c>
      <c r="M54" s="848">
        <v>105105</v>
      </c>
      <c r="N54" s="873">
        <v>135011</v>
      </c>
      <c r="O54" s="848">
        <v>129841</v>
      </c>
      <c r="P54" s="848">
        <v>127465</v>
      </c>
      <c r="Q54" s="848">
        <v>142681.60000000001</v>
      </c>
      <c r="R54" s="848">
        <v>163047</v>
      </c>
      <c r="S54" s="848">
        <v>175930</v>
      </c>
      <c r="T54" s="848">
        <v>183703</v>
      </c>
      <c r="U54" s="848">
        <v>189324</v>
      </c>
      <c r="V54" s="848">
        <v>205976</v>
      </c>
      <c r="W54" s="873">
        <v>212645</v>
      </c>
      <c r="X54" s="848">
        <v>222553</v>
      </c>
      <c r="Y54" s="1695">
        <v>220979</v>
      </c>
    </row>
    <row r="55" spans="1:27" s="841" customFormat="1" ht="13.8" thickBot="1">
      <c r="A55" s="851" t="s">
        <v>201</v>
      </c>
      <c r="B55" s="852"/>
      <c r="C55" s="853">
        <v>770755</v>
      </c>
      <c r="D55" s="853">
        <v>744750</v>
      </c>
      <c r="E55" s="853">
        <v>783930</v>
      </c>
      <c r="F55" s="853">
        <v>791994</v>
      </c>
      <c r="G55" s="853">
        <v>687603</v>
      </c>
      <c r="H55" s="863">
        <v>709868</v>
      </c>
      <c r="I55" s="863">
        <v>1021067.2012029</v>
      </c>
      <c r="J55" s="863">
        <v>1064334.47621538</v>
      </c>
      <c r="K55" s="878">
        <v>1101490.6849243301</v>
      </c>
      <c r="L55" s="879">
        <v>1305561.74867424</v>
      </c>
      <c r="M55" s="853">
        <v>1375458.01827166</v>
      </c>
      <c r="N55" s="889">
        <v>1515819.4</v>
      </c>
      <c r="O55" s="863">
        <v>1557238.2</v>
      </c>
      <c r="P55" s="863">
        <v>1638915</v>
      </c>
      <c r="Q55" s="853">
        <v>1799322</v>
      </c>
      <c r="R55" s="892">
        <v>1980912</v>
      </c>
      <c r="S55" s="892">
        <v>2054286</v>
      </c>
      <c r="T55" s="892">
        <v>2003014</v>
      </c>
      <c r="U55" s="853">
        <v>2228325</v>
      </c>
      <c r="V55" s="853">
        <v>2727233</v>
      </c>
      <c r="W55" s="889">
        <v>2539073</v>
      </c>
      <c r="X55" s="853">
        <v>2523052</v>
      </c>
      <c r="Y55" s="1836">
        <v>2670617</v>
      </c>
    </row>
    <row r="56" spans="1:27" s="841" customFormat="1">
      <c r="V56" s="864"/>
      <c r="X56" s="864"/>
      <c r="Y56" s="864"/>
    </row>
    <row r="57" spans="1:27">
      <c r="A57" s="841" t="s">
        <v>261</v>
      </c>
      <c r="B57" s="841"/>
      <c r="C57" s="841"/>
      <c r="D57" s="841"/>
      <c r="E57" s="841"/>
      <c r="F57" s="841"/>
      <c r="G57" s="841"/>
      <c r="H57" s="841"/>
      <c r="I57" s="841"/>
      <c r="J57" s="841"/>
      <c r="K57" s="841"/>
      <c r="W57" s="1579"/>
      <c r="X57" s="900"/>
    </row>
    <row r="58" spans="1:27">
      <c r="A58" s="854" t="s">
        <v>262</v>
      </c>
      <c r="H58" s="855"/>
      <c r="I58" s="855"/>
      <c r="J58" s="864"/>
      <c r="K58" s="864"/>
      <c r="L58" s="864"/>
      <c r="M58" s="864"/>
      <c r="N58" s="864"/>
      <c r="O58" s="864"/>
      <c r="P58" s="864"/>
      <c r="Q58" s="864"/>
      <c r="X58" s="855"/>
      <c r="Y58" s="901"/>
    </row>
    <row r="59" spans="1:27">
      <c r="A59" s="38" t="s">
        <v>263</v>
      </c>
      <c r="J59" s="841"/>
      <c r="K59" s="880"/>
    </row>
    <row r="60" spans="1:27">
      <c r="C60" s="855"/>
      <c r="D60" s="855"/>
      <c r="E60" s="855"/>
      <c r="F60" s="855"/>
      <c r="G60" s="864"/>
      <c r="H60" s="864"/>
      <c r="I60" s="864"/>
      <c r="J60" s="881"/>
      <c r="K60" s="882"/>
    </row>
    <row r="61" spans="1:27">
      <c r="B61" s="38" t="s">
        <v>440</v>
      </c>
      <c r="C61" s="855"/>
      <c r="D61" s="855"/>
      <c r="E61" s="855"/>
      <c r="F61" s="855"/>
      <c r="G61" s="864"/>
      <c r="H61" s="864"/>
      <c r="I61" s="864"/>
      <c r="J61" s="881"/>
      <c r="K61" s="882"/>
      <c r="N61" s="533"/>
      <c r="O61" s="533"/>
      <c r="P61" s="890"/>
      <c r="Q61" s="890"/>
      <c r="R61" s="533"/>
      <c r="S61" s="533"/>
      <c r="T61" s="533"/>
      <c r="U61" s="533"/>
      <c r="W61" s="533"/>
    </row>
    <row r="62" spans="1:27">
      <c r="A62" s="856"/>
      <c r="B62" s="38" t="s">
        <v>246</v>
      </c>
      <c r="C62" s="855"/>
      <c r="D62" s="855"/>
      <c r="E62" s="855"/>
      <c r="F62" s="855"/>
      <c r="G62" s="864"/>
      <c r="H62" s="864"/>
      <c r="I62" s="883">
        <v>2007</v>
      </c>
      <c r="J62" s="884">
        <v>2008</v>
      </c>
      <c r="K62" s="883">
        <v>2009</v>
      </c>
      <c r="L62" s="884">
        <v>2010</v>
      </c>
      <c r="M62" s="883">
        <v>2011</v>
      </c>
      <c r="N62" s="884">
        <v>2012</v>
      </c>
      <c r="O62" s="883">
        <v>2013</v>
      </c>
      <c r="P62" s="884">
        <v>2014</v>
      </c>
      <c r="Q62" s="883">
        <v>2015</v>
      </c>
      <c r="R62" s="884">
        <v>2016</v>
      </c>
      <c r="S62" s="883">
        <v>2017</v>
      </c>
      <c r="T62" s="883">
        <v>2018</v>
      </c>
      <c r="U62" s="883">
        <v>2019</v>
      </c>
      <c r="W62" s="533"/>
    </row>
    <row r="63" spans="1:27">
      <c r="B63" s="38" t="s">
        <v>228</v>
      </c>
      <c r="G63" s="841"/>
      <c r="H63" s="841"/>
      <c r="I63" s="176">
        <v>121492</v>
      </c>
      <c r="J63" s="176">
        <v>115614</v>
      </c>
      <c r="K63" s="885">
        <v>122424</v>
      </c>
      <c r="L63" s="885">
        <v>122669</v>
      </c>
      <c r="M63" s="176">
        <v>116577</v>
      </c>
      <c r="N63" s="176">
        <v>120295</v>
      </c>
      <c r="O63" s="176">
        <v>124358</v>
      </c>
      <c r="P63" s="176">
        <v>121346</v>
      </c>
      <c r="Q63" s="176">
        <v>125716</v>
      </c>
      <c r="R63" s="176">
        <v>156540</v>
      </c>
      <c r="S63" s="176">
        <v>163279</v>
      </c>
      <c r="T63" s="176">
        <v>187808</v>
      </c>
      <c r="U63" s="1042">
        <v>201277</v>
      </c>
      <c r="W63" s="533"/>
    </row>
    <row r="64" spans="1:27">
      <c r="B64" s="38" t="s">
        <v>45</v>
      </c>
      <c r="G64" s="841"/>
      <c r="H64" s="841"/>
      <c r="I64" s="176">
        <v>164954</v>
      </c>
      <c r="J64" s="176">
        <v>176950</v>
      </c>
      <c r="K64" s="885">
        <v>193349</v>
      </c>
      <c r="L64" s="885">
        <v>222693</v>
      </c>
      <c r="M64" s="176">
        <v>238323</v>
      </c>
      <c r="N64" s="176">
        <v>274791</v>
      </c>
      <c r="O64" s="1042">
        <v>277079</v>
      </c>
      <c r="P64" s="176">
        <v>227142</v>
      </c>
      <c r="Q64" s="176">
        <v>189358</v>
      </c>
      <c r="R64" s="176">
        <v>203087</v>
      </c>
      <c r="S64" s="176">
        <v>199577</v>
      </c>
      <c r="T64" s="176">
        <v>194525</v>
      </c>
      <c r="U64" s="1042">
        <v>179910</v>
      </c>
      <c r="W64" s="533"/>
    </row>
    <row r="65" spans="2:23">
      <c r="B65" s="38" t="s">
        <v>46</v>
      </c>
      <c r="G65" s="841"/>
      <c r="H65" s="841"/>
      <c r="I65" s="176">
        <v>123705</v>
      </c>
      <c r="J65" s="176">
        <v>83523</v>
      </c>
      <c r="K65" s="885">
        <v>56732</v>
      </c>
      <c r="L65" s="885">
        <v>68843</v>
      </c>
      <c r="M65" s="176">
        <v>94720</v>
      </c>
      <c r="N65" s="176">
        <v>113467</v>
      </c>
      <c r="O65" s="176">
        <v>127330</v>
      </c>
      <c r="P65" s="176">
        <v>129786</v>
      </c>
      <c r="Q65" s="176">
        <v>101873</v>
      </c>
      <c r="R65" s="176">
        <v>108875</v>
      </c>
      <c r="S65" s="176">
        <v>120662</v>
      </c>
      <c r="T65" s="176">
        <v>119012</v>
      </c>
      <c r="U65" s="1042">
        <v>125661</v>
      </c>
    </row>
    <row r="66" spans="2:23">
      <c r="B66" s="38" t="s">
        <v>47</v>
      </c>
      <c r="G66" s="841"/>
      <c r="H66" s="841"/>
      <c r="I66" s="176">
        <v>67948</v>
      </c>
      <c r="J66" s="176">
        <v>93706</v>
      </c>
      <c r="K66" s="885">
        <v>128489</v>
      </c>
      <c r="L66" s="885">
        <v>135110</v>
      </c>
      <c r="M66" s="176">
        <v>172113</v>
      </c>
      <c r="N66" s="176">
        <v>217105</v>
      </c>
      <c r="O66" s="176">
        <v>207688</v>
      </c>
      <c r="P66" s="176">
        <v>233228</v>
      </c>
      <c r="Q66" s="176">
        <v>359316</v>
      </c>
      <c r="R66" s="176">
        <v>404208</v>
      </c>
      <c r="S66" s="176">
        <v>420144</v>
      </c>
      <c r="T66" s="176">
        <v>432147</v>
      </c>
      <c r="U66" s="1042">
        <v>452804</v>
      </c>
    </row>
    <row r="67" spans="2:23">
      <c r="B67" s="38" t="s">
        <v>48</v>
      </c>
      <c r="G67" s="841"/>
      <c r="H67" s="841"/>
      <c r="I67" s="176">
        <v>157282</v>
      </c>
      <c r="J67" s="176">
        <v>157772</v>
      </c>
      <c r="K67" s="885">
        <v>167349</v>
      </c>
      <c r="L67" s="885">
        <v>219614</v>
      </c>
      <c r="M67" s="176">
        <v>224505</v>
      </c>
      <c r="N67" s="176">
        <v>253158</v>
      </c>
      <c r="O67" s="176">
        <v>277835</v>
      </c>
      <c r="P67" s="176">
        <v>300678</v>
      </c>
      <c r="Q67" s="176">
        <v>298407</v>
      </c>
      <c r="R67" s="176">
        <v>303049</v>
      </c>
      <c r="S67" s="176">
        <v>318829</v>
      </c>
      <c r="T67" s="176">
        <v>307759</v>
      </c>
      <c r="U67" s="1042">
        <v>354430</v>
      </c>
      <c r="V67" s="1580"/>
      <c r="W67" s="533"/>
    </row>
    <row r="68" spans="2:23">
      <c r="B68" s="38" t="s">
        <v>49</v>
      </c>
      <c r="G68" s="841"/>
      <c r="H68" s="841"/>
      <c r="I68" s="176">
        <v>96908</v>
      </c>
      <c r="J68" s="176">
        <v>128833</v>
      </c>
      <c r="K68" s="885">
        <v>119383</v>
      </c>
      <c r="L68" s="885">
        <v>140525</v>
      </c>
      <c r="M68" s="176">
        <v>152810</v>
      </c>
      <c r="N68" s="176">
        <v>154261</v>
      </c>
      <c r="O68" s="176">
        <v>150775</v>
      </c>
      <c r="P68" s="176">
        <v>155016</v>
      </c>
      <c r="Q68" s="176">
        <v>155568</v>
      </c>
      <c r="R68" s="176">
        <v>166860</v>
      </c>
      <c r="S68" s="176">
        <v>164209</v>
      </c>
      <c r="T68" s="176">
        <v>179879</v>
      </c>
      <c r="U68" s="1042">
        <v>183530</v>
      </c>
    </row>
    <row r="69" spans="2:23">
      <c r="B69" s="38" t="s">
        <v>201</v>
      </c>
      <c r="G69" s="841"/>
      <c r="H69" s="841"/>
      <c r="I69" s="885">
        <v>732289</v>
      </c>
      <c r="J69" s="885">
        <v>756398</v>
      </c>
      <c r="K69" s="885">
        <v>787726</v>
      </c>
      <c r="L69" s="885">
        <v>909454</v>
      </c>
      <c r="M69" s="885">
        <v>999048</v>
      </c>
      <c r="N69" s="885">
        <v>1133077</v>
      </c>
      <c r="O69" s="885">
        <v>1165065</v>
      </c>
      <c r="P69" s="885">
        <v>1167196</v>
      </c>
      <c r="Q69" s="885">
        <v>1230238</v>
      </c>
      <c r="R69" s="885">
        <v>1342619</v>
      </c>
      <c r="S69" s="885">
        <f>SUM(S63:S68)</f>
        <v>1386700</v>
      </c>
      <c r="T69" s="885">
        <f>SUM(T63:T68)</f>
        <v>1421130</v>
      </c>
      <c r="U69" s="1042">
        <f>SUM(U63:U68)</f>
        <v>1497612</v>
      </c>
    </row>
    <row r="70" spans="2:23">
      <c r="G70" s="841"/>
      <c r="H70" s="841"/>
      <c r="I70" s="902"/>
      <c r="J70" s="902"/>
      <c r="K70" s="902"/>
      <c r="L70" s="902"/>
      <c r="M70" s="902"/>
      <c r="N70" s="902"/>
      <c r="O70" s="902"/>
      <c r="P70" s="902"/>
      <c r="Q70" s="902"/>
      <c r="R70" s="902"/>
      <c r="S70" s="902"/>
    </row>
    <row r="71" spans="2:23">
      <c r="G71" s="841"/>
      <c r="H71" s="841"/>
      <c r="I71" s="902"/>
      <c r="J71" s="902"/>
      <c r="K71" s="902"/>
      <c r="L71" s="902"/>
      <c r="M71" s="902"/>
      <c r="N71" s="902"/>
      <c r="O71" s="902"/>
      <c r="P71" s="902"/>
      <c r="Q71" s="902"/>
      <c r="R71" s="902"/>
      <c r="S71" s="902"/>
    </row>
    <row r="72" spans="2:23">
      <c r="G72" s="841"/>
      <c r="H72" s="841"/>
      <c r="I72" s="902"/>
      <c r="J72" s="902"/>
      <c r="K72" s="902"/>
      <c r="L72" s="902"/>
      <c r="M72" s="902"/>
      <c r="N72" s="902"/>
      <c r="O72" s="902"/>
      <c r="P72" s="902"/>
      <c r="Q72" s="902"/>
      <c r="R72" s="902"/>
      <c r="S72" s="902"/>
    </row>
    <row r="73" spans="2:23">
      <c r="G73" s="841"/>
      <c r="H73" s="841"/>
      <c r="I73" s="902"/>
      <c r="J73" s="902"/>
      <c r="K73" s="902"/>
      <c r="L73" s="902"/>
      <c r="M73" s="902"/>
      <c r="N73" s="902"/>
      <c r="O73" s="902"/>
      <c r="P73" s="902"/>
      <c r="Q73" s="902"/>
      <c r="R73" s="902"/>
      <c r="S73" s="902"/>
    </row>
    <row r="74" spans="2:23">
      <c r="G74" s="841"/>
      <c r="H74" s="841"/>
      <c r="L74" s="841"/>
      <c r="M74" s="841"/>
      <c r="P74" s="38"/>
      <c r="Q74" s="38"/>
    </row>
    <row r="75" spans="2:23">
      <c r="G75" s="841"/>
      <c r="H75" s="841"/>
      <c r="I75" s="841"/>
      <c r="J75" s="864"/>
      <c r="K75" s="864"/>
    </row>
    <row r="76" spans="2:23">
      <c r="G76" s="841"/>
      <c r="H76" s="841"/>
      <c r="I76" s="841"/>
      <c r="J76" s="864"/>
      <c r="K76" s="864"/>
    </row>
    <row r="77" spans="2:23">
      <c r="G77" s="841"/>
      <c r="H77" s="841"/>
      <c r="I77" s="841"/>
      <c r="J77" s="864"/>
      <c r="K77" s="864"/>
    </row>
    <row r="78" spans="2:23">
      <c r="G78" s="841"/>
      <c r="H78" s="841"/>
      <c r="I78" s="841"/>
      <c r="J78" s="864"/>
      <c r="K78" s="864"/>
    </row>
    <row r="79" spans="2:23">
      <c r="G79" s="841"/>
      <c r="H79" s="841"/>
      <c r="I79" s="841"/>
      <c r="J79" s="864"/>
      <c r="K79" s="864"/>
    </row>
    <row r="80" spans="2:23">
      <c r="G80" s="841"/>
      <c r="H80" s="841"/>
      <c r="I80" s="841"/>
      <c r="J80" s="841"/>
      <c r="K80" s="841"/>
    </row>
    <row r="110" spans="2:21">
      <c r="B110" s="38" t="s">
        <v>456</v>
      </c>
    </row>
    <row r="111" spans="2:21">
      <c r="B111" s="172" t="s">
        <v>246</v>
      </c>
      <c r="C111" s="172"/>
      <c r="D111" s="172"/>
      <c r="E111" s="172"/>
      <c r="F111" s="172"/>
      <c r="G111" s="172"/>
      <c r="H111" s="172"/>
      <c r="I111" s="172">
        <v>2007</v>
      </c>
      <c r="J111" s="172">
        <v>2008</v>
      </c>
      <c r="K111" s="1036">
        <v>2009</v>
      </c>
      <c r="L111" s="1036">
        <v>2010</v>
      </c>
      <c r="M111" s="172">
        <v>2011</v>
      </c>
      <c r="N111" s="172">
        <v>2012</v>
      </c>
      <c r="O111" s="172">
        <v>2013</v>
      </c>
      <c r="P111" s="172">
        <v>2014</v>
      </c>
      <c r="Q111" s="172">
        <v>2015</v>
      </c>
      <c r="R111" s="172">
        <v>2016</v>
      </c>
      <c r="S111" s="172">
        <v>2017</v>
      </c>
      <c r="T111" s="172">
        <v>2018</v>
      </c>
      <c r="U111" s="172">
        <v>2019</v>
      </c>
    </row>
    <row r="112" spans="2:21">
      <c r="B112" s="172" t="s">
        <v>228</v>
      </c>
      <c r="C112" s="172"/>
      <c r="D112" s="172"/>
      <c r="E112" s="172"/>
      <c r="F112" s="172"/>
      <c r="G112" s="172"/>
      <c r="H112" s="172"/>
      <c r="I112" s="176">
        <v>754908.01827165799</v>
      </c>
      <c r="J112" s="176">
        <v>868857.4</v>
      </c>
      <c r="K112" s="885">
        <v>881478.2</v>
      </c>
      <c r="L112" s="885">
        <v>865190</v>
      </c>
      <c r="M112" s="176">
        <v>926979.4</v>
      </c>
      <c r="N112" s="176">
        <v>959347</v>
      </c>
      <c r="O112" s="176">
        <v>988424</v>
      </c>
      <c r="P112" s="176">
        <v>928477</v>
      </c>
      <c r="Q112" s="176">
        <v>1090050</v>
      </c>
      <c r="R112" s="176">
        <v>1502038</v>
      </c>
      <c r="S112" s="176">
        <v>1267216</v>
      </c>
      <c r="T112" s="176">
        <v>1247056</v>
      </c>
      <c r="U112" s="1042">
        <v>1336833</v>
      </c>
    </row>
    <row r="113" spans="2:21">
      <c r="B113" s="172" t="s">
        <v>45</v>
      </c>
      <c r="C113" s="172"/>
      <c r="D113" s="172"/>
      <c r="E113" s="172"/>
      <c r="F113" s="172"/>
      <c r="G113" s="172"/>
      <c r="H113" s="172"/>
      <c r="I113" s="176">
        <v>164954</v>
      </c>
      <c r="J113" s="176">
        <v>176950</v>
      </c>
      <c r="K113" s="885">
        <v>193349</v>
      </c>
      <c r="L113" s="885">
        <v>222693</v>
      </c>
      <c r="M113" s="176">
        <v>238323</v>
      </c>
      <c r="N113" s="176">
        <v>274791</v>
      </c>
      <c r="O113" s="176">
        <v>277079</v>
      </c>
      <c r="P113" s="176">
        <v>227142</v>
      </c>
      <c r="Q113" s="176">
        <v>189358</v>
      </c>
      <c r="R113" s="176">
        <v>203087</v>
      </c>
      <c r="S113" s="176">
        <v>199577</v>
      </c>
      <c r="T113" s="176">
        <v>194525</v>
      </c>
      <c r="U113" s="1042">
        <v>179910</v>
      </c>
    </row>
    <row r="114" spans="2:21">
      <c r="B114" s="172" t="s">
        <v>46</v>
      </c>
      <c r="C114" s="172"/>
      <c r="D114" s="172"/>
      <c r="E114" s="172"/>
      <c r="F114" s="172"/>
      <c r="G114" s="172"/>
      <c r="H114" s="172"/>
      <c r="I114" s="176">
        <v>123705</v>
      </c>
      <c r="J114" s="176">
        <v>83523</v>
      </c>
      <c r="K114" s="885">
        <v>56732</v>
      </c>
      <c r="L114" s="885">
        <v>68843</v>
      </c>
      <c r="M114" s="176">
        <v>94720</v>
      </c>
      <c r="N114" s="176">
        <v>113467</v>
      </c>
      <c r="O114" s="176">
        <v>127330</v>
      </c>
      <c r="P114" s="176">
        <v>129786</v>
      </c>
      <c r="Q114" s="176">
        <v>101873</v>
      </c>
      <c r="R114" s="176">
        <v>108875</v>
      </c>
      <c r="S114" s="176">
        <v>120662</v>
      </c>
      <c r="T114" s="176">
        <v>119012</v>
      </c>
      <c r="U114" s="1042">
        <v>125661</v>
      </c>
    </row>
    <row r="115" spans="2:21">
      <c r="B115" s="172" t="s">
        <v>47</v>
      </c>
      <c r="C115" s="172"/>
      <c r="D115" s="172"/>
      <c r="E115" s="172"/>
      <c r="F115" s="172"/>
      <c r="G115" s="172"/>
      <c r="H115" s="172"/>
      <c r="I115" s="176">
        <v>67948</v>
      </c>
      <c r="J115" s="176">
        <v>93706</v>
      </c>
      <c r="K115" s="885">
        <v>128489</v>
      </c>
      <c r="L115" s="885">
        <v>135110</v>
      </c>
      <c r="M115" s="176">
        <v>172113</v>
      </c>
      <c r="N115" s="176">
        <v>217105</v>
      </c>
      <c r="O115" s="176">
        <v>207688</v>
      </c>
      <c r="P115" s="176">
        <v>233228</v>
      </c>
      <c r="Q115" s="176">
        <v>359316</v>
      </c>
      <c r="R115" s="176">
        <v>404208</v>
      </c>
      <c r="S115" s="176">
        <v>420144</v>
      </c>
      <c r="T115" s="176">
        <v>432147</v>
      </c>
      <c r="U115" s="1042">
        <v>452804</v>
      </c>
    </row>
    <row r="116" spans="2:21">
      <c r="B116" s="172" t="s">
        <v>48</v>
      </c>
      <c r="C116" s="172"/>
      <c r="D116" s="172"/>
      <c r="E116" s="172"/>
      <c r="F116" s="172"/>
      <c r="G116" s="172"/>
      <c r="H116" s="172"/>
      <c r="I116" s="176">
        <v>157282</v>
      </c>
      <c r="J116" s="176">
        <v>157772</v>
      </c>
      <c r="K116" s="885">
        <v>167349</v>
      </c>
      <c r="L116" s="885">
        <v>219614</v>
      </c>
      <c r="M116" s="176">
        <v>224505</v>
      </c>
      <c r="N116" s="176">
        <v>253158</v>
      </c>
      <c r="O116" s="176">
        <v>277835</v>
      </c>
      <c r="P116" s="176">
        <v>300678</v>
      </c>
      <c r="Q116" s="176">
        <v>298407</v>
      </c>
      <c r="R116" s="176">
        <v>303049</v>
      </c>
      <c r="S116" s="176">
        <v>318829</v>
      </c>
      <c r="T116" s="176">
        <v>307759</v>
      </c>
      <c r="U116" s="1042">
        <v>354430</v>
      </c>
    </row>
    <row r="117" spans="2:21">
      <c r="B117" s="172" t="s">
        <v>49</v>
      </c>
      <c r="C117" s="172"/>
      <c r="D117" s="172"/>
      <c r="E117" s="172"/>
      <c r="F117" s="172"/>
      <c r="G117" s="172"/>
      <c r="H117" s="172"/>
      <c r="I117" s="176">
        <v>105104.8</v>
      </c>
      <c r="J117" s="176">
        <v>135010.6</v>
      </c>
      <c r="K117" s="885">
        <v>129841</v>
      </c>
      <c r="L117" s="885">
        <v>127465</v>
      </c>
      <c r="M117" s="176">
        <v>142681.60000000001</v>
      </c>
      <c r="N117" s="176">
        <v>163047</v>
      </c>
      <c r="O117" s="176">
        <v>175929</v>
      </c>
      <c r="P117" s="176">
        <v>183703</v>
      </c>
      <c r="Q117" s="176">
        <v>189324</v>
      </c>
      <c r="R117" s="176">
        <v>205976</v>
      </c>
      <c r="S117" s="176">
        <v>212645</v>
      </c>
      <c r="T117" s="176">
        <v>225305</v>
      </c>
      <c r="U117" s="1042">
        <v>220979</v>
      </c>
    </row>
    <row r="118" spans="2:21">
      <c r="B118" s="172" t="s">
        <v>201</v>
      </c>
      <c r="C118" s="172"/>
      <c r="D118" s="172"/>
      <c r="E118" s="172"/>
      <c r="F118" s="172"/>
      <c r="G118" s="172"/>
      <c r="H118" s="172"/>
      <c r="I118" s="176">
        <v>1373901.81827166</v>
      </c>
      <c r="J118" s="176">
        <v>1515819</v>
      </c>
      <c r="K118" s="885">
        <v>1557238.2</v>
      </c>
      <c r="L118" s="885">
        <v>1638915</v>
      </c>
      <c r="M118" s="176">
        <v>1799322</v>
      </c>
      <c r="N118" s="176">
        <v>1980915</v>
      </c>
      <c r="O118" s="176">
        <v>2054285</v>
      </c>
      <c r="P118" s="176">
        <v>2003014</v>
      </c>
      <c r="Q118" s="176">
        <v>2228328</v>
      </c>
      <c r="R118" s="176">
        <v>2727233</v>
      </c>
      <c r="S118" s="176">
        <f>SUM(S112:S117)</f>
        <v>2539073</v>
      </c>
      <c r="T118" s="176">
        <f>SUM(T112:T117)</f>
        <v>2525804</v>
      </c>
      <c r="U118" s="1042">
        <f>SUM(U112:U117)</f>
        <v>2670617</v>
      </c>
    </row>
    <row r="119" spans="2:21">
      <c r="O119" s="841"/>
      <c r="Q119" s="38"/>
    </row>
  </sheetData>
  <mergeCells count="6">
    <mergeCell ref="A51:A54"/>
    <mergeCell ref="A35:A38"/>
    <mergeCell ref="A39:A41"/>
    <mergeCell ref="A42:A44"/>
    <mergeCell ref="A45:A47"/>
    <mergeCell ref="A48:A50"/>
  </mergeCells>
  <phoneticPr fontId="75" type="noConversion"/>
  <pageMargins left="0.74803149606299213" right="0.74803149606299213" top="0.98425196850393704" bottom="0.98425196850393704" header="0.51181102362204722" footer="0.51181102362204722"/>
  <pageSetup paperSize="9" scale="69" orientation="portrait" cellComments="asDisplayed" r:id="rId1"/>
  <headerFooter alignWithMargins="0"/>
  <rowBreaks count="2" manualBreakCount="2">
    <brk id="33" max="24" man="1"/>
    <brk id="71" max="2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87"/>
  <sheetViews>
    <sheetView view="pageBreakPreview" topLeftCell="E436" zoomScale="85" zoomScaleNormal="85" zoomScaleSheetLayoutView="85" workbookViewId="0">
      <selection activeCell="K447" sqref="K447"/>
    </sheetView>
  </sheetViews>
  <sheetFormatPr defaultColWidth="9.21875" defaultRowHeight="13.2"/>
  <cols>
    <col min="1" max="10" width="15.88671875" style="718" customWidth="1"/>
    <col min="11" max="14" width="25.44140625" style="718" customWidth="1"/>
    <col min="15" max="15" width="6.77734375" style="718" customWidth="1"/>
    <col min="16" max="16" width="18.33203125" style="718" customWidth="1"/>
    <col min="17" max="25" width="15.88671875" style="718" customWidth="1"/>
    <col min="26" max="28" width="25.44140625" style="718" customWidth="1"/>
    <col min="29" max="30" width="18.33203125" style="718" customWidth="1"/>
    <col min="31" max="256" width="9.21875" style="718"/>
    <col min="257" max="266" width="15.88671875" style="718" customWidth="1"/>
    <col min="267" max="270" width="25.44140625" style="718" customWidth="1"/>
    <col min="271" max="271" width="6.77734375" style="718" customWidth="1"/>
    <col min="272" max="272" width="18.33203125" style="718" customWidth="1"/>
    <col min="273" max="281" width="15.88671875" style="718" customWidth="1"/>
    <col min="282" max="284" width="25.44140625" style="718" customWidth="1"/>
    <col min="285" max="286" width="18.33203125" style="718" customWidth="1"/>
    <col min="287" max="512" width="9.21875" style="718"/>
    <col min="513" max="522" width="15.88671875" style="718" customWidth="1"/>
    <col min="523" max="526" width="25.44140625" style="718" customWidth="1"/>
    <col min="527" max="527" width="6.77734375" style="718" customWidth="1"/>
    <col min="528" max="528" width="18.33203125" style="718" customWidth="1"/>
    <col min="529" max="537" width="15.88671875" style="718" customWidth="1"/>
    <col min="538" max="540" width="25.44140625" style="718" customWidth="1"/>
    <col min="541" max="542" width="18.33203125" style="718" customWidth="1"/>
    <col min="543" max="768" width="9.21875" style="718"/>
    <col min="769" max="778" width="15.88671875" style="718" customWidth="1"/>
    <col min="779" max="782" width="25.44140625" style="718" customWidth="1"/>
    <col min="783" max="783" width="6.77734375" style="718" customWidth="1"/>
    <col min="784" max="784" width="18.33203125" style="718" customWidth="1"/>
    <col min="785" max="793" width="15.88671875" style="718" customWidth="1"/>
    <col min="794" max="796" width="25.44140625" style="718" customWidth="1"/>
    <col min="797" max="798" width="18.33203125" style="718" customWidth="1"/>
    <col min="799" max="1024" width="9.21875" style="718"/>
    <col min="1025" max="1034" width="15.88671875" style="718" customWidth="1"/>
    <col min="1035" max="1038" width="25.44140625" style="718" customWidth="1"/>
    <col min="1039" max="1039" width="6.77734375" style="718" customWidth="1"/>
    <col min="1040" max="1040" width="18.33203125" style="718" customWidth="1"/>
    <col min="1041" max="1049" width="15.88671875" style="718" customWidth="1"/>
    <col min="1050" max="1052" width="25.44140625" style="718" customWidth="1"/>
    <col min="1053" max="1054" width="18.33203125" style="718" customWidth="1"/>
    <col min="1055" max="1280" width="9.21875" style="718"/>
    <col min="1281" max="1290" width="15.88671875" style="718" customWidth="1"/>
    <col min="1291" max="1294" width="25.44140625" style="718" customWidth="1"/>
    <col min="1295" max="1295" width="6.77734375" style="718" customWidth="1"/>
    <col min="1296" max="1296" width="18.33203125" style="718" customWidth="1"/>
    <col min="1297" max="1305" width="15.88671875" style="718" customWidth="1"/>
    <col min="1306" max="1308" width="25.44140625" style="718" customWidth="1"/>
    <col min="1309" max="1310" width="18.33203125" style="718" customWidth="1"/>
    <col min="1311" max="1536" width="9.21875" style="718"/>
    <col min="1537" max="1546" width="15.88671875" style="718" customWidth="1"/>
    <col min="1547" max="1550" width="25.44140625" style="718" customWidth="1"/>
    <col min="1551" max="1551" width="6.77734375" style="718" customWidth="1"/>
    <col min="1552" max="1552" width="18.33203125" style="718" customWidth="1"/>
    <col min="1553" max="1561" width="15.88671875" style="718" customWidth="1"/>
    <col min="1562" max="1564" width="25.44140625" style="718" customWidth="1"/>
    <col min="1565" max="1566" width="18.33203125" style="718" customWidth="1"/>
    <col min="1567" max="1792" width="9.21875" style="718"/>
    <col min="1793" max="1802" width="15.88671875" style="718" customWidth="1"/>
    <col min="1803" max="1806" width="25.44140625" style="718" customWidth="1"/>
    <col min="1807" max="1807" width="6.77734375" style="718" customWidth="1"/>
    <col min="1808" max="1808" width="18.33203125" style="718" customWidth="1"/>
    <col min="1809" max="1817" width="15.88671875" style="718" customWidth="1"/>
    <col min="1818" max="1820" width="25.44140625" style="718" customWidth="1"/>
    <col min="1821" max="1822" width="18.33203125" style="718" customWidth="1"/>
    <col min="1823" max="2048" width="9.21875" style="718"/>
    <col min="2049" max="2058" width="15.88671875" style="718" customWidth="1"/>
    <col min="2059" max="2062" width="25.44140625" style="718" customWidth="1"/>
    <col min="2063" max="2063" width="6.77734375" style="718" customWidth="1"/>
    <col min="2064" max="2064" width="18.33203125" style="718" customWidth="1"/>
    <col min="2065" max="2073" width="15.88671875" style="718" customWidth="1"/>
    <col min="2074" max="2076" width="25.44140625" style="718" customWidth="1"/>
    <col min="2077" max="2078" width="18.33203125" style="718" customWidth="1"/>
    <col min="2079" max="2304" width="9.21875" style="718"/>
    <col min="2305" max="2314" width="15.88671875" style="718" customWidth="1"/>
    <col min="2315" max="2318" width="25.44140625" style="718" customWidth="1"/>
    <col min="2319" max="2319" width="6.77734375" style="718" customWidth="1"/>
    <col min="2320" max="2320" width="18.33203125" style="718" customWidth="1"/>
    <col min="2321" max="2329" width="15.88671875" style="718" customWidth="1"/>
    <col min="2330" max="2332" width="25.44140625" style="718" customWidth="1"/>
    <col min="2333" max="2334" width="18.33203125" style="718" customWidth="1"/>
    <col min="2335" max="2560" width="9.21875" style="718"/>
    <col min="2561" max="2570" width="15.88671875" style="718" customWidth="1"/>
    <col min="2571" max="2574" width="25.44140625" style="718" customWidth="1"/>
    <col min="2575" max="2575" width="6.77734375" style="718" customWidth="1"/>
    <col min="2576" max="2576" width="18.33203125" style="718" customWidth="1"/>
    <col min="2577" max="2585" width="15.88671875" style="718" customWidth="1"/>
    <col min="2586" max="2588" width="25.44140625" style="718" customWidth="1"/>
    <col min="2589" max="2590" width="18.33203125" style="718" customWidth="1"/>
    <col min="2591" max="2816" width="9.21875" style="718"/>
    <col min="2817" max="2826" width="15.88671875" style="718" customWidth="1"/>
    <col min="2827" max="2830" width="25.44140625" style="718" customWidth="1"/>
    <col min="2831" max="2831" width="6.77734375" style="718" customWidth="1"/>
    <col min="2832" max="2832" width="18.33203125" style="718" customWidth="1"/>
    <col min="2833" max="2841" width="15.88671875" style="718" customWidth="1"/>
    <col min="2842" max="2844" width="25.44140625" style="718" customWidth="1"/>
    <col min="2845" max="2846" width="18.33203125" style="718" customWidth="1"/>
    <col min="2847" max="3072" width="9.21875" style="718"/>
    <col min="3073" max="3082" width="15.88671875" style="718" customWidth="1"/>
    <col min="3083" max="3086" width="25.44140625" style="718" customWidth="1"/>
    <col min="3087" max="3087" width="6.77734375" style="718" customWidth="1"/>
    <col min="3088" max="3088" width="18.33203125" style="718" customWidth="1"/>
    <col min="3089" max="3097" width="15.88671875" style="718" customWidth="1"/>
    <col min="3098" max="3100" width="25.44140625" style="718" customWidth="1"/>
    <col min="3101" max="3102" width="18.33203125" style="718" customWidth="1"/>
    <col min="3103" max="3328" width="9.21875" style="718"/>
    <col min="3329" max="3338" width="15.88671875" style="718" customWidth="1"/>
    <col min="3339" max="3342" width="25.44140625" style="718" customWidth="1"/>
    <col min="3343" max="3343" width="6.77734375" style="718" customWidth="1"/>
    <col min="3344" max="3344" width="18.33203125" style="718" customWidth="1"/>
    <col min="3345" max="3353" width="15.88671875" style="718" customWidth="1"/>
    <col min="3354" max="3356" width="25.44140625" style="718" customWidth="1"/>
    <col min="3357" max="3358" width="18.33203125" style="718" customWidth="1"/>
    <col min="3359" max="3584" width="9.21875" style="718"/>
    <col min="3585" max="3594" width="15.88671875" style="718" customWidth="1"/>
    <col min="3595" max="3598" width="25.44140625" style="718" customWidth="1"/>
    <col min="3599" max="3599" width="6.77734375" style="718" customWidth="1"/>
    <col min="3600" max="3600" width="18.33203125" style="718" customWidth="1"/>
    <col min="3601" max="3609" width="15.88671875" style="718" customWidth="1"/>
    <col min="3610" max="3612" width="25.44140625" style="718" customWidth="1"/>
    <col min="3613" max="3614" width="18.33203125" style="718" customWidth="1"/>
    <col min="3615" max="3840" width="9.21875" style="718"/>
    <col min="3841" max="3850" width="15.88671875" style="718" customWidth="1"/>
    <col min="3851" max="3854" width="25.44140625" style="718" customWidth="1"/>
    <col min="3855" max="3855" width="6.77734375" style="718" customWidth="1"/>
    <col min="3856" max="3856" width="18.33203125" style="718" customWidth="1"/>
    <col min="3857" max="3865" width="15.88671875" style="718" customWidth="1"/>
    <col min="3866" max="3868" width="25.44140625" style="718" customWidth="1"/>
    <col min="3869" max="3870" width="18.33203125" style="718" customWidth="1"/>
    <col min="3871" max="4096" width="9.21875" style="718"/>
    <col min="4097" max="4106" width="15.88671875" style="718" customWidth="1"/>
    <col min="4107" max="4110" width="25.44140625" style="718" customWidth="1"/>
    <col min="4111" max="4111" width="6.77734375" style="718" customWidth="1"/>
    <col min="4112" max="4112" width="18.33203125" style="718" customWidth="1"/>
    <col min="4113" max="4121" width="15.88671875" style="718" customWidth="1"/>
    <col min="4122" max="4124" width="25.44140625" style="718" customWidth="1"/>
    <col min="4125" max="4126" width="18.33203125" style="718" customWidth="1"/>
    <col min="4127" max="4352" width="9.21875" style="718"/>
    <col min="4353" max="4362" width="15.88671875" style="718" customWidth="1"/>
    <col min="4363" max="4366" width="25.44140625" style="718" customWidth="1"/>
    <col min="4367" max="4367" width="6.77734375" style="718" customWidth="1"/>
    <col min="4368" max="4368" width="18.33203125" style="718" customWidth="1"/>
    <col min="4369" max="4377" width="15.88671875" style="718" customWidth="1"/>
    <col min="4378" max="4380" width="25.44140625" style="718" customWidth="1"/>
    <col min="4381" max="4382" width="18.33203125" style="718" customWidth="1"/>
    <col min="4383" max="4608" width="9.21875" style="718"/>
    <col min="4609" max="4618" width="15.88671875" style="718" customWidth="1"/>
    <col min="4619" max="4622" width="25.44140625" style="718" customWidth="1"/>
    <col min="4623" max="4623" width="6.77734375" style="718" customWidth="1"/>
    <col min="4624" max="4624" width="18.33203125" style="718" customWidth="1"/>
    <col min="4625" max="4633" width="15.88671875" style="718" customWidth="1"/>
    <col min="4634" max="4636" width="25.44140625" style="718" customWidth="1"/>
    <col min="4637" max="4638" width="18.33203125" style="718" customWidth="1"/>
    <col min="4639" max="4864" width="9.21875" style="718"/>
    <col min="4865" max="4874" width="15.88671875" style="718" customWidth="1"/>
    <col min="4875" max="4878" width="25.44140625" style="718" customWidth="1"/>
    <col min="4879" max="4879" width="6.77734375" style="718" customWidth="1"/>
    <col min="4880" max="4880" width="18.33203125" style="718" customWidth="1"/>
    <col min="4881" max="4889" width="15.88671875" style="718" customWidth="1"/>
    <col min="4890" max="4892" width="25.44140625" style="718" customWidth="1"/>
    <col min="4893" max="4894" width="18.33203125" style="718" customWidth="1"/>
    <col min="4895" max="5120" width="9.21875" style="718"/>
    <col min="5121" max="5130" width="15.88671875" style="718" customWidth="1"/>
    <col min="5131" max="5134" width="25.44140625" style="718" customWidth="1"/>
    <col min="5135" max="5135" width="6.77734375" style="718" customWidth="1"/>
    <col min="5136" max="5136" width="18.33203125" style="718" customWidth="1"/>
    <col min="5137" max="5145" width="15.88671875" style="718" customWidth="1"/>
    <col min="5146" max="5148" width="25.44140625" style="718" customWidth="1"/>
    <col min="5149" max="5150" width="18.33203125" style="718" customWidth="1"/>
    <col min="5151" max="5376" width="9.21875" style="718"/>
    <col min="5377" max="5386" width="15.88671875" style="718" customWidth="1"/>
    <col min="5387" max="5390" width="25.44140625" style="718" customWidth="1"/>
    <col min="5391" max="5391" width="6.77734375" style="718" customWidth="1"/>
    <col min="5392" max="5392" width="18.33203125" style="718" customWidth="1"/>
    <col min="5393" max="5401" width="15.88671875" style="718" customWidth="1"/>
    <col min="5402" max="5404" width="25.44140625" style="718" customWidth="1"/>
    <col min="5405" max="5406" width="18.33203125" style="718" customWidth="1"/>
    <col min="5407" max="5632" width="9.21875" style="718"/>
    <col min="5633" max="5642" width="15.88671875" style="718" customWidth="1"/>
    <col min="5643" max="5646" width="25.44140625" style="718" customWidth="1"/>
    <col min="5647" max="5647" width="6.77734375" style="718" customWidth="1"/>
    <col min="5648" max="5648" width="18.33203125" style="718" customWidth="1"/>
    <col min="5649" max="5657" width="15.88671875" style="718" customWidth="1"/>
    <col min="5658" max="5660" width="25.44140625" style="718" customWidth="1"/>
    <col min="5661" max="5662" width="18.33203125" style="718" customWidth="1"/>
    <col min="5663" max="5888" width="9.21875" style="718"/>
    <col min="5889" max="5898" width="15.88671875" style="718" customWidth="1"/>
    <col min="5899" max="5902" width="25.44140625" style="718" customWidth="1"/>
    <col min="5903" max="5903" width="6.77734375" style="718" customWidth="1"/>
    <col min="5904" max="5904" width="18.33203125" style="718" customWidth="1"/>
    <col min="5905" max="5913" width="15.88671875" style="718" customWidth="1"/>
    <col min="5914" max="5916" width="25.44140625" style="718" customWidth="1"/>
    <col min="5917" max="5918" width="18.33203125" style="718" customWidth="1"/>
    <col min="5919" max="6144" width="9.21875" style="718"/>
    <col min="6145" max="6154" width="15.88671875" style="718" customWidth="1"/>
    <col min="6155" max="6158" width="25.44140625" style="718" customWidth="1"/>
    <col min="6159" max="6159" width="6.77734375" style="718" customWidth="1"/>
    <col min="6160" max="6160" width="18.33203125" style="718" customWidth="1"/>
    <col min="6161" max="6169" width="15.88671875" style="718" customWidth="1"/>
    <col min="6170" max="6172" width="25.44140625" style="718" customWidth="1"/>
    <col min="6173" max="6174" width="18.33203125" style="718" customWidth="1"/>
    <col min="6175" max="6400" width="9.21875" style="718"/>
    <col min="6401" max="6410" width="15.88671875" style="718" customWidth="1"/>
    <col min="6411" max="6414" width="25.44140625" style="718" customWidth="1"/>
    <col min="6415" max="6415" width="6.77734375" style="718" customWidth="1"/>
    <col min="6416" max="6416" width="18.33203125" style="718" customWidth="1"/>
    <col min="6417" max="6425" width="15.88671875" style="718" customWidth="1"/>
    <col min="6426" max="6428" width="25.44140625" style="718" customWidth="1"/>
    <col min="6429" max="6430" width="18.33203125" style="718" customWidth="1"/>
    <col min="6431" max="6656" width="9.21875" style="718"/>
    <col min="6657" max="6666" width="15.88671875" style="718" customWidth="1"/>
    <col min="6667" max="6670" width="25.44140625" style="718" customWidth="1"/>
    <col min="6671" max="6671" width="6.77734375" style="718" customWidth="1"/>
    <col min="6672" max="6672" width="18.33203125" style="718" customWidth="1"/>
    <col min="6673" max="6681" width="15.88671875" style="718" customWidth="1"/>
    <col min="6682" max="6684" width="25.44140625" style="718" customWidth="1"/>
    <col min="6685" max="6686" width="18.33203125" style="718" customWidth="1"/>
    <col min="6687" max="6912" width="9.21875" style="718"/>
    <col min="6913" max="6922" width="15.88671875" style="718" customWidth="1"/>
    <col min="6923" max="6926" width="25.44140625" style="718" customWidth="1"/>
    <col min="6927" max="6927" width="6.77734375" style="718" customWidth="1"/>
    <col min="6928" max="6928" width="18.33203125" style="718" customWidth="1"/>
    <col min="6929" max="6937" width="15.88671875" style="718" customWidth="1"/>
    <col min="6938" max="6940" width="25.44140625" style="718" customWidth="1"/>
    <col min="6941" max="6942" width="18.33203125" style="718" customWidth="1"/>
    <col min="6943" max="7168" width="9.21875" style="718"/>
    <col min="7169" max="7178" width="15.88671875" style="718" customWidth="1"/>
    <col min="7179" max="7182" width="25.44140625" style="718" customWidth="1"/>
    <col min="7183" max="7183" width="6.77734375" style="718" customWidth="1"/>
    <col min="7184" max="7184" width="18.33203125" style="718" customWidth="1"/>
    <col min="7185" max="7193" width="15.88671875" style="718" customWidth="1"/>
    <col min="7194" max="7196" width="25.44140625" style="718" customWidth="1"/>
    <col min="7197" max="7198" width="18.33203125" style="718" customWidth="1"/>
    <col min="7199" max="7424" width="9.21875" style="718"/>
    <col min="7425" max="7434" width="15.88671875" style="718" customWidth="1"/>
    <col min="7435" max="7438" width="25.44140625" style="718" customWidth="1"/>
    <col min="7439" max="7439" width="6.77734375" style="718" customWidth="1"/>
    <col min="7440" max="7440" width="18.33203125" style="718" customWidth="1"/>
    <col min="7441" max="7449" width="15.88671875" style="718" customWidth="1"/>
    <col min="7450" max="7452" width="25.44140625" style="718" customWidth="1"/>
    <col min="7453" max="7454" width="18.33203125" style="718" customWidth="1"/>
    <col min="7455" max="7680" width="9.21875" style="718"/>
    <col min="7681" max="7690" width="15.88671875" style="718" customWidth="1"/>
    <col min="7691" max="7694" width="25.44140625" style="718" customWidth="1"/>
    <col min="7695" max="7695" width="6.77734375" style="718" customWidth="1"/>
    <col min="7696" max="7696" width="18.33203125" style="718" customWidth="1"/>
    <col min="7697" max="7705" width="15.88671875" style="718" customWidth="1"/>
    <col min="7706" max="7708" width="25.44140625" style="718" customWidth="1"/>
    <col min="7709" max="7710" width="18.33203125" style="718" customWidth="1"/>
    <col min="7711" max="7936" width="9.21875" style="718"/>
    <col min="7937" max="7946" width="15.88671875" style="718" customWidth="1"/>
    <col min="7947" max="7950" width="25.44140625" style="718" customWidth="1"/>
    <col min="7951" max="7951" width="6.77734375" style="718" customWidth="1"/>
    <col min="7952" max="7952" width="18.33203125" style="718" customWidth="1"/>
    <col min="7953" max="7961" width="15.88671875" style="718" customWidth="1"/>
    <col min="7962" max="7964" width="25.44140625" style="718" customWidth="1"/>
    <col min="7965" max="7966" width="18.33203125" style="718" customWidth="1"/>
    <col min="7967" max="8192" width="9.21875" style="718"/>
    <col min="8193" max="8202" width="15.88671875" style="718" customWidth="1"/>
    <col min="8203" max="8206" width="25.44140625" style="718" customWidth="1"/>
    <col min="8207" max="8207" width="6.77734375" style="718" customWidth="1"/>
    <col min="8208" max="8208" width="18.33203125" style="718" customWidth="1"/>
    <col min="8209" max="8217" width="15.88671875" style="718" customWidth="1"/>
    <col min="8218" max="8220" width="25.44140625" style="718" customWidth="1"/>
    <col min="8221" max="8222" width="18.33203125" style="718" customWidth="1"/>
    <col min="8223" max="8448" width="9.21875" style="718"/>
    <col min="8449" max="8458" width="15.88671875" style="718" customWidth="1"/>
    <col min="8459" max="8462" width="25.44140625" style="718" customWidth="1"/>
    <col min="8463" max="8463" width="6.77734375" style="718" customWidth="1"/>
    <col min="8464" max="8464" width="18.33203125" style="718" customWidth="1"/>
    <col min="8465" max="8473" width="15.88671875" style="718" customWidth="1"/>
    <col min="8474" max="8476" width="25.44140625" style="718" customWidth="1"/>
    <col min="8477" max="8478" width="18.33203125" style="718" customWidth="1"/>
    <col min="8479" max="8704" width="9.21875" style="718"/>
    <col min="8705" max="8714" width="15.88671875" style="718" customWidth="1"/>
    <col min="8715" max="8718" width="25.44140625" style="718" customWidth="1"/>
    <col min="8719" max="8719" width="6.77734375" style="718" customWidth="1"/>
    <col min="8720" max="8720" width="18.33203125" style="718" customWidth="1"/>
    <col min="8721" max="8729" width="15.88671875" style="718" customWidth="1"/>
    <col min="8730" max="8732" width="25.44140625" style="718" customWidth="1"/>
    <col min="8733" max="8734" width="18.33203125" style="718" customWidth="1"/>
    <col min="8735" max="8960" width="9.21875" style="718"/>
    <col min="8961" max="8970" width="15.88671875" style="718" customWidth="1"/>
    <col min="8971" max="8974" width="25.44140625" style="718" customWidth="1"/>
    <col min="8975" max="8975" width="6.77734375" style="718" customWidth="1"/>
    <col min="8976" max="8976" width="18.33203125" style="718" customWidth="1"/>
    <col min="8977" max="8985" width="15.88671875" style="718" customWidth="1"/>
    <col min="8986" max="8988" width="25.44140625" style="718" customWidth="1"/>
    <col min="8989" max="8990" width="18.33203125" style="718" customWidth="1"/>
    <col min="8991" max="9216" width="9.21875" style="718"/>
    <col min="9217" max="9226" width="15.88671875" style="718" customWidth="1"/>
    <col min="9227" max="9230" width="25.44140625" style="718" customWidth="1"/>
    <col min="9231" max="9231" width="6.77734375" style="718" customWidth="1"/>
    <col min="9232" max="9232" width="18.33203125" style="718" customWidth="1"/>
    <col min="9233" max="9241" width="15.88671875" style="718" customWidth="1"/>
    <col min="9242" max="9244" width="25.44140625" style="718" customWidth="1"/>
    <col min="9245" max="9246" width="18.33203125" style="718" customWidth="1"/>
    <col min="9247" max="9472" width="9.21875" style="718"/>
    <col min="9473" max="9482" width="15.88671875" style="718" customWidth="1"/>
    <col min="9483" max="9486" width="25.44140625" style="718" customWidth="1"/>
    <col min="9487" max="9487" width="6.77734375" style="718" customWidth="1"/>
    <col min="9488" max="9488" width="18.33203125" style="718" customWidth="1"/>
    <col min="9489" max="9497" width="15.88671875" style="718" customWidth="1"/>
    <col min="9498" max="9500" width="25.44140625" style="718" customWidth="1"/>
    <col min="9501" max="9502" width="18.33203125" style="718" customWidth="1"/>
    <col min="9503" max="9728" width="9.21875" style="718"/>
    <col min="9729" max="9738" width="15.88671875" style="718" customWidth="1"/>
    <col min="9739" max="9742" width="25.44140625" style="718" customWidth="1"/>
    <col min="9743" max="9743" width="6.77734375" style="718" customWidth="1"/>
    <col min="9744" max="9744" width="18.33203125" style="718" customWidth="1"/>
    <col min="9745" max="9753" width="15.88671875" style="718" customWidth="1"/>
    <col min="9754" max="9756" width="25.44140625" style="718" customWidth="1"/>
    <col min="9757" max="9758" width="18.33203125" style="718" customWidth="1"/>
    <col min="9759" max="9984" width="9.21875" style="718"/>
    <col min="9985" max="9994" width="15.88671875" style="718" customWidth="1"/>
    <col min="9995" max="9998" width="25.44140625" style="718" customWidth="1"/>
    <col min="9999" max="9999" width="6.77734375" style="718" customWidth="1"/>
    <col min="10000" max="10000" width="18.33203125" style="718" customWidth="1"/>
    <col min="10001" max="10009" width="15.88671875" style="718" customWidth="1"/>
    <col min="10010" max="10012" width="25.44140625" style="718" customWidth="1"/>
    <col min="10013" max="10014" width="18.33203125" style="718" customWidth="1"/>
    <col min="10015" max="10240" width="9.21875" style="718"/>
    <col min="10241" max="10250" width="15.88671875" style="718" customWidth="1"/>
    <col min="10251" max="10254" width="25.44140625" style="718" customWidth="1"/>
    <col min="10255" max="10255" width="6.77734375" style="718" customWidth="1"/>
    <col min="10256" max="10256" width="18.33203125" style="718" customWidth="1"/>
    <col min="10257" max="10265" width="15.88671875" style="718" customWidth="1"/>
    <col min="10266" max="10268" width="25.44140625" style="718" customWidth="1"/>
    <col min="10269" max="10270" width="18.33203125" style="718" customWidth="1"/>
    <col min="10271" max="10496" width="9.21875" style="718"/>
    <col min="10497" max="10506" width="15.88671875" style="718" customWidth="1"/>
    <col min="10507" max="10510" width="25.44140625" style="718" customWidth="1"/>
    <col min="10511" max="10511" width="6.77734375" style="718" customWidth="1"/>
    <col min="10512" max="10512" width="18.33203125" style="718" customWidth="1"/>
    <col min="10513" max="10521" width="15.88671875" style="718" customWidth="1"/>
    <col min="10522" max="10524" width="25.44140625" style="718" customWidth="1"/>
    <col min="10525" max="10526" width="18.33203125" style="718" customWidth="1"/>
    <col min="10527" max="10752" width="9.21875" style="718"/>
    <col min="10753" max="10762" width="15.88671875" style="718" customWidth="1"/>
    <col min="10763" max="10766" width="25.44140625" style="718" customWidth="1"/>
    <col min="10767" max="10767" width="6.77734375" style="718" customWidth="1"/>
    <col min="10768" max="10768" width="18.33203125" style="718" customWidth="1"/>
    <col min="10769" max="10777" width="15.88671875" style="718" customWidth="1"/>
    <col min="10778" max="10780" width="25.44140625" style="718" customWidth="1"/>
    <col min="10781" max="10782" width="18.33203125" style="718" customWidth="1"/>
    <col min="10783" max="11008" width="9.21875" style="718"/>
    <col min="11009" max="11018" width="15.88671875" style="718" customWidth="1"/>
    <col min="11019" max="11022" width="25.44140625" style="718" customWidth="1"/>
    <col min="11023" max="11023" width="6.77734375" style="718" customWidth="1"/>
    <col min="11024" max="11024" width="18.33203125" style="718" customWidth="1"/>
    <col min="11025" max="11033" width="15.88671875" style="718" customWidth="1"/>
    <col min="11034" max="11036" width="25.44140625" style="718" customWidth="1"/>
    <col min="11037" max="11038" width="18.33203125" style="718" customWidth="1"/>
    <col min="11039" max="11264" width="9.21875" style="718"/>
    <col min="11265" max="11274" width="15.88671875" style="718" customWidth="1"/>
    <col min="11275" max="11278" width="25.44140625" style="718" customWidth="1"/>
    <col min="11279" max="11279" width="6.77734375" style="718" customWidth="1"/>
    <col min="11280" max="11280" width="18.33203125" style="718" customWidth="1"/>
    <col min="11281" max="11289" width="15.88671875" style="718" customWidth="1"/>
    <col min="11290" max="11292" width="25.44140625" style="718" customWidth="1"/>
    <col min="11293" max="11294" width="18.33203125" style="718" customWidth="1"/>
    <col min="11295" max="11520" width="9.21875" style="718"/>
    <col min="11521" max="11530" width="15.88671875" style="718" customWidth="1"/>
    <col min="11531" max="11534" width="25.44140625" style="718" customWidth="1"/>
    <col min="11535" max="11535" width="6.77734375" style="718" customWidth="1"/>
    <col min="11536" max="11536" width="18.33203125" style="718" customWidth="1"/>
    <col min="11537" max="11545" width="15.88671875" style="718" customWidth="1"/>
    <col min="11546" max="11548" width="25.44140625" style="718" customWidth="1"/>
    <col min="11549" max="11550" width="18.33203125" style="718" customWidth="1"/>
    <col min="11551" max="11776" width="9.21875" style="718"/>
    <col min="11777" max="11786" width="15.88671875" style="718" customWidth="1"/>
    <col min="11787" max="11790" width="25.44140625" style="718" customWidth="1"/>
    <col min="11791" max="11791" width="6.77734375" style="718" customWidth="1"/>
    <col min="11792" max="11792" width="18.33203125" style="718" customWidth="1"/>
    <col min="11793" max="11801" width="15.88671875" style="718" customWidth="1"/>
    <col min="11802" max="11804" width="25.44140625" style="718" customWidth="1"/>
    <col min="11805" max="11806" width="18.33203125" style="718" customWidth="1"/>
    <col min="11807" max="12032" width="9.21875" style="718"/>
    <col min="12033" max="12042" width="15.88671875" style="718" customWidth="1"/>
    <col min="12043" max="12046" width="25.44140625" style="718" customWidth="1"/>
    <col min="12047" max="12047" width="6.77734375" style="718" customWidth="1"/>
    <col min="12048" max="12048" width="18.33203125" style="718" customWidth="1"/>
    <col min="12049" max="12057" width="15.88671875" style="718" customWidth="1"/>
    <col min="12058" max="12060" width="25.44140625" style="718" customWidth="1"/>
    <col min="12061" max="12062" width="18.33203125" style="718" customWidth="1"/>
    <col min="12063" max="12288" width="9.21875" style="718"/>
    <col min="12289" max="12298" width="15.88671875" style="718" customWidth="1"/>
    <col min="12299" max="12302" width="25.44140625" style="718" customWidth="1"/>
    <col min="12303" max="12303" width="6.77734375" style="718" customWidth="1"/>
    <col min="12304" max="12304" width="18.33203125" style="718" customWidth="1"/>
    <col min="12305" max="12313" width="15.88671875" style="718" customWidth="1"/>
    <col min="12314" max="12316" width="25.44140625" style="718" customWidth="1"/>
    <col min="12317" max="12318" width="18.33203125" style="718" customWidth="1"/>
    <col min="12319" max="12544" width="9.21875" style="718"/>
    <col min="12545" max="12554" width="15.88671875" style="718" customWidth="1"/>
    <col min="12555" max="12558" width="25.44140625" style="718" customWidth="1"/>
    <col min="12559" max="12559" width="6.77734375" style="718" customWidth="1"/>
    <col min="12560" max="12560" width="18.33203125" style="718" customWidth="1"/>
    <col min="12561" max="12569" width="15.88671875" style="718" customWidth="1"/>
    <col min="12570" max="12572" width="25.44140625" style="718" customWidth="1"/>
    <col min="12573" max="12574" width="18.33203125" style="718" customWidth="1"/>
    <col min="12575" max="12800" width="9.21875" style="718"/>
    <col min="12801" max="12810" width="15.88671875" style="718" customWidth="1"/>
    <col min="12811" max="12814" width="25.44140625" style="718" customWidth="1"/>
    <col min="12815" max="12815" width="6.77734375" style="718" customWidth="1"/>
    <col min="12816" max="12816" width="18.33203125" style="718" customWidth="1"/>
    <col min="12817" max="12825" width="15.88671875" style="718" customWidth="1"/>
    <col min="12826" max="12828" width="25.44140625" style="718" customWidth="1"/>
    <col min="12829" max="12830" width="18.33203125" style="718" customWidth="1"/>
    <col min="12831" max="13056" width="9.21875" style="718"/>
    <col min="13057" max="13066" width="15.88671875" style="718" customWidth="1"/>
    <col min="13067" max="13070" width="25.44140625" style="718" customWidth="1"/>
    <col min="13071" max="13071" width="6.77734375" style="718" customWidth="1"/>
    <col min="13072" max="13072" width="18.33203125" style="718" customWidth="1"/>
    <col min="13073" max="13081" width="15.88671875" style="718" customWidth="1"/>
    <col min="13082" max="13084" width="25.44140625" style="718" customWidth="1"/>
    <col min="13085" max="13086" width="18.33203125" style="718" customWidth="1"/>
    <col min="13087" max="13312" width="9.21875" style="718"/>
    <col min="13313" max="13322" width="15.88671875" style="718" customWidth="1"/>
    <col min="13323" max="13326" width="25.44140625" style="718" customWidth="1"/>
    <col min="13327" max="13327" width="6.77734375" style="718" customWidth="1"/>
    <col min="13328" max="13328" width="18.33203125" style="718" customWidth="1"/>
    <col min="13329" max="13337" width="15.88671875" style="718" customWidth="1"/>
    <col min="13338" max="13340" width="25.44140625" style="718" customWidth="1"/>
    <col min="13341" max="13342" width="18.33203125" style="718" customWidth="1"/>
    <col min="13343" max="13568" width="9.21875" style="718"/>
    <col min="13569" max="13578" width="15.88671875" style="718" customWidth="1"/>
    <col min="13579" max="13582" width="25.44140625" style="718" customWidth="1"/>
    <col min="13583" max="13583" width="6.77734375" style="718" customWidth="1"/>
    <col min="13584" max="13584" width="18.33203125" style="718" customWidth="1"/>
    <col min="13585" max="13593" width="15.88671875" style="718" customWidth="1"/>
    <col min="13594" max="13596" width="25.44140625" style="718" customWidth="1"/>
    <col min="13597" max="13598" width="18.33203125" style="718" customWidth="1"/>
    <col min="13599" max="13824" width="9.21875" style="718"/>
    <col min="13825" max="13834" width="15.88671875" style="718" customWidth="1"/>
    <col min="13835" max="13838" width="25.44140625" style="718" customWidth="1"/>
    <col min="13839" max="13839" width="6.77734375" style="718" customWidth="1"/>
    <col min="13840" max="13840" width="18.33203125" style="718" customWidth="1"/>
    <col min="13841" max="13849" width="15.88671875" style="718" customWidth="1"/>
    <col min="13850" max="13852" width="25.44140625" style="718" customWidth="1"/>
    <col min="13853" max="13854" width="18.33203125" style="718" customWidth="1"/>
    <col min="13855" max="14080" width="9.21875" style="718"/>
    <col min="14081" max="14090" width="15.88671875" style="718" customWidth="1"/>
    <col min="14091" max="14094" width="25.44140625" style="718" customWidth="1"/>
    <col min="14095" max="14095" width="6.77734375" style="718" customWidth="1"/>
    <col min="14096" max="14096" width="18.33203125" style="718" customWidth="1"/>
    <col min="14097" max="14105" width="15.88671875" style="718" customWidth="1"/>
    <col min="14106" max="14108" width="25.44140625" style="718" customWidth="1"/>
    <col min="14109" max="14110" width="18.33203125" style="718" customWidth="1"/>
    <col min="14111" max="14336" width="9.21875" style="718"/>
    <col min="14337" max="14346" width="15.88671875" style="718" customWidth="1"/>
    <col min="14347" max="14350" width="25.44140625" style="718" customWidth="1"/>
    <col min="14351" max="14351" width="6.77734375" style="718" customWidth="1"/>
    <col min="14352" max="14352" width="18.33203125" style="718" customWidth="1"/>
    <col min="14353" max="14361" width="15.88671875" style="718" customWidth="1"/>
    <col min="14362" max="14364" width="25.44140625" style="718" customWidth="1"/>
    <col min="14365" max="14366" width="18.33203125" style="718" customWidth="1"/>
    <col min="14367" max="14592" width="9.21875" style="718"/>
    <col min="14593" max="14602" width="15.88671875" style="718" customWidth="1"/>
    <col min="14603" max="14606" width="25.44140625" style="718" customWidth="1"/>
    <col min="14607" max="14607" width="6.77734375" style="718" customWidth="1"/>
    <col min="14608" max="14608" width="18.33203125" style="718" customWidth="1"/>
    <col min="14609" max="14617" width="15.88671875" style="718" customWidth="1"/>
    <col min="14618" max="14620" width="25.44140625" style="718" customWidth="1"/>
    <col min="14621" max="14622" width="18.33203125" style="718" customWidth="1"/>
    <col min="14623" max="14848" width="9.21875" style="718"/>
    <col min="14849" max="14858" width="15.88671875" style="718" customWidth="1"/>
    <col min="14859" max="14862" width="25.44140625" style="718" customWidth="1"/>
    <col min="14863" max="14863" width="6.77734375" style="718" customWidth="1"/>
    <col min="14864" max="14864" width="18.33203125" style="718" customWidth="1"/>
    <col min="14865" max="14873" width="15.88671875" style="718" customWidth="1"/>
    <col min="14874" max="14876" width="25.44140625" style="718" customWidth="1"/>
    <col min="14877" max="14878" width="18.33203125" style="718" customWidth="1"/>
    <col min="14879" max="15104" width="9.21875" style="718"/>
    <col min="15105" max="15114" width="15.88671875" style="718" customWidth="1"/>
    <col min="15115" max="15118" width="25.44140625" style="718" customWidth="1"/>
    <col min="15119" max="15119" width="6.77734375" style="718" customWidth="1"/>
    <col min="15120" max="15120" width="18.33203125" style="718" customWidth="1"/>
    <col min="15121" max="15129" width="15.88671875" style="718" customWidth="1"/>
    <col min="15130" max="15132" width="25.44140625" style="718" customWidth="1"/>
    <col min="15133" max="15134" width="18.33203125" style="718" customWidth="1"/>
    <col min="15135" max="15360" width="9.21875" style="718"/>
    <col min="15361" max="15370" width="15.88671875" style="718" customWidth="1"/>
    <col min="15371" max="15374" width="25.44140625" style="718" customWidth="1"/>
    <col min="15375" max="15375" width="6.77734375" style="718" customWidth="1"/>
    <col min="15376" max="15376" width="18.33203125" style="718" customWidth="1"/>
    <col min="15377" max="15385" width="15.88671875" style="718" customWidth="1"/>
    <col min="15386" max="15388" width="25.44140625" style="718" customWidth="1"/>
    <col min="15389" max="15390" width="18.33203125" style="718" customWidth="1"/>
    <col min="15391" max="15616" width="9.21875" style="718"/>
    <col min="15617" max="15626" width="15.88671875" style="718" customWidth="1"/>
    <col min="15627" max="15630" width="25.44140625" style="718" customWidth="1"/>
    <col min="15631" max="15631" width="6.77734375" style="718" customWidth="1"/>
    <col min="15632" max="15632" width="18.33203125" style="718" customWidth="1"/>
    <col min="15633" max="15641" width="15.88671875" style="718" customWidth="1"/>
    <col min="15642" max="15644" width="25.44140625" style="718" customWidth="1"/>
    <col min="15645" max="15646" width="18.33203125" style="718" customWidth="1"/>
    <col min="15647" max="15872" width="9.21875" style="718"/>
    <col min="15873" max="15882" width="15.88671875" style="718" customWidth="1"/>
    <col min="15883" max="15886" width="25.44140625" style="718" customWidth="1"/>
    <col min="15887" max="15887" width="6.77734375" style="718" customWidth="1"/>
    <col min="15888" max="15888" width="18.33203125" style="718" customWidth="1"/>
    <col min="15889" max="15897" width="15.88671875" style="718" customWidth="1"/>
    <col min="15898" max="15900" width="25.44140625" style="718" customWidth="1"/>
    <col min="15901" max="15902" width="18.33203125" style="718" customWidth="1"/>
    <col min="15903" max="16128" width="9.21875" style="718"/>
    <col min="16129" max="16138" width="15.88671875" style="718" customWidth="1"/>
    <col min="16139" max="16142" width="25.44140625" style="718" customWidth="1"/>
    <col min="16143" max="16143" width="6.77734375" style="718" customWidth="1"/>
    <col min="16144" max="16144" width="18.33203125" style="718" customWidth="1"/>
    <col min="16145" max="16153" width="15.88671875" style="718" customWidth="1"/>
    <col min="16154" max="16156" width="25.44140625" style="718" customWidth="1"/>
    <col min="16157" max="16158" width="18.33203125" style="718" customWidth="1"/>
    <col min="16159" max="16384" width="9.21875" style="718"/>
  </cols>
  <sheetData>
    <row r="1" spans="1:30" s="716" customFormat="1" ht="17.399999999999999">
      <c r="A1" s="719" t="s">
        <v>39</v>
      </c>
      <c r="B1" s="720"/>
      <c r="C1" s="720"/>
      <c r="D1" s="720"/>
      <c r="E1" s="720"/>
      <c r="F1" s="720"/>
      <c r="G1" s="719"/>
      <c r="H1" s="720"/>
      <c r="I1" s="720"/>
      <c r="J1" s="720"/>
      <c r="K1" s="720"/>
      <c r="L1" s="720"/>
      <c r="M1" s="720"/>
      <c r="N1" s="720"/>
      <c r="O1" s="720"/>
      <c r="P1" s="719" t="s">
        <v>39</v>
      </c>
      <c r="Q1" s="720"/>
      <c r="R1" s="719"/>
      <c r="S1" s="720"/>
      <c r="T1" s="720"/>
      <c r="U1" s="720"/>
      <c r="V1" s="720"/>
      <c r="W1" s="720"/>
      <c r="X1" s="720"/>
      <c r="Y1" s="720"/>
      <c r="Z1" s="720"/>
      <c r="AA1" s="720"/>
      <c r="AB1" s="720"/>
      <c r="AC1" s="720"/>
      <c r="AD1" s="720"/>
    </row>
    <row r="2" spans="1:30" s="716" customFormat="1">
      <c r="A2" s="720"/>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row>
    <row r="3" spans="1:30" s="716" customFormat="1" ht="15">
      <c r="A3" s="721" t="s">
        <v>264</v>
      </c>
      <c r="B3" s="720"/>
      <c r="C3" s="720"/>
      <c r="D3" s="720"/>
      <c r="E3" s="720"/>
      <c r="F3" s="720"/>
      <c r="G3" s="721"/>
      <c r="H3" s="720"/>
      <c r="I3" s="720"/>
      <c r="J3" s="720"/>
      <c r="K3" s="720"/>
      <c r="L3" s="720"/>
      <c r="M3" s="720"/>
      <c r="N3" s="720"/>
      <c r="O3" s="720"/>
      <c r="P3" s="721" t="s">
        <v>265</v>
      </c>
      <c r="Q3" s="720"/>
      <c r="R3" s="721"/>
      <c r="S3" s="720"/>
      <c r="T3" s="720"/>
      <c r="U3" s="720"/>
      <c r="V3" s="720"/>
      <c r="W3" s="720"/>
      <c r="X3" s="720"/>
      <c r="Y3" s="720"/>
      <c r="Z3" s="720"/>
      <c r="AA3" s="720"/>
      <c r="AB3" s="720"/>
      <c r="AC3" s="720"/>
      <c r="AD3" s="720"/>
    </row>
    <row r="4" spans="1:30">
      <c r="A4" s="722"/>
      <c r="B4" s="722"/>
      <c r="C4" s="722"/>
      <c r="D4" s="722"/>
      <c r="E4" s="722"/>
      <c r="F4" s="722"/>
      <c r="G4" s="722"/>
      <c r="H4" s="722"/>
      <c r="I4" s="722"/>
      <c r="J4" s="722"/>
      <c r="K4" s="722"/>
      <c r="L4" s="722"/>
      <c r="M4" s="722"/>
      <c r="N4" s="722"/>
      <c r="O4" s="722"/>
      <c r="P4" s="722"/>
      <c r="Q4" s="722"/>
      <c r="R4" s="722"/>
      <c r="S4" s="804"/>
      <c r="T4" s="804"/>
      <c r="U4" s="804"/>
      <c r="V4" s="722"/>
      <c r="W4" s="722"/>
      <c r="X4" s="722"/>
      <c r="Y4" s="722"/>
      <c r="Z4" s="722"/>
      <c r="AA4" s="722"/>
      <c r="AB4" s="722"/>
      <c r="AC4" s="722"/>
      <c r="AD4" s="722"/>
    </row>
    <row r="5" spans="1:30">
      <c r="A5" s="723" t="s">
        <v>266</v>
      </c>
      <c r="B5" s="722"/>
      <c r="C5" s="722"/>
      <c r="D5" s="722"/>
      <c r="E5" s="722"/>
      <c r="F5" s="722"/>
      <c r="G5" s="723"/>
      <c r="H5" s="772"/>
      <c r="I5" s="772"/>
      <c r="J5" s="772"/>
      <c r="K5" s="772"/>
      <c r="L5" s="772"/>
      <c r="M5" s="772"/>
      <c r="N5" s="772"/>
      <c r="O5" s="772"/>
      <c r="P5" s="723" t="s">
        <v>267</v>
      </c>
      <c r="Q5" s="722"/>
      <c r="R5" s="723"/>
      <c r="S5" s="722"/>
      <c r="T5" s="722"/>
      <c r="U5" s="722"/>
      <c r="V5" s="722"/>
      <c r="W5" s="722"/>
      <c r="X5" s="722"/>
      <c r="Y5" s="722"/>
      <c r="Z5" s="722"/>
      <c r="AA5" s="722"/>
      <c r="AB5" s="722"/>
      <c r="AC5" s="722"/>
      <c r="AD5" s="722"/>
    </row>
    <row r="6" spans="1:30" s="717" customFormat="1" ht="15.6">
      <c r="A6" s="724" t="s">
        <v>268</v>
      </c>
      <c r="B6" s="725"/>
      <c r="C6" s="725"/>
      <c r="D6" s="725"/>
      <c r="E6" s="725"/>
      <c r="F6" s="725"/>
      <c r="G6" s="725"/>
      <c r="H6" s="725"/>
      <c r="I6" s="725"/>
      <c r="J6" s="725"/>
      <c r="K6" s="725"/>
      <c r="L6" s="725"/>
      <c r="M6" s="725"/>
      <c r="N6" s="725"/>
      <c r="O6" s="725"/>
      <c r="P6" s="796" t="s">
        <v>269</v>
      </c>
      <c r="V6" s="821"/>
      <c r="W6" s="821"/>
      <c r="X6" s="821"/>
      <c r="Y6" s="821"/>
      <c r="Z6" s="821"/>
    </row>
    <row r="7" spans="1:30">
      <c r="A7" s="722"/>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row>
    <row r="8" spans="1:30" ht="15">
      <c r="A8" s="726" t="s">
        <v>270</v>
      </c>
      <c r="B8" s="727"/>
      <c r="C8" s="727"/>
      <c r="D8" s="727"/>
      <c r="E8" s="727"/>
      <c r="F8" s="727"/>
      <c r="G8" s="727"/>
      <c r="H8" s="727"/>
      <c r="I8" s="727"/>
      <c r="J8" s="727"/>
      <c r="K8" s="727"/>
      <c r="L8" s="727"/>
      <c r="M8" s="727"/>
      <c r="N8" s="797"/>
      <c r="O8" s="722"/>
      <c r="P8" s="726" t="s">
        <v>271</v>
      </c>
      <c r="Q8" s="727"/>
      <c r="R8" s="727"/>
      <c r="S8" s="727"/>
      <c r="T8" s="727"/>
      <c r="U8" s="727"/>
      <c r="V8" s="727"/>
      <c r="W8" s="727"/>
      <c r="X8" s="727"/>
      <c r="Y8" s="727"/>
      <c r="Z8" s="727"/>
      <c r="AA8" s="727"/>
      <c r="AB8" s="727"/>
    </row>
    <row r="9" spans="1:30" ht="15">
      <c r="A9" s="718" t="s">
        <v>272</v>
      </c>
      <c r="B9" s="718" t="s">
        <v>273</v>
      </c>
      <c r="H9" s="727"/>
      <c r="I9" s="727"/>
      <c r="J9" s="727"/>
      <c r="K9" s="727"/>
      <c r="L9" s="727"/>
      <c r="M9" s="727"/>
      <c r="N9" s="797"/>
      <c r="O9" s="722"/>
      <c r="P9" s="718" t="s">
        <v>272</v>
      </c>
      <c r="Q9" s="718" t="s">
        <v>273</v>
      </c>
      <c r="W9" s="727"/>
      <c r="X9" s="727"/>
      <c r="Y9" s="727"/>
      <c r="Z9" s="727"/>
      <c r="AA9" s="727"/>
      <c r="AB9" s="727"/>
    </row>
    <row r="10" spans="1:30" ht="15">
      <c r="A10" s="728" t="s">
        <v>274</v>
      </c>
      <c r="B10" s="728"/>
      <c r="C10" s="728">
        <v>2000</v>
      </c>
      <c r="D10" s="729"/>
      <c r="E10" s="729"/>
      <c r="F10" s="729"/>
      <c r="G10" s="729"/>
      <c r="H10" s="727"/>
      <c r="I10" s="727"/>
      <c r="J10" s="727"/>
      <c r="K10" s="727"/>
      <c r="L10" s="727"/>
      <c r="M10" s="727"/>
      <c r="N10" s="797"/>
      <c r="O10" s="722"/>
      <c r="P10" s="728" t="s">
        <v>274</v>
      </c>
      <c r="Q10" s="728"/>
      <c r="R10" s="728">
        <v>2000</v>
      </c>
      <c r="S10" s="729"/>
      <c r="T10" s="729"/>
      <c r="U10" s="729"/>
      <c r="V10" s="729"/>
      <c r="W10" s="727"/>
      <c r="X10" s="727"/>
      <c r="Y10" s="727"/>
      <c r="Z10" s="727"/>
      <c r="AA10" s="727"/>
      <c r="AB10" s="727"/>
    </row>
    <row r="11" spans="1:30" ht="15">
      <c r="H11" s="727"/>
      <c r="I11" s="727"/>
      <c r="J11" s="727"/>
      <c r="K11" s="727"/>
      <c r="L11" s="727"/>
      <c r="M11" s="727"/>
      <c r="N11" s="797"/>
      <c r="O11" s="722"/>
      <c r="W11" s="727"/>
      <c r="X11" s="727"/>
      <c r="Y11" s="727"/>
      <c r="Z11" s="727"/>
      <c r="AA11" s="727"/>
      <c r="AB11" s="727"/>
    </row>
    <row r="12" spans="1:30">
      <c r="A12" s="730" t="s">
        <v>275</v>
      </c>
      <c r="B12" s="731" t="s">
        <v>276</v>
      </c>
      <c r="C12" s="732"/>
      <c r="D12" s="732"/>
      <c r="E12" s="732" t="s">
        <v>277</v>
      </c>
      <c r="F12" s="732"/>
      <c r="G12" s="732"/>
      <c r="H12" s="732"/>
      <c r="I12" s="732"/>
      <c r="J12" s="732"/>
      <c r="K12" s="730" t="s">
        <v>278</v>
      </c>
      <c r="L12" s="730" t="s">
        <v>279</v>
      </c>
      <c r="M12" s="730" t="s">
        <v>280</v>
      </c>
      <c r="N12" s="798"/>
      <c r="O12" s="722"/>
      <c r="P12" s="730" t="s">
        <v>275</v>
      </c>
      <c r="Q12" s="805" t="s">
        <v>276</v>
      </c>
      <c r="R12" s="732"/>
      <c r="S12" s="732"/>
      <c r="T12" s="732" t="s">
        <v>281</v>
      </c>
      <c r="U12" s="732"/>
      <c r="V12" s="732"/>
      <c r="W12" s="732"/>
      <c r="X12" s="732"/>
      <c r="Y12" s="732"/>
      <c r="Z12" s="730" t="s">
        <v>278</v>
      </c>
      <c r="AA12" s="730" t="s">
        <v>279</v>
      </c>
      <c r="AB12" s="730" t="s">
        <v>280</v>
      </c>
    </row>
    <row r="13" spans="1:30">
      <c r="A13" s="733" t="s">
        <v>282</v>
      </c>
      <c r="B13" s="734" t="s">
        <v>283</v>
      </c>
      <c r="C13" s="735"/>
      <c r="D13" s="735"/>
      <c r="E13" s="773" t="s">
        <v>284</v>
      </c>
      <c r="F13" s="735"/>
      <c r="G13" s="735"/>
      <c r="H13" s="735"/>
      <c r="I13" s="735"/>
      <c r="J13" s="735"/>
      <c r="K13" s="776" t="s">
        <v>285</v>
      </c>
      <c r="L13" s="776" t="s">
        <v>285</v>
      </c>
      <c r="M13" s="776" t="s">
        <v>285</v>
      </c>
      <c r="N13" s="798"/>
      <c r="O13" s="722"/>
      <c r="P13" s="733" t="s">
        <v>282</v>
      </c>
      <c r="Q13" s="806" t="s">
        <v>283</v>
      </c>
      <c r="R13" s="735"/>
      <c r="S13" s="735"/>
      <c r="T13" s="773" t="s">
        <v>286</v>
      </c>
      <c r="U13" s="735"/>
      <c r="V13" s="735"/>
      <c r="W13" s="735"/>
      <c r="X13" s="735"/>
      <c r="Y13" s="735"/>
      <c r="Z13" s="776" t="s">
        <v>285</v>
      </c>
      <c r="AA13" s="776" t="s">
        <v>285</v>
      </c>
      <c r="AB13" s="776" t="s">
        <v>285</v>
      </c>
    </row>
    <row r="14" spans="1:30">
      <c r="A14" s="736" t="s">
        <v>287</v>
      </c>
      <c r="B14" s="734" t="s">
        <v>227</v>
      </c>
      <c r="C14" s="737" t="s">
        <v>288</v>
      </c>
      <c r="D14" s="737" t="s">
        <v>289</v>
      </c>
      <c r="E14" s="774"/>
      <c r="F14" s="774"/>
      <c r="G14" s="774"/>
      <c r="H14" s="774"/>
      <c r="I14" s="774"/>
      <c r="J14" s="777" t="s">
        <v>82</v>
      </c>
      <c r="K14" s="733" t="s">
        <v>290</v>
      </c>
      <c r="L14" s="733" t="s">
        <v>291</v>
      </c>
      <c r="M14" s="733" t="s">
        <v>291</v>
      </c>
      <c r="N14" s="799"/>
      <c r="O14" s="722"/>
      <c r="P14" s="736" t="s">
        <v>287</v>
      </c>
      <c r="Q14" s="806" t="s">
        <v>227</v>
      </c>
      <c r="R14" s="737" t="s">
        <v>288</v>
      </c>
      <c r="S14" s="737" t="s">
        <v>289</v>
      </c>
      <c r="T14" s="774"/>
      <c r="U14" s="774"/>
      <c r="V14" s="774"/>
      <c r="W14" s="774"/>
      <c r="X14" s="774"/>
      <c r="Y14" s="777" t="s">
        <v>82</v>
      </c>
      <c r="Z14" s="733" t="s">
        <v>290</v>
      </c>
      <c r="AA14" s="733" t="s">
        <v>291</v>
      </c>
      <c r="AB14" s="733" t="s">
        <v>291</v>
      </c>
    </row>
    <row r="15" spans="1:30">
      <c r="A15" s="738"/>
      <c r="B15" s="739"/>
      <c r="C15" s="740" t="s">
        <v>292</v>
      </c>
      <c r="D15" s="740" t="s">
        <v>293</v>
      </c>
      <c r="E15" s="775" t="s">
        <v>44</v>
      </c>
      <c r="F15" s="775" t="s">
        <v>45</v>
      </c>
      <c r="G15" s="740" t="s">
        <v>294</v>
      </c>
      <c r="H15" s="740" t="s">
        <v>295</v>
      </c>
      <c r="I15" s="740" t="s">
        <v>248</v>
      </c>
      <c r="J15" s="773" t="s">
        <v>296</v>
      </c>
      <c r="K15" s="778" t="s">
        <v>297</v>
      </c>
      <c r="L15" s="778" t="s">
        <v>298</v>
      </c>
      <c r="M15" s="778" t="s">
        <v>299</v>
      </c>
      <c r="N15" s="800"/>
      <c r="O15" s="722"/>
      <c r="P15" s="738"/>
      <c r="Q15" s="807"/>
      <c r="R15" s="740" t="s">
        <v>292</v>
      </c>
      <c r="S15" s="740" t="s">
        <v>293</v>
      </c>
      <c r="T15" s="775" t="s">
        <v>44</v>
      </c>
      <c r="U15" s="775" t="s">
        <v>45</v>
      </c>
      <c r="V15" s="740" t="s">
        <v>294</v>
      </c>
      <c r="W15" s="740" t="s">
        <v>295</v>
      </c>
      <c r="X15" s="740" t="s">
        <v>248</v>
      </c>
      <c r="Y15" s="773" t="s">
        <v>296</v>
      </c>
      <c r="Z15" s="778" t="s">
        <v>297</v>
      </c>
      <c r="AA15" s="778" t="s">
        <v>298</v>
      </c>
      <c r="AB15" s="778" t="s">
        <v>299</v>
      </c>
    </row>
    <row r="16" spans="1:30">
      <c r="A16" s="741" t="s">
        <v>44</v>
      </c>
      <c r="B16" s="742">
        <v>130928</v>
      </c>
      <c r="C16" s="743">
        <v>58399</v>
      </c>
      <c r="D16" s="743">
        <v>47383</v>
      </c>
      <c r="E16" s="1449" t="s">
        <v>199</v>
      </c>
      <c r="F16" s="743">
        <v>23917</v>
      </c>
      <c r="G16" s="743">
        <v>5778</v>
      </c>
      <c r="H16" s="743">
        <v>45060</v>
      </c>
      <c r="I16" s="743">
        <v>12138</v>
      </c>
      <c r="J16" s="779">
        <v>37243</v>
      </c>
      <c r="K16" s="780">
        <v>22315</v>
      </c>
      <c r="L16" s="780">
        <v>5102</v>
      </c>
      <c r="M16" s="780">
        <v>3803</v>
      </c>
      <c r="N16" s="779"/>
      <c r="O16" s="722"/>
      <c r="P16" s="741" t="s">
        <v>44</v>
      </c>
      <c r="Q16" s="808">
        <v>0.309334997030901</v>
      </c>
      <c r="R16" s="809">
        <v>0.64942892857754397</v>
      </c>
      <c r="S16" s="809">
        <v>0.58198087921828501</v>
      </c>
      <c r="T16" s="1449" t="s">
        <v>199</v>
      </c>
      <c r="U16" s="809">
        <v>0.68909144123426802</v>
      </c>
      <c r="V16" s="809">
        <v>0.77016268605053695</v>
      </c>
      <c r="W16" s="809">
        <v>0.58253439857967204</v>
      </c>
      <c r="X16" s="809">
        <v>0.79279947273026896</v>
      </c>
      <c r="Y16" s="824">
        <v>0.86580028461724301</v>
      </c>
      <c r="Z16" s="811">
        <v>0.69661662558816895</v>
      </c>
      <c r="AA16" s="811">
        <v>0.78185025480203796</v>
      </c>
      <c r="AB16" s="811">
        <v>0.82855640283986298</v>
      </c>
    </row>
    <row r="17" spans="1:28">
      <c r="A17" s="744"/>
      <c r="B17" s="745"/>
      <c r="C17" s="746">
        <v>0.44603904436025898</v>
      </c>
      <c r="D17" s="746">
        <v>0.36190119760479</v>
      </c>
      <c r="E17" s="746"/>
      <c r="F17" s="746">
        <v>0.182672919467188</v>
      </c>
      <c r="G17" s="746">
        <v>4.4131125504093899E-2</v>
      </c>
      <c r="H17" s="746">
        <v>0.34415862153244497</v>
      </c>
      <c r="I17" s="746">
        <v>9.2707442258340503E-2</v>
      </c>
      <c r="J17" s="781">
        <v>0.28445405108151001</v>
      </c>
      <c r="K17" s="781">
        <v>0.17043718685078799</v>
      </c>
      <c r="L17" s="781">
        <v>3.8967982402541901E-2</v>
      </c>
      <c r="M17" s="781">
        <v>2.9046498839056599E-2</v>
      </c>
      <c r="N17" s="801"/>
      <c r="O17" s="722"/>
      <c r="P17" s="744"/>
      <c r="Q17" s="810"/>
      <c r="R17" s="746"/>
      <c r="S17" s="746"/>
      <c r="T17" s="746"/>
      <c r="U17" s="746"/>
      <c r="V17" s="746"/>
      <c r="W17" s="746"/>
      <c r="X17" s="746"/>
      <c r="Y17" s="825"/>
      <c r="Z17" s="826"/>
      <c r="AA17" s="826"/>
      <c r="AB17" s="826"/>
    </row>
    <row r="18" spans="1:28">
      <c r="A18" s="741" t="s">
        <v>45</v>
      </c>
      <c r="B18" s="747">
        <v>384201</v>
      </c>
      <c r="C18" s="743">
        <v>65455</v>
      </c>
      <c r="D18" s="743">
        <v>63406</v>
      </c>
      <c r="E18" s="743">
        <v>33466</v>
      </c>
      <c r="F18" s="1450" t="s">
        <v>199</v>
      </c>
      <c r="G18" s="743">
        <v>15151</v>
      </c>
      <c r="H18" s="743">
        <v>59105</v>
      </c>
      <c r="I18" s="743">
        <v>17220</v>
      </c>
      <c r="J18" s="779">
        <v>21174</v>
      </c>
      <c r="K18" s="780">
        <v>31451</v>
      </c>
      <c r="L18" s="780">
        <v>9244</v>
      </c>
      <c r="M18" s="780">
        <v>6263</v>
      </c>
      <c r="N18" s="779"/>
      <c r="O18" s="722"/>
      <c r="P18" s="741" t="s">
        <v>45</v>
      </c>
      <c r="Q18" s="811">
        <v>4.3323739009960102E-2</v>
      </c>
      <c r="R18" s="809">
        <v>0.23289282713314499</v>
      </c>
      <c r="S18" s="809">
        <v>0.21666719237927001</v>
      </c>
      <c r="T18" s="809">
        <v>0.33401063766210498</v>
      </c>
      <c r="U18" s="1450" t="s">
        <v>199</v>
      </c>
      <c r="V18" s="809">
        <v>0.27536136228631802</v>
      </c>
      <c r="W18" s="809">
        <v>0.21532865239827401</v>
      </c>
      <c r="X18" s="809">
        <v>0.43536585365853703</v>
      </c>
      <c r="Y18" s="824">
        <v>0.47548880702748703</v>
      </c>
      <c r="Z18" s="811">
        <v>0.33286699945947701</v>
      </c>
      <c r="AA18" s="811">
        <v>0.37083513630463</v>
      </c>
      <c r="AB18" s="811">
        <v>0.447229762094843</v>
      </c>
    </row>
    <row r="19" spans="1:28">
      <c r="A19" s="744"/>
      <c r="B19" s="745"/>
      <c r="C19" s="746">
        <v>0.17036655292412001</v>
      </c>
      <c r="D19" s="746">
        <v>0.165033406992694</v>
      </c>
      <c r="E19" s="746">
        <v>8.71054474090385E-2</v>
      </c>
      <c r="F19" s="746"/>
      <c r="G19" s="746">
        <v>3.9435087363125003E-2</v>
      </c>
      <c r="H19" s="746">
        <v>0.15383874586479501</v>
      </c>
      <c r="I19" s="746">
        <v>4.4820289379777799E-2</v>
      </c>
      <c r="J19" s="781">
        <v>5.5111777429002001E-2</v>
      </c>
      <c r="K19" s="781">
        <v>8.1860796822496598E-2</v>
      </c>
      <c r="L19" s="781">
        <v>2.4060322591560102E-2</v>
      </c>
      <c r="M19" s="781">
        <v>1.6301363088591599E-2</v>
      </c>
      <c r="N19" s="801"/>
      <c r="O19" s="722"/>
      <c r="P19" s="744"/>
      <c r="Q19" s="810"/>
      <c r="R19" s="746"/>
      <c r="S19" s="746"/>
      <c r="T19" s="746"/>
      <c r="U19" s="746"/>
      <c r="V19" s="746"/>
      <c r="W19" s="746"/>
      <c r="X19" s="746"/>
      <c r="Y19" s="825"/>
      <c r="Z19" s="826"/>
      <c r="AA19" s="826"/>
      <c r="AB19" s="826"/>
    </row>
    <row r="20" spans="1:28">
      <c r="A20" s="748" t="s">
        <v>294</v>
      </c>
      <c r="B20" s="747">
        <v>72753</v>
      </c>
      <c r="C20" s="743">
        <v>7872</v>
      </c>
      <c r="D20" s="743">
        <v>6961</v>
      </c>
      <c r="E20" s="743">
        <v>2328</v>
      </c>
      <c r="F20" s="743">
        <v>3947</v>
      </c>
      <c r="G20" s="1449" t="s">
        <v>199</v>
      </c>
      <c r="H20" s="743">
        <v>6079</v>
      </c>
      <c r="I20" s="743">
        <v>2623</v>
      </c>
      <c r="J20" s="779">
        <v>3208</v>
      </c>
      <c r="K20" s="780">
        <v>1751</v>
      </c>
      <c r="L20" s="780">
        <v>1751</v>
      </c>
      <c r="M20" s="780">
        <v>1229</v>
      </c>
      <c r="N20" s="779"/>
      <c r="O20" s="722"/>
      <c r="P20" s="748" t="s">
        <v>294</v>
      </c>
      <c r="Q20" s="811">
        <v>3.64355391510678E-2</v>
      </c>
      <c r="R20" s="809">
        <v>0.32494918699186998</v>
      </c>
      <c r="S20" s="809">
        <v>0.24421778480103401</v>
      </c>
      <c r="T20" s="809">
        <v>0.423969072164948</v>
      </c>
      <c r="U20" s="809">
        <v>0.30478844692171297</v>
      </c>
      <c r="V20" s="1449" t="s">
        <v>199</v>
      </c>
      <c r="W20" s="809">
        <v>0.22799802599111699</v>
      </c>
      <c r="X20" s="809">
        <v>0.42851696530689998</v>
      </c>
      <c r="Y20" s="824">
        <v>0.72163341645885304</v>
      </c>
      <c r="Z20" s="811">
        <v>0.43403769274700199</v>
      </c>
      <c r="AA20" s="811">
        <v>0.43403769274700199</v>
      </c>
      <c r="AB20" s="811">
        <v>0.54434499593165198</v>
      </c>
    </row>
    <row r="21" spans="1:28">
      <c r="A21" s="744"/>
      <c r="B21" s="745"/>
      <c r="C21" s="746">
        <v>0.108201723640262</v>
      </c>
      <c r="D21" s="746">
        <v>9.5679903234230895E-2</v>
      </c>
      <c r="E21" s="746">
        <v>3.1998680466784897E-2</v>
      </c>
      <c r="F21" s="746">
        <v>5.4252058334364202E-2</v>
      </c>
      <c r="G21" s="746"/>
      <c r="H21" s="746">
        <v>8.3556691820268605E-2</v>
      </c>
      <c r="I21" s="746">
        <v>3.6053496075763199E-2</v>
      </c>
      <c r="J21" s="781">
        <v>4.4094401605432099E-2</v>
      </c>
      <c r="K21" s="781">
        <v>2.4067736038376399E-2</v>
      </c>
      <c r="L21" s="781">
        <v>2.4067736038376399E-2</v>
      </c>
      <c r="M21" s="781">
        <v>1.6892774181133399E-2</v>
      </c>
      <c r="N21" s="801"/>
      <c r="O21" s="722"/>
      <c r="P21" s="744"/>
      <c r="Q21" s="810"/>
      <c r="R21" s="746"/>
      <c r="S21" s="746"/>
      <c r="T21" s="746"/>
      <c r="U21" s="746"/>
      <c r="V21" s="822"/>
      <c r="W21" s="746"/>
      <c r="X21" s="746"/>
      <c r="Y21" s="825"/>
      <c r="Z21" s="826"/>
      <c r="AA21" s="826"/>
      <c r="AB21" s="826"/>
    </row>
    <row r="22" spans="1:28">
      <c r="A22" s="748" t="s">
        <v>300</v>
      </c>
      <c r="B22" s="747">
        <v>161786</v>
      </c>
      <c r="C22" s="743">
        <v>79190</v>
      </c>
      <c r="D22" s="743">
        <v>53823</v>
      </c>
      <c r="E22" s="743">
        <v>49639</v>
      </c>
      <c r="F22" s="743">
        <v>31667</v>
      </c>
      <c r="G22" s="743">
        <v>8631</v>
      </c>
      <c r="H22" s="1451" t="s">
        <v>199</v>
      </c>
      <c r="I22" s="743">
        <v>13726</v>
      </c>
      <c r="J22" s="779">
        <v>65209</v>
      </c>
      <c r="K22" s="780">
        <v>28453</v>
      </c>
      <c r="L22" s="780">
        <v>7108</v>
      </c>
      <c r="M22" s="780">
        <v>4971</v>
      </c>
      <c r="N22" s="779"/>
      <c r="O22" s="722"/>
      <c r="P22" s="748" t="s">
        <v>300</v>
      </c>
      <c r="Q22" s="811">
        <v>0.27094741006482698</v>
      </c>
      <c r="R22" s="809">
        <v>0.727225659805531</v>
      </c>
      <c r="S22" s="809">
        <v>0.68504171079278398</v>
      </c>
      <c r="T22" s="809">
        <v>0.71607002558472199</v>
      </c>
      <c r="U22" s="809">
        <v>0.702592604288376</v>
      </c>
      <c r="V22" s="809">
        <v>0.75506893755068905</v>
      </c>
      <c r="W22" s="1451" t="s">
        <v>199</v>
      </c>
      <c r="X22" s="809">
        <v>0.795060469182573</v>
      </c>
      <c r="Y22" s="824">
        <v>0.83707770399791404</v>
      </c>
      <c r="Z22" s="811">
        <v>0.74726742347028396</v>
      </c>
      <c r="AA22" s="811">
        <v>0.79459763646595405</v>
      </c>
      <c r="AB22" s="811">
        <v>0.86159726413196502</v>
      </c>
    </row>
    <row r="23" spans="1:28">
      <c r="A23" s="744"/>
      <c r="B23" s="749"/>
      <c r="C23" s="746">
        <v>0.489473749273732</v>
      </c>
      <c r="D23" s="746">
        <v>0.33268020718727198</v>
      </c>
      <c r="E23" s="746">
        <v>0.30681888420506098</v>
      </c>
      <c r="F23" s="746">
        <v>0.19573387066866099</v>
      </c>
      <c r="G23" s="746">
        <v>5.3348250157615601E-2</v>
      </c>
      <c r="H23" s="746"/>
      <c r="I23" s="746">
        <v>8.4840468272903702E-2</v>
      </c>
      <c r="J23" s="781">
        <v>0.40305712484393003</v>
      </c>
      <c r="K23" s="781">
        <v>0.17586812208720201</v>
      </c>
      <c r="L23" s="781">
        <v>4.39345802479819E-2</v>
      </c>
      <c r="M23" s="781">
        <v>3.07257735527178E-2</v>
      </c>
      <c r="N23" s="801"/>
      <c r="O23" s="722"/>
      <c r="P23" s="744"/>
      <c r="Q23" s="812"/>
      <c r="R23" s="746"/>
      <c r="S23" s="746"/>
      <c r="T23" s="746"/>
      <c r="U23" s="746"/>
      <c r="V23" s="746"/>
      <c r="W23" s="823"/>
      <c r="X23" s="746"/>
      <c r="Y23" s="825"/>
      <c r="Z23" s="826"/>
      <c r="AA23" s="826"/>
      <c r="AB23" s="826"/>
    </row>
    <row r="24" spans="1:28">
      <c r="A24" s="748" t="s">
        <v>248</v>
      </c>
      <c r="B24" s="747">
        <v>25261</v>
      </c>
      <c r="C24" s="743">
        <v>2093</v>
      </c>
      <c r="D24" s="743">
        <v>852</v>
      </c>
      <c r="E24" s="743">
        <v>378</v>
      </c>
      <c r="F24" s="743">
        <v>246</v>
      </c>
      <c r="G24" s="743">
        <v>84</v>
      </c>
      <c r="H24" s="743">
        <v>708</v>
      </c>
      <c r="I24" s="1451" t="s">
        <v>199</v>
      </c>
      <c r="J24" s="782">
        <v>1633</v>
      </c>
      <c r="K24" s="780">
        <v>143</v>
      </c>
      <c r="L24" s="780">
        <v>36</v>
      </c>
      <c r="M24" s="780">
        <v>36</v>
      </c>
      <c r="N24" s="779"/>
      <c r="O24" s="722"/>
      <c r="P24" s="748" t="s">
        <v>248</v>
      </c>
      <c r="Q24" s="811">
        <v>6.4998773608045096E-2</v>
      </c>
      <c r="R24" s="809">
        <v>0.72575250836120397</v>
      </c>
      <c r="S24" s="809">
        <v>0.38262910798122102</v>
      </c>
      <c r="T24" s="809">
        <v>0.53439153439153397</v>
      </c>
      <c r="U24" s="809">
        <v>0.54065040650406504</v>
      </c>
      <c r="V24" s="809">
        <v>0.58333333333333304</v>
      </c>
      <c r="W24" s="809">
        <v>0.39971751412429402</v>
      </c>
      <c r="X24" s="1451" t="s">
        <v>199</v>
      </c>
      <c r="Y24" s="824">
        <v>0.90447030006123696</v>
      </c>
      <c r="Z24" s="811">
        <v>0.678321678321678</v>
      </c>
      <c r="AA24" s="811">
        <v>0.88888888888888895</v>
      </c>
      <c r="AB24" s="811">
        <v>0.88888888888888895</v>
      </c>
    </row>
    <row r="25" spans="1:28">
      <c r="A25" s="750"/>
      <c r="B25" s="751"/>
      <c r="C25" s="752">
        <v>8.2854993864059201E-2</v>
      </c>
      <c r="D25" s="753">
        <v>3.3727880923162201E-2</v>
      </c>
      <c r="E25" s="753">
        <v>1.49637781560508E-2</v>
      </c>
      <c r="F25" s="753">
        <v>9.7383318158425995E-3</v>
      </c>
      <c r="G25" s="753">
        <v>3.3252840346779601E-3</v>
      </c>
      <c r="H25" s="753">
        <v>2.80273940065714E-2</v>
      </c>
      <c r="I25" s="753"/>
      <c r="J25" s="783">
        <v>6.4645105102727501E-2</v>
      </c>
      <c r="K25" s="784">
        <v>5.6609002018922503E-3</v>
      </c>
      <c r="L25" s="784">
        <v>1.4251217291477E-3</v>
      </c>
      <c r="M25" s="784">
        <v>1.4251217291477E-3</v>
      </c>
      <c r="N25" s="801"/>
      <c r="O25" s="722"/>
      <c r="P25" s="750"/>
      <c r="Q25" s="813"/>
      <c r="R25" s="753"/>
      <c r="S25" s="753"/>
      <c r="T25" s="753"/>
      <c r="U25" s="753"/>
      <c r="V25" s="753"/>
      <c r="W25" s="753"/>
      <c r="X25" s="753"/>
      <c r="Y25" s="783"/>
      <c r="Z25" s="784"/>
      <c r="AA25" s="784"/>
      <c r="AB25" s="784"/>
    </row>
    <row r="26" spans="1:28">
      <c r="A26" s="754" t="s">
        <v>301</v>
      </c>
      <c r="B26" s="755">
        <v>774929</v>
      </c>
      <c r="C26" s="756">
        <v>213009</v>
      </c>
      <c r="D26" s="756">
        <v>172425</v>
      </c>
      <c r="E26" s="756">
        <v>85811</v>
      </c>
      <c r="F26" s="756">
        <v>59777</v>
      </c>
      <c r="G26" s="756">
        <v>29644</v>
      </c>
      <c r="H26" s="756">
        <v>110952</v>
      </c>
      <c r="I26" s="756">
        <v>45707</v>
      </c>
      <c r="J26" s="785">
        <v>128467</v>
      </c>
      <c r="K26" s="786">
        <v>84113</v>
      </c>
      <c r="L26" s="786">
        <v>23241</v>
      </c>
      <c r="M26" s="786">
        <v>16302</v>
      </c>
      <c r="N26" s="785"/>
      <c r="O26" s="722"/>
      <c r="P26" s="754" t="s">
        <v>301</v>
      </c>
      <c r="Q26" s="814">
        <v>0.14603041952197901</v>
      </c>
      <c r="R26" s="815">
        <v>0.53911337079653898</v>
      </c>
      <c r="S26" s="815">
        <v>0.46519356241844301</v>
      </c>
      <c r="T26" s="815">
        <v>0.55834333593595198</v>
      </c>
      <c r="U26" s="815">
        <v>0.67025779145825304</v>
      </c>
      <c r="V26" s="815">
        <v>0.51234651194170799</v>
      </c>
      <c r="W26" s="815">
        <v>0.36632958396423698</v>
      </c>
      <c r="X26" s="815">
        <v>0.63791104207232996</v>
      </c>
      <c r="Y26" s="827">
        <v>0.78378104882966004</v>
      </c>
      <c r="Z26" s="814">
        <v>0.572242102885404</v>
      </c>
      <c r="AA26" s="814">
        <v>0.59623079901897502</v>
      </c>
      <c r="AB26" s="814">
        <v>0.67083793399582903</v>
      </c>
    </row>
    <row r="27" spans="1:28">
      <c r="A27" s="757" t="s">
        <v>302</v>
      </c>
      <c r="B27" s="758"/>
      <c r="C27" s="759">
        <v>0.27487550472365901</v>
      </c>
      <c r="D27" s="759">
        <v>0.222504255228544</v>
      </c>
      <c r="E27" s="759">
        <v>0.1107340156324</v>
      </c>
      <c r="F27" s="759">
        <v>7.71386798016334E-2</v>
      </c>
      <c r="G27" s="759">
        <v>3.8253827124807599E-2</v>
      </c>
      <c r="H27" s="759">
        <v>0.14317698782727201</v>
      </c>
      <c r="I27" s="759">
        <v>5.8982177722088101E-2</v>
      </c>
      <c r="J27" s="787">
        <v>0.16577905846858201</v>
      </c>
      <c r="K27" s="788">
        <v>0.108542847151158</v>
      </c>
      <c r="L27" s="788">
        <v>2.9991134671692499E-2</v>
      </c>
      <c r="M27" s="788">
        <v>2.1036765948880501E-2</v>
      </c>
      <c r="N27" s="802"/>
      <c r="O27" s="722"/>
      <c r="P27" s="757" t="s">
        <v>302</v>
      </c>
      <c r="Q27" s="816"/>
      <c r="R27" s="759"/>
      <c r="S27" s="759"/>
      <c r="T27" s="759"/>
      <c r="U27" s="759"/>
      <c r="V27" s="759"/>
      <c r="W27" s="759"/>
      <c r="X27" s="759"/>
      <c r="Y27" s="787"/>
      <c r="Z27" s="788"/>
      <c r="AA27" s="788"/>
      <c r="AB27" s="788"/>
    </row>
    <row r="28" spans="1:28">
      <c r="A28" s="748" t="s">
        <v>49</v>
      </c>
      <c r="B28" s="747">
        <v>53930</v>
      </c>
      <c r="C28" s="743">
        <v>9034</v>
      </c>
      <c r="D28" s="743">
        <v>9034</v>
      </c>
      <c r="E28" s="743">
        <v>4013</v>
      </c>
      <c r="F28" s="743">
        <v>2348</v>
      </c>
      <c r="G28" s="743">
        <v>468</v>
      </c>
      <c r="H28" s="743">
        <v>8012</v>
      </c>
      <c r="I28" s="743">
        <v>1295</v>
      </c>
      <c r="J28" s="1452" t="s">
        <v>199</v>
      </c>
      <c r="K28" s="789">
        <v>1560</v>
      </c>
      <c r="L28" s="789">
        <v>336</v>
      </c>
      <c r="M28" s="789">
        <v>282</v>
      </c>
      <c r="N28" s="779"/>
      <c r="O28" s="722"/>
      <c r="P28" s="748" t="s">
        <v>49</v>
      </c>
      <c r="Q28" s="811">
        <v>0.10484679266895799</v>
      </c>
      <c r="R28" s="809">
        <v>0.40491476643790097</v>
      </c>
      <c r="S28" s="809">
        <v>0.40491476643790097</v>
      </c>
      <c r="T28" s="809">
        <v>0.69598803887366101</v>
      </c>
      <c r="U28" s="809">
        <v>0.60945485519591103</v>
      </c>
      <c r="V28" s="809">
        <v>0.81410256410256399</v>
      </c>
      <c r="W28" s="809">
        <v>0.39802795806290597</v>
      </c>
      <c r="X28" s="809">
        <v>0.83938223938223899</v>
      </c>
      <c r="Y28" s="1451" t="s">
        <v>199</v>
      </c>
      <c r="Z28" s="811">
        <v>0.77884615384615397</v>
      </c>
      <c r="AA28" s="811">
        <v>0.91964285714285698</v>
      </c>
      <c r="AB28" s="811">
        <v>0.91843971631205701</v>
      </c>
    </row>
    <row r="29" spans="1:28">
      <c r="A29" s="760"/>
      <c r="B29" s="739"/>
      <c r="C29" s="761">
        <v>0.16751344335249399</v>
      </c>
      <c r="D29" s="761">
        <v>0.16751344335249399</v>
      </c>
      <c r="E29" s="761">
        <v>7.4411273873539796E-2</v>
      </c>
      <c r="F29" s="761">
        <v>4.3537919525310602E-2</v>
      </c>
      <c r="G29" s="761">
        <v>8.6779158167995495E-3</v>
      </c>
      <c r="H29" s="761">
        <v>0.148562951974782</v>
      </c>
      <c r="I29" s="761">
        <v>2.4012608937511601E-2</v>
      </c>
      <c r="J29" s="790"/>
      <c r="K29" s="791">
        <v>2.8926386055998499E-2</v>
      </c>
      <c r="L29" s="791">
        <v>6.23029853513814E-3</v>
      </c>
      <c r="M29" s="791">
        <v>5.2290005562766603E-3</v>
      </c>
      <c r="N29" s="801"/>
      <c r="O29" s="722"/>
      <c r="P29" s="760"/>
      <c r="Q29" s="807"/>
      <c r="R29" s="761"/>
      <c r="S29" s="761"/>
      <c r="T29" s="761"/>
      <c r="U29" s="761"/>
      <c r="V29" s="761"/>
      <c r="W29" s="761"/>
      <c r="X29" s="761"/>
      <c r="Y29" s="790"/>
      <c r="Z29" s="791"/>
      <c r="AA29" s="791"/>
      <c r="AB29" s="791"/>
    </row>
    <row r="30" spans="1:28">
      <c r="A30" s="754" t="s">
        <v>303</v>
      </c>
      <c r="B30" s="762">
        <v>828859</v>
      </c>
      <c r="C30" s="763">
        <v>222043</v>
      </c>
      <c r="D30" s="764">
        <v>181459</v>
      </c>
      <c r="E30" s="764">
        <v>89824</v>
      </c>
      <c r="F30" s="764">
        <v>62125</v>
      </c>
      <c r="G30" s="764">
        <v>30112</v>
      </c>
      <c r="H30" s="764">
        <v>118964</v>
      </c>
      <c r="I30" s="764">
        <v>47002</v>
      </c>
      <c r="J30" s="792">
        <v>128467</v>
      </c>
      <c r="K30" s="793">
        <v>85673</v>
      </c>
      <c r="L30" s="793">
        <v>23577</v>
      </c>
      <c r="M30" s="793">
        <v>16584</v>
      </c>
      <c r="N30" s="803"/>
      <c r="O30" s="722"/>
      <c r="P30" s="754" t="s">
        <v>303</v>
      </c>
      <c r="Q30" s="817">
        <v>0.14345511767312999</v>
      </c>
      <c r="R30" s="818">
        <v>0.53365339146021296</v>
      </c>
      <c r="S30" s="819">
        <v>0.46219256140505599</v>
      </c>
      <c r="T30" s="819">
        <v>0.56449278589241203</v>
      </c>
      <c r="U30" s="819">
        <v>0.66795975855130796</v>
      </c>
      <c r="V30" s="819">
        <v>0.51703639744952201</v>
      </c>
      <c r="W30" s="819">
        <v>0.36846440940116298</v>
      </c>
      <c r="X30" s="819">
        <v>0.64346198034126201</v>
      </c>
      <c r="Y30" s="828">
        <v>0.78378104882966004</v>
      </c>
      <c r="Z30" s="829">
        <v>0.57600410864566398</v>
      </c>
      <c r="AA30" s="829">
        <v>0.60083980150146299</v>
      </c>
      <c r="AB30" s="829">
        <v>0.67504823926676305</v>
      </c>
    </row>
    <row r="31" spans="1:28">
      <c r="A31" s="765"/>
      <c r="B31" s="766"/>
      <c r="C31" s="767">
        <v>0.26788995474501698</v>
      </c>
      <c r="D31" s="767">
        <v>0.21892625886912001</v>
      </c>
      <c r="E31" s="767">
        <v>0.108370663767903</v>
      </c>
      <c r="F31" s="767">
        <v>7.4952434611918306E-2</v>
      </c>
      <c r="G31" s="767">
        <v>3.6329460137369603E-2</v>
      </c>
      <c r="H31" s="767">
        <v>0.143527427463537</v>
      </c>
      <c r="I31" s="767">
        <v>5.6706870529245598E-2</v>
      </c>
      <c r="J31" s="794">
        <v>0.154992586193792</v>
      </c>
      <c r="K31" s="795">
        <v>0.103362574334115</v>
      </c>
      <c r="L31" s="795">
        <v>2.8445127578997201E-2</v>
      </c>
      <c r="M31" s="795">
        <v>2.0008228178737299E-2</v>
      </c>
      <c r="N31" s="802"/>
      <c r="O31" s="722"/>
      <c r="P31" s="765"/>
      <c r="Q31" s="820"/>
      <c r="R31" s="767"/>
      <c r="S31" s="767"/>
      <c r="T31" s="767"/>
      <c r="U31" s="767"/>
      <c r="V31" s="767"/>
      <c r="W31" s="767"/>
      <c r="X31" s="767"/>
      <c r="Y31" s="794"/>
      <c r="Z31" s="795"/>
      <c r="AA31" s="795"/>
      <c r="AB31" s="795"/>
    </row>
    <row r="32" spans="1:28" ht="15">
      <c r="B32" s="768"/>
      <c r="I32" s="727"/>
      <c r="J32" s="727"/>
      <c r="K32" s="727"/>
      <c r="L32" s="727"/>
      <c r="M32" s="727"/>
      <c r="N32" s="797"/>
      <c r="O32" s="722"/>
      <c r="X32" s="727"/>
      <c r="Y32" s="727"/>
      <c r="Z32" s="727"/>
      <c r="AA32" s="727"/>
      <c r="AB32" s="727"/>
    </row>
    <row r="33" spans="1:30" ht="15">
      <c r="A33" s="729" t="s">
        <v>304</v>
      </c>
      <c r="B33" s="768"/>
      <c r="I33" s="727"/>
      <c r="J33" s="727"/>
      <c r="K33" s="727"/>
      <c r="L33" s="727"/>
      <c r="M33" s="727"/>
      <c r="N33" s="797"/>
      <c r="O33" s="722"/>
      <c r="P33" s="729" t="s">
        <v>269</v>
      </c>
      <c r="X33" s="727"/>
      <c r="Y33" s="727"/>
      <c r="Z33" s="727"/>
      <c r="AA33" s="727"/>
      <c r="AB33" s="727"/>
    </row>
    <row r="34" spans="1:30" ht="15">
      <c r="A34" s="722"/>
      <c r="B34" s="769"/>
      <c r="C34" s="722"/>
      <c r="D34" s="722"/>
      <c r="E34" s="722"/>
      <c r="F34" s="722"/>
      <c r="G34" s="722"/>
      <c r="H34" s="722"/>
      <c r="I34" s="722"/>
      <c r="J34" s="722"/>
      <c r="K34" s="722"/>
      <c r="L34" s="722"/>
      <c r="M34" s="722"/>
      <c r="N34" s="722"/>
      <c r="O34" s="722"/>
      <c r="P34" s="727"/>
      <c r="Q34" s="727"/>
      <c r="R34" s="727"/>
      <c r="S34" s="727"/>
      <c r="T34" s="727"/>
      <c r="U34" s="727"/>
      <c r="V34" s="727"/>
      <c r="W34" s="727"/>
      <c r="X34" s="727"/>
      <c r="Y34" s="727"/>
      <c r="Z34" s="727"/>
      <c r="AA34" s="727"/>
      <c r="AB34" s="727"/>
      <c r="AC34" s="722"/>
      <c r="AD34" s="722"/>
    </row>
    <row r="35" spans="1:30" ht="15">
      <c r="A35" s="726" t="s">
        <v>270</v>
      </c>
      <c r="B35" s="770"/>
      <c r="C35" s="727"/>
      <c r="D35" s="727"/>
      <c r="E35" s="727"/>
      <c r="F35" s="727"/>
      <c r="G35" s="727"/>
      <c r="H35" s="727"/>
      <c r="I35" s="727"/>
      <c r="J35" s="727"/>
      <c r="K35" s="727"/>
      <c r="L35" s="727"/>
      <c r="M35" s="727"/>
      <c r="N35" s="797"/>
      <c r="O35" s="722"/>
      <c r="P35" s="726" t="s">
        <v>271</v>
      </c>
      <c r="Q35" s="727"/>
      <c r="R35" s="727"/>
      <c r="S35" s="727"/>
      <c r="T35" s="727"/>
      <c r="U35" s="727"/>
      <c r="V35" s="727"/>
      <c r="W35" s="727"/>
      <c r="X35" s="727"/>
      <c r="Y35" s="727"/>
      <c r="Z35" s="727"/>
      <c r="AA35" s="727"/>
      <c r="AB35" s="727"/>
    </row>
    <row r="36" spans="1:30" ht="15">
      <c r="A36" s="718" t="s">
        <v>272</v>
      </c>
      <c r="B36" s="768" t="s">
        <v>273</v>
      </c>
      <c r="H36" s="727"/>
      <c r="I36" s="727"/>
      <c r="J36" s="727"/>
      <c r="K36" s="727"/>
      <c r="L36" s="727"/>
      <c r="M36" s="727"/>
      <c r="N36" s="797"/>
      <c r="O36" s="722"/>
      <c r="P36" s="718" t="s">
        <v>272</v>
      </c>
      <c r="Q36" s="718" t="s">
        <v>273</v>
      </c>
      <c r="W36" s="727"/>
      <c r="X36" s="727"/>
      <c r="Y36" s="727"/>
      <c r="Z36" s="727"/>
      <c r="AA36" s="727"/>
      <c r="AB36" s="727"/>
    </row>
    <row r="37" spans="1:30" ht="15">
      <c r="A37" s="728" t="s">
        <v>274</v>
      </c>
      <c r="B37" s="771"/>
      <c r="C37" s="728">
        <v>2001</v>
      </c>
      <c r="D37" s="729"/>
      <c r="E37" s="729"/>
      <c r="F37" s="729"/>
      <c r="G37" s="729"/>
      <c r="H37" s="727"/>
      <c r="I37" s="727"/>
      <c r="J37" s="727"/>
      <c r="K37" s="727"/>
      <c r="L37" s="727"/>
      <c r="M37" s="727"/>
      <c r="N37" s="797"/>
      <c r="O37" s="722"/>
      <c r="P37" s="728" t="s">
        <v>274</v>
      </c>
      <c r="Q37" s="728"/>
      <c r="R37" s="728">
        <v>2001</v>
      </c>
      <c r="S37" s="729"/>
      <c r="T37" s="729"/>
      <c r="U37" s="729"/>
      <c r="V37" s="729"/>
      <c r="W37" s="727"/>
      <c r="X37" s="727"/>
      <c r="Y37" s="727"/>
      <c r="Z37" s="727"/>
      <c r="AA37" s="727"/>
      <c r="AB37" s="727"/>
    </row>
    <row r="38" spans="1:30" ht="15">
      <c r="B38" s="768"/>
      <c r="H38" s="727"/>
      <c r="I38" s="727"/>
      <c r="J38" s="727"/>
      <c r="K38" s="727"/>
      <c r="L38" s="727"/>
      <c r="M38" s="727"/>
      <c r="N38" s="797"/>
      <c r="O38" s="722"/>
      <c r="W38" s="727"/>
      <c r="X38" s="727"/>
      <c r="Y38" s="727"/>
      <c r="Z38" s="727"/>
      <c r="AA38" s="727"/>
      <c r="AB38" s="727"/>
    </row>
    <row r="39" spans="1:30">
      <c r="A39" s="730" t="s">
        <v>275</v>
      </c>
      <c r="B39" s="731" t="s">
        <v>276</v>
      </c>
      <c r="C39" s="732"/>
      <c r="D39" s="732"/>
      <c r="E39" s="732" t="s">
        <v>277</v>
      </c>
      <c r="F39" s="732"/>
      <c r="G39" s="732"/>
      <c r="H39" s="732"/>
      <c r="I39" s="732"/>
      <c r="J39" s="732"/>
      <c r="K39" s="730" t="s">
        <v>278</v>
      </c>
      <c r="L39" s="730" t="s">
        <v>279</v>
      </c>
      <c r="M39" s="730" t="s">
        <v>280</v>
      </c>
      <c r="N39" s="798"/>
      <c r="O39" s="722"/>
      <c r="P39" s="730" t="s">
        <v>275</v>
      </c>
      <c r="Q39" s="805" t="s">
        <v>276</v>
      </c>
      <c r="R39" s="732"/>
      <c r="S39" s="732"/>
      <c r="T39" s="732" t="s">
        <v>281</v>
      </c>
      <c r="U39" s="732"/>
      <c r="V39" s="732"/>
      <c r="W39" s="732"/>
      <c r="X39" s="732"/>
      <c r="Y39" s="732"/>
      <c r="Z39" s="730" t="s">
        <v>278</v>
      </c>
      <c r="AA39" s="730" t="s">
        <v>279</v>
      </c>
      <c r="AB39" s="730" t="s">
        <v>280</v>
      </c>
    </row>
    <row r="40" spans="1:30">
      <c r="A40" s="733" t="s">
        <v>282</v>
      </c>
      <c r="B40" s="734" t="s">
        <v>283</v>
      </c>
      <c r="C40" s="735"/>
      <c r="D40" s="735"/>
      <c r="E40" s="773" t="s">
        <v>284</v>
      </c>
      <c r="F40" s="735"/>
      <c r="G40" s="735"/>
      <c r="H40" s="735"/>
      <c r="I40" s="735"/>
      <c r="J40" s="735"/>
      <c r="K40" s="776" t="s">
        <v>285</v>
      </c>
      <c r="L40" s="776" t="s">
        <v>285</v>
      </c>
      <c r="M40" s="776" t="s">
        <v>285</v>
      </c>
      <c r="N40" s="798"/>
      <c r="O40" s="722"/>
      <c r="P40" s="733" t="s">
        <v>282</v>
      </c>
      <c r="Q40" s="806" t="s">
        <v>283</v>
      </c>
      <c r="R40" s="735"/>
      <c r="S40" s="735"/>
      <c r="T40" s="773" t="s">
        <v>286</v>
      </c>
      <c r="U40" s="735"/>
      <c r="V40" s="735"/>
      <c r="W40" s="735"/>
      <c r="X40" s="735"/>
      <c r="Y40" s="735"/>
      <c r="Z40" s="776" t="s">
        <v>285</v>
      </c>
      <c r="AA40" s="776" t="s">
        <v>285</v>
      </c>
      <c r="AB40" s="776" t="s">
        <v>285</v>
      </c>
    </row>
    <row r="41" spans="1:30">
      <c r="A41" s="736" t="s">
        <v>287</v>
      </c>
      <c r="B41" s="734" t="s">
        <v>227</v>
      </c>
      <c r="C41" s="737" t="s">
        <v>288</v>
      </c>
      <c r="D41" s="737" t="s">
        <v>289</v>
      </c>
      <c r="E41" s="774"/>
      <c r="F41" s="774"/>
      <c r="G41" s="774"/>
      <c r="H41" s="774"/>
      <c r="I41" s="774"/>
      <c r="J41" s="777" t="s">
        <v>82</v>
      </c>
      <c r="K41" s="733" t="s">
        <v>290</v>
      </c>
      <c r="L41" s="733" t="s">
        <v>291</v>
      </c>
      <c r="M41" s="733" t="s">
        <v>291</v>
      </c>
      <c r="N41" s="799"/>
      <c r="O41" s="722"/>
      <c r="P41" s="736" t="s">
        <v>287</v>
      </c>
      <c r="Q41" s="806" t="s">
        <v>227</v>
      </c>
      <c r="R41" s="737" t="s">
        <v>288</v>
      </c>
      <c r="S41" s="737" t="s">
        <v>289</v>
      </c>
      <c r="T41" s="774"/>
      <c r="U41" s="774"/>
      <c r="V41" s="774"/>
      <c r="W41" s="774"/>
      <c r="X41" s="774"/>
      <c r="Y41" s="777" t="s">
        <v>82</v>
      </c>
      <c r="Z41" s="733" t="s">
        <v>290</v>
      </c>
      <c r="AA41" s="733" t="s">
        <v>291</v>
      </c>
      <c r="AB41" s="733" t="s">
        <v>291</v>
      </c>
    </row>
    <row r="42" spans="1:30">
      <c r="A42" s="738"/>
      <c r="B42" s="739"/>
      <c r="C42" s="740" t="s">
        <v>292</v>
      </c>
      <c r="D42" s="740" t="s">
        <v>293</v>
      </c>
      <c r="E42" s="775" t="s">
        <v>44</v>
      </c>
      <c r="F42" s="775" t="s">
        <v>45</v>
      </c>
      <c r="G42" s="740" t="s">
        <v>294</v>
      </c>
      <c r="H42" s="740" t="s">
        <v>295</v>
      </c>
      <c r="I42" s="740" t="s">
        <v>248</v>
      </c>
      <c r="J42" s="773" t="s">
        <v>296</v>
      </c>
      <c r="K42" s="778" t="s">
        <v>297</v>
      </c>
      <c r="L42" s="778" t="s">
        <v>298</v>
      </c>
      <c r="M42" s="778" t="s">
        <v>299</v>
      </c>
      <c r="N42" s="800"/>
      <c r="O42" s="722"/>
      <c r="P42" s="738"/>
      <c r="Q42" s="807"/>
      <c r="R42" s="740" t="s">
        <v>292</v>
      </c>
      <c r="S42" s="740" t="s">
        <v>293</v>
      </c>
      <c r="T42" s="775" t="s">
        <v>44</v>
      </c>
      <c r="U42" s="775" t="s">
        <v>45</v>
      </c>
      <c r="V42" s="740" t="s">
        <v>294</v>
      </c>
      <c r="W42" s="740" t="s">
        <v>295</v>
      </c>
      <c r="X42" s="740" t="s">
        <v>248</v>
      </c>
      <c r="Y42" s="773" t="s">
        <v>296</v>
      </c>
      <c r="Z42" s="778" t="s">
        <v>297</v>
      </c>
      <c r="AA42" s="778" t="s">
        <v>298</v>
      </c>
      <c r="AB42" s="778" t="s">
        <v>299</v>
      </c>
    </row>
    <row r="43" spans="1:30">
      <c r="A43" s="741" t="s">
        <v>44</v>
      </c>
      <c r="B43" s="742">
        <v>120050</v>
      </c>
      <c r="C43" s="743">
        <v>52525</v>
      </c>
      <c r="D43" s="743">
        <v>47801</v>
      </c>
      <c r="E43" s="1449" t="s">
        <v>199</v>
      </c>
      <c r="F43" s="743">
        <v>22867</v>
      </c>
      <c r="G43" s="743">
        <v>7946</v>
      </c>
      <c r="H43" s="743">
        <v>45522</v>
      </c>
      <c r="I43" s="743">
        <v>13580</v>
      </c>
      <c r="J43" s="779">
        <v>25324</v>
      </c>
      <c r="K43" s="780">
        <v>21497</v>
      </c>
      <c r="L43" s="780">
        <v>6860</v>
      </c>
      <c r="M43" s="780">
        <v>5470</v>
      </c>
      <c r="N43" s="779"/>
      <c r="O43" s="722"/>
      <c r="P43" s="741" t="s">
        <v>44</v>
      </c>
      <c r="Q43" s="808">
        <v>0.31959557490025398</v>
      </c>
      <c r="R43" s="809">
        <v>0.624750118990957</v>
      </c>
      <c r="S43" s="809">
        <v>0.599841007510303</v>
      </c>
      <c r="T43" s="1449" t="s">
        <v>199</v>
      </c>
      <c r="U43" s="809">
        <v>0.72519351029868395</v>
      </c>
      <c r="V43" s="809">
        <v>0.83954190787817795</v>
      </c>
      <c r="W43" s="809">
        <v>0.60061069373050402</v>
      </c>
      <c r="X43" s="809">
        <v>0.81421207658321104</v>
      </c>
      <c r="Y43" s="824">
        <v>0.83442584109935203</v>
      </c>
      <c r="Z43" s="811">
        <v>0.73368376982834804</v>
      </c>
      <c r="AA43" s="811">
        <v>0.84912536443148701</v>
      </c>
      <c r="AB43" s="811">
        <v>0.88446069469835498</v>
      </c>
    </row>
    <row r="44" spans="1:30">
      <c r="A44" s="744"/>
      <c r="B44" s="745"/>
      <c r="C44" s="746">
        <v>0.43752603082049102</v>
      </c>
      <c r="D44" s="746">
        <v>0.39817576009995798</v>
      </c>
      <c r="E44" s="746"/>
      <c r="F44" s="746">
        <v>0.19047896709704301</v>
      </c>
      <c r="G44" s="746">
        <v>6.6189087880049999E-2</v>
      </c>
      <c r="H44" s="746">
        <v>0.37919200333194503</v>
      </c>
      <c r="I44" s="746">
        <v>0.11311953352769701</v>
      </c>
      <c r="J44" s="781">
        <v>0.21094543940025001</v>
      </c>
      <c r="K44" s="781">
        <v>0.179067055393586</v>
      </c>
      <c r="L44" s="781">
        <v>5.7142857142857099E-2</v>
      </c>
      <c r="M44" s="781">
        <v>4.5564348188254902E-2</v>
      </c>
      <c r="N44" s="801"/>
      <c r="O44" s="722"/>
      <c r="P44" s="744"/>
      <c r="Q44" s="810"/>
      <c r="R44" s="746"/>
      <c r="S44" s="746"/>
      <c r="T44" s="746"/>
      <c r="U44" s="746"/>
      <c r="V44" s="746"/>
      <c r="W44" s="746"/>
      <c r="X44" s="746"/>
      <c r="Y44" s="825"/>
      <c r="Z44" s="826"/>
      <c r="AA44" s="826"/>
      <c r="AB44" s="826"/>
    </row>
    <row r="45" spans="1:30">
      <c r="A45" s="741" t="s">
        <v>45</v>
      </c>
      <c r="B45" s="747">
        <v>382815</v>
      </c>
      <c r="C45" s="743">
        <v>63664</v>
      </c>
      <c r="D45" s="743">
        <v>62596</v>
      </c>
      <c r="E45" s="743">
        <v>31501</v>
      </c>
      <c r="F45" s="1450" t="s">
        <v>199</v>
      </c>
      <c r="G45" s="743">
        <v>18120</v>
      </c>
      <c r="H45" s="743">
        <v>57992</v>
      </c>
      <c r="I45" s="743">
        <v>22618</v>
      </c>
      <c r="J45" s="779">
        <v>18523</v>
      </c>
      <c r="K45" s="780">
        <v>29941</v>
      </c>
      <c r="L45" s="780">
        <v>11074</v>
      </c>
      <c r="M45" s="780">
        <v>8711</v>
      </c>
      <c r="N45" s="779"/>
      <c r="O45" s="722"/>
      <c r="P45" s="741" t="s">
        <v>45</v>
      </c>
      <c r="Q45" s="811">
        <v>4.8780297594909101E-2</v>
      </c>
      <c r="R45" s="809">
        <v>0.25592171399849201</v>
      </c>
      <c r="S45" s="809">
        <v>0.25015975461690798</v>
      </c>
      <c r="T45" s="809">
        <v>0.38624170661248802</v>
      </c>
      <c r="U45" s="1450" t="s">
        <v>199</v>
      </c>
      <c r="V45" s="809">
        <v>0.40546357615894002</v>
      </c>
      <c r="W45" s="809">
        <v>0.25100013795006199</v>
      </c>
      <c r="X45" s="809">
        <v>0.43655495622955198</v>
      </c>
      <c r="Y45" s="824">
        <v>0.452680451330778</v>
      </c>
      <c r="Z45" s="811">
        <v>0.38776259977956701</v>
      </c>
      <c r="AA45" s="811">
        <v>0.52284630666425902</v>
      </c>
      <c r="AB45" s="811">
        <v>0.57444610262885998</v>
      </c>
    </row>
    <row r="46" spans="1:30">
      <c r="A46" s="744"/>
      <c r="B46" s="745"/>
      <c r="C46" s="746">
        <v>0.16630487311103301</v>
      </c>
      <c r="D46" s="746">
        <v>0.16351501377950201</v>
      </c>
      <c r="E46" s="746">
        <v>8.2287789140968903E-2</v>
      </c>
      <c r="F46" s="746"/>
      <c r="G46" s="746">
        <v>4.7333568433838798E-2</v>
      </c>
      <c r="H46" s="746">
        <v>0.15148831681099201</v>
      </c>
      <c r="I46" s="746">
        <v>5.9083369251466102E-2</v>
      </c>
      <c r="J46" s="781">
        <v>4.8386296252759198E-2</v>
      </c>
      <c r="K46" s="781">
        <v>7.821271371289E-2</v>
      </c>
      <c r="L46" s="781">
        <v>2.8927811083682701E-2</v>
      </c>
      <c r="M46" s="781">
        <v>2.2755116701278701E-2</v>
      </c>
      <c r="N46" s="801"/>
      <c r="O46" s="722"/>
      <c r="P46" s="744"/>
      <c r="Q46" s="810"/>
      <c r="R46" s="746"/>
      <c r="S46" s="746"/>
      <c r="T46" s="746"/>
      <c r="U46" s="746"/>
      <c r="V46" s="746"/>
      <c r="W46" s="746"/>
      <c r="X46" s="746"/>
      <c r="Y46" s="825"/>
      <c r="Z46" s="826"/>
      <c r="AA46" s="826"/>
      <c r="AB46" s="826"/>
    </row>
    <row r="47" spans="1:30">
      <c r="A47" s="748" t="s">
        <v>294</v>
      </c>
      <c r="B47" s="747">
        <v>73546</v>
      </c>
      <c r="C47" s="743">
        <v>8504</v>
      </c>
      <c r="D47" s="743">
        <v>8216</v>
      </c>
      <c r="E47" s="743">
        <v>2688</v>
      </c>
      <c r="F47" s="743">
        <v>4396</v>
      </c>
      <c r="G47" s="1449" t="s">
        <v>199</v>
      </c>
      <c r="H47" s="743">
        <v>7425</v>
      </c>
      <c r="I47" s="743">
        <v>3411</v>
      </c>
      <c r="J47" s="779">
        <v>2179</v>
      </c>
      <c r="K47" s="780">
        <v>2120</v>
      </c>
      <c r="L47" s="780">
        <v>2120</v>
      </c>
      <c r="M47" s="780">
        <v>1491</v>
      </c>
      <c r="N47" s="779"/>
      <c r="O47" s="722"/>
      <c r="P47" s="748" t="s">
        <v>294</v>
      </c>
      <c r="Q47" s="811">
        <v>3.73126910365051E-2</v>
      </c>
      <c r="R47" s="809">
        <v>0.249529633113829</v>
      </c>
      <c r="S47" s="809">
        <v>0.22723953261927901</v>
      </c>
      <c r="T47" s="809">
        <v>0.38690476190476197</v>
      </c>
      <c r="U47" s="809">
        <v>0.28275705186533201</v>
      </c>
      <c r="V47" s="1449" t="s">
        <v>199</v>
      </c>
      <c r="W47" s="809">
        <v>0.21898989898989901</v>
      </c>
      <c r="X47" s="809">
        <v>0.36440926414541203</v>
      </c>
      <c r="Y47" s="824">
        <v>0.53143643873336399</v>
      </c>
      <c r="Z47" s="811">
        <v>0.39245283018867899</v>
      </c>
      <c r="AA47" s="811">
        <v>0.39245283018867899</v>
      </c>
      <c r="AB47" s="811">
        <v>0.47551978537894002</v>
      </c>
    </row>
    <row r="48" spans="1:30">
      <c r="A48" s="744"/>
      <c r="B48" s="745"/>
      <c r="C48" s="746">
        <v>0.11562831425230501</v>
      </c>
      <c r="D48" s="746">
        <v>0.111712397683083</v>
      </c>
      <c r="E48" s="746">
        <v>3.6548554646071797E-2</v>
      </c>
      <c r="F48" s="746">
        <v>5.9772115410763299E-2</v>
      </c>
      <c r="G48" s="746"/>
      <c r="H48" s="746">
        <v>0.10095722405025399</v>
      </c>
      <c r="I48" s="746">
        <v>4.6379136866722903E-2</v>
      </c>
      <c r="J48" s="781">
        <v>2.96277159872733E-2</v>
      </c>
      <c r="K48" s="781">
        <v>2.8825496967884001E-2</v>
      </c>
      <c r="L48" s="781">
        <v>2.8825496967884001E-2</v>
      </c>
      <c r="M48" s="781">
        <v>2.0273026405242998E-2</v>
      </c>
      <c r="N48" s="801"/>
      <c r="O48" s="722"/>
      <c r="P48" s="744"/>
      <c r="Q48" s="810"/>
      <c r="R48" s="746"/>
      <c r="S48" s="746"/>
      <c r="T48" s="746"/>
      <c r="U48" s="746"/>
      <c r="V48" s="822"/>
      <c r="W48" s="746"/>
      <c r="X48" s="746"/>
      <c r="Y48" s="825"/>
      <c r="Z48" s="826"/>
      <c r="AA48" s="826"/>
      <c r="AB48" s="826"/>
    </row>
    <row r="49" spans="1:30">
      <c r="A49" s="748" t="s">
        <v>300</v>
      </c>
      <c r="B49" s="747">
        <v>174979</v>
      </c>
      <c r="C49" s="743">
        <v>73575</v>
      </c>
      <c r="D49" s="743">
        <v>54794</v>
      </c>
      <c r="E49" s="743">
        <v>50359</v>
      </c>
      <c r="F49" s="743">
        <v>31583</v>
      </c>
      <c r="G49" s="743">
        <v>11029</v>
      </c>
      <c r="H49" s="1451" t="s">
        <v>199</v>
      </c>
      <c r="I49" s="743">
        <v>16209</v>
      </c>
      <c r="J49" s="779">
        <v>55313</v>
      </c>
      <c r="K49" s="780">
        <v>28536</v>
      </c>
      <c r="L49" s="780">
        <v>9342</v>
      </c>
      <c r="M49" s="780">
        <v>7417</v>
      </c>
      <c r="N49" s="779"/>
      <c r="O49" s="722"/>
      <c r="P49" s="748" t="s">
        <v>300</v>
      </c>
      <c r="Q49" s="811">
        <v>0.23550328863271899</v>
      </c>
      <c r="R49" s="809">
        <v>0.70562011552837201</v>
      </c>
      <c r="S49" s="809">
        <v>0.70285067708143201</v>
      </c>
      <c r="T49" s="809">
        <v>0.73460553227824199</v>
      </c>
      <c r="U49" s="809">
        <v>0.73286261596428504</v>
      </c>
      <c r="V49" s="809">
        <v>0.83643122676579895</v>
      </c>
      <c r="W49" s="1451" t="s">
        <v>199</v>
      </c>
      <c r="X49" s="809">
        <v>0.82466530939601501</v>
      </c>
      <c r="Y49" s="824">
        <v>0.80641078950698797</v>
      </c>
      <c r="Z49" s="811">
        <v>0.77810485001401697</v>
      </c>
      <c r="AA49" s="811">
        <v>0.85848854634981797</v>
      </c>
      <c r="AB49" s="811">
        <v>0.88944317109343396</v>
      </c>
    </row>
    <row r="50" spans="1:30">
      <c r="A50" s="744"/>
      <c r="B50" s="749"/>
      <c r="C50" s="746">
        <v>0.42047902891204098</v>
      </c>
      <c r="D50" s="746">
        <v>0.31314614896644699</v>
      </c>
      <c r="E50" s="746">
        <v>0.28780025031575202</v>
      </c>
      <c r="F50" s="746">
        <v>0.18049594522771301</v>
      </c>
      <c r="G50" s="746">
        <v>6.3030420793352304E-2</v>
      </c>
      <c r="H50" s="746"/>
      <c r="I50" s="746">
        <v>9.2633973219643506E-2</v>
      </c>
      <c r="J50" s="781">
        <v>0.31611221918058702</v>
      </c>
      <c r="K50" s="781">
        <v>0.163082427034101</v>
      </c>
      <c r="L50" s="781">
        <v>5.3389263854519697E-2</v>
      </c>
      <c r="M50" s="781">
        <v>4.2387943696100702E-2</v>
      </c>
      <c r="N50" s="801"/>
      <c r="O50" s="722"/>
      <c r="P50" s="744"/>
      <c r="Q50" s="812"/>
      <c r="R50" s="746"/>
      <c r="S50" s="746"/>
      <c r="T50" s="746"/>
      <c r="U50" s="746"/>
      <c r="V50" s="746"/>
      <c r="W50" s="823"/>
      <c r="X50" s="746"/>
      <c r="Y50" s="825"/>
      <c r="Z50" s="826"/>
      <c r="AA50" s="826"/>
      <c r="AB50" s="826"/>
    </row>
    <row r="51" spans="1:30">
      <c r="A51" s="748" t="s">
        <v>248</v>
      </c>
      <c r="B51" s="747">
        <v>29959</v>
      </c>
      <c r="C51" s="743">
        <v>1173</v>
      </c>
      <c r="D51" s="743">
        <v>1057</v>
      </c>
      <c r="E51" s="743">
        <v>480</v>
      </c>
      <c r="F51" s="743">
        <v>308</v>
      </c>
      <c r="G51" s="743">
        <v>120</v>
      </c>
      <c r="H51" s="743">
        <v>934</v>
      </c>
      <c r="I51" s="1451" t="s">
        <v>199</v>
      </c>
      <c r="J51" s="782">
        <v>432</v>
      </c>
      <c r="K51" s="780">
        <v>228</v>
      </c>
      <c r="L51" s="780">
        <v>78</v>
      </c>
      <c r="M51" s="780">
        <v>78</v>
      </c>
      <c r="N51" s="779"/>
      <c r="O51" s="722"/>
      <c r="P51" s="748" t="s">
        <v>248</v>
      </c>
      <c r="Q51" s="811">
        <v>3.1665350139094002E-2</v>
      </c>
      <c r="R51" s="809">
        <v>0.48081841432225098</v>
      </c>
      <c r="S51" s="809">
        <v>0.443708609271523</v>
      </c>
      <c r="T51" s="809">
        <v>0.61250000000000004</v>
      </c>
      <c r="U51" s="809">
        <v>0.65259740259740295</v>
      </c>
      <c r="V51" s="809">
        <v>0.74166666666666703</v>
      </c>
      <c r="W51" s="809">
        <v>0.46252676659528902</v>
      </c>
      <c r="X51" s="1451" t="s">
        <v>199</v>
      </c>
      <c r="Y51" s="824">
        <v>0.74768518518518501</v>
      </c>
      <c r="Z51" s="811">
        <v>0.73245614035087703</v>
      </c>
      <c r="AA51" s="811">
        <v>0.87179487179487203</v>
      </c>
      <c r="AB51" s="811">
        <v>0.87179487179487203</v>
      </c>
    </row>
    <row r="52" spans="1:30">
      <c r="A52" s="750"/>
      <c r="B52" s="751"/>
      <c r="C52" s="752">
        <v>3.9153509796722198E-2</v>
      </c>
      <c r="D52" s="753">
        <v>3.5281551453653297E-2</v>
      </c>
      <c r="E52" s="753">
        <v>1.6021896592009099E-2</v>
      </c>
      <c r="F52" s="753">
        <v>1.02807169798725E-2</v>
      </c>
      <c r="G52" s="753">
        <v>4.0054741480022703E-3</v>
      </c>
      <c r="H52" s="753">
        <v>3.1175940451951E-2</v>
      </c>
      <c r="I52" s="753"/>
      <c r="J52" s="783">
        <v>1.44197069328082E-2</v>
      </c>
      <c r="K52" s="784">
        <v>7.6104008812043098E-3</v>
      </c>
      <c r="L52" s="784">
        <v>2.6035581962014802E-3</v>
      </c>
      <c r="M52" s="784">
        <v>2.6035581962014802E-3</v>
      </c>
      <c r="N52" s="801"/>
      <c r="O52" s="722"/>
      <c r="P52" s="750"/>
      <c r="Q52" s="813"/>
      <c r="R52" s="753"/>
      <c r="S52" s="753"/>
      <c r="T52" s="753"/>
      <c r="U52" s="753"/>
      <c r="V52" s="753"/>
      <c r="W52" s="753"/>
      <c r="X52" s="753"/>
      <c r="Y52" s="783"/>
      <c r="Z52" s="784"/>
      <c r="AA52" s="784"/>
      <c r="AB52" s="784"/>
    </row>
    <row r="53" spans="1:30">
      <c r="A53" s="754" t="s">
        <v>301</v>
      </c>
      <c r="B53" s="755">
        <v>781349</v>
      </c>
      <c r="C53" s="756">
        <v>199441</v>
      </c>
      <c r="D53" s="756">
        <v>174464</v>
      </c>
      <c r="E53" s="756">
        <v>85028</v>
      </c>
      <c r="F53" s="756">
        <v>59154</v>
      </c>
      <c r="G53" s="756">
        <v>37215</v>
      </c>
      <c r="H53" s="756">
        <v>111873</v>
      </c>
      <c r="I53" s="756">
        <v>55818</v>
      </c>
      <c r="J53" s="785">
        <v>101771</v>
      </c>
      <c r="K53" s="786">
        <v>82322</v>
      </c>
      <c r="L53" s="786">
        <v>29474</v>
      </c>
      <c r="M53" s="786">
        <v>23167</v>
      </c>
      <c r="N53" s="785"/>
      <c r="O53" s="722"/>
      <c r="P53" s="754" t="s">
        <v>301</v>
      </c>
      <c r="Q53" s="814">
        <v>0.14216173267735199</v>
      </c>
      <c r="R53" s="815">
        <v>0.52000340952963497</v>
      </c>
      <c r="S53" s="815">
        <v>0.48823826118855501</v>
      </c>
      <c r="T53" s="815">
        <v>0.59386319800536302</v>
      </c>
      <c r="U53" s="815">
        <v>0.69603069953004004</v>
      </c>
      <c r="V53" s="815">
        <v>0.62695149805186101</v>
      </c>
      <c r="W53" s="815">
        <v>0.39290087867492601</v>
      </c>
      <c r="X53" s="815">
        <v>0.63673008706868806</v>
      </c>
      <c r="Y53" s="827">
        <v>0.74286388067327602</v>
      </c>
      <c r="Z53" s="814">
        <v>0.61447729646995897</v>
      </c>
      <c r="AA53" s="814">
        <v>0.69671574947411297</v>
      </c>
      <c r="AB53" s="814">
        <v>0.74312599818707603</v>
      </c>
    </row>
    <row r="54" spans="1:30">
      <c r="A54" s="757" t="s">
        <v>302</v>
      </c>
      <c r="B54" s="758"/>
      <c r="C54" s="759">
        <v>0.25525213444952299</v>
      </c>
      <c r="D54" s="759">
        <v>0.223285625245569</v>
      </c>
      <c r="E54" s="759">
        <v>0.108822050069815</v>
      </c>
      <c r="F54" s="759">
        <v>7.5707526342261897E-2</v>
      </c>
      <c r="G54" s="759">
        <v>4.76291644322831E-2</v>
      </c>
      <c r="H54" s="759">
        <v>0.14317929631956999</v>
      </c>
      <c r="I54" s="759">
        <v>7.1437987378239406E-2</v>
      </c>
      <c r="J54" s="787">
        <v>0.13025037467252101</v>
      </c>
      <c r="K54" s="788">
        <v>0.105358808931732</v>
      </c>
      <c r="L54" s="788">
        <v>3.7721939875778897E-2</v>
      </c>
      <c r="M54" s="788">
        <v>2.9650002751651298E-2</v>
      </c>
      <c r="N54" s="802"/>
      <c r="O54" s="722"/>
      <c r="P54" s="757" t="s">
        <v>302</v>
      </c>
      <c r="Q54" s="816"/>
      <c r="R54" s="759"/>
      <c r="S54" s="759"/>
      <c r="T54" s="759"/>
      <c r="U54" s="759"/>
      <c r="V54" s="759"/>
      <c r="W54" s="759"/>
      <c r="X54" s="759"/>
      <c r="Y54" s="787"/>
      <c r="Z54" s="788"/>
      <c r="AA54" s="788"/>
      <c r="AB54" s="788"/>
    </row>
    <row r="55" spans="1:30">
      <c r="A55" s="748" t="s">
        <v>49</v>
      </c>
      <c r="B55" s="747">
        <v>66078</v>
      </c>
      <c r="C55" s="743">
        <v>10040</v>
      </c>
      <c r="D55" s="743">
        <v>10040</v>
      </c>
      <c r="E55" s="743">
        <v>3938</v>
      </c>
      <c r="F55" s="743">
        <v>2376</v>
      </c>
      <c r="G55" s="743">
        <v>610</v>
      </c>
      <c r="H55" s="743">
        <v>9170</v>
      </c>
      <c r="I55" s="743">
        <v>1312</v>
      </c>
      <c r="J55" s="1452" t="s">
        <v>199</v>
      </c>
      <c r="K55" s="789">
        <v>1582</v>
      </c>
      <c r="L55" s="789">
        <v>472</v>
      </c>
      <c r="M55" s="789">
        <v>410</v>
      </c>
      <c r="N55" s="779"/>
      <c r="O55" s="722"/>
      <c r="P55" s="748" t="s">
        <v>49</v>
      </c>
      <c r="Q55" s="811">
        <v>9.6613352327915597E-2</v>
      </c>
      <c r="R55" s="809">
        <v>0.37270916334661403</v>
      </c>
      <c r="S55" s="809">
        <v>0.37270916334661403</v>
      </c>
      <c r="T55" s="809">
        <v>0.70822752666328104</v>
      </c>
      <c r="U55" s="809">
        <v>0.60984848484848497</v>
      </c>
      <c r="V55" s="809">
        <v>0.88852459016393404</v>
      </c>
      <c r="W55" s="809">
        <v>0.36139585605234498</v>
      </c>
      <c r="X55" s="809">
        <v>0.87881097560975596</v>
      </c>
      <c r="Y55" s="1451" t="s">
        <v>199</v>
      </c>
      <c r="Z55" s="811">
        <v>0.80278128950695304</v>
      </c>
      <c r="AA55" s="811">
        <v>0.95974576271186396</v>
      </c>
      <c r="AB55" s="811">
        <v>0.965853658536585</v>
      </c>
    </row>
    <row r="56" spans="1:30">
      <c r="A56" s="760"/>
      <c r="B56" s="739"/>
      <c r="C56" s="761">
        <v>0.151941644722903</v>
      </c>
      <c r="D56" s="761">
        <v>0.151941644722903</v>
      </c>
      <c r="E56" s="761">
        <v>5.9596234752867801E-2</v>
      </c>
      <c r="F56" s="761">
        <v>3.5957504767093397E-2</v>
      </c>
      <c r="G56" s="761">
        <v>9.2315142710130502E-3</v>
      </c>
      <c r="H56" s="761">
        <v>0.13877538666424499</v>
      </c>
      <c r="I56" s="761">
        <v>1.9855322497654301E-2</v>
      </c>
      <c r="J56" s="790"/>
      <c r="K56" s="791">
        <v>2.3941402584823999E-2</v>
      </c>
      <c r="L56" s="791">
        <v>7.1430733375707498E-3</v>
      </c>
      <c r="M56" s="791">
        <v>6.2047882805169596E-3</v>
      </c>
      <c r="N56" s="801"/>
      <c r="O56" s="722"/>
      <c r="P56" s="760"/>
      <c r="Q56" s="807"/>
      <c r="R56" s="761"/>
      <c r="S56" s="761"/>
      <c r="T56" s="761"/>
      <c r="U56" s="761"/>
      <c r="V56" s="761"/>
      <c r="W56" s="761"/>
      <c r="X56" s="761"/>
      <c r="Y56" s="790"/>
      <c r="Z56" s="791"/>
      <c r="AA56" s="791"/>
      <c r="AB56" s="791"/>
    </row>
    <row r="57" spans="1:30">
      <c r="A57" s="754" t="s">
        <v>303</v>
      </c>
      <c r="B57" s="762">
        <v>847427</v>
      </c>
      <c r="C57" s="763">
        <v>209481</v>
      </c>
      <c r="D57" s="764">
        <v>184504</v>
      </c>
      <c r="E57" s="764">
        <v>88966</v>
      </c>
      <c r="F57" s="764">
        <v>61530</v>
      </c>
      <c r="G57" s="764">
        <v>37825</v>
      </c>
      <c r="H57" s="764">
        <v>121043</v>
      </c>
      <c r="I57" s="764">
        <v>57130</v>
      </c>
      <c r="J57" s="792">
        <v>101771</v>
      </c>
      <c r="K57" s="793">
        <v>83904</v>
      </c>
      <c r="L57" s="793">
        <v>29946</v>
      </c>
      <c r="M57" s="793">
        <v>23577</v>
      </c>
      <c r="N57" s="803"/>
      <c r="O57" s="722"/>
      <c r="P57" s="754" t="s">
        <v>303</v>
      </c>
      <c r="Q57" s="817">
        <v>0.13918924772305399</v>
      </c>
      <c r="R57" s="818">
        <v>0.51294389467302504</v>
      </c>
      <c r="S57" s="819">
        <v>0.481951610805186</v>
      </c>
      <c r="T57" s="819">
        <v>0.59892543218757699</v>
      </c>
      <c r="U57" s="819">
        <v>0.69270274662766096</v>
      </c>
      <c r="V57" s="819">
        <v>0.63116986120290797</v>
      </c>
      <c r="W57" s="819">
        <v>0.39051411481870102</v>
      </c>
      <c r="X57" s="819">
        <v>0.64228951514090704</v>
      </c>
      <c r="Y57" s="828">
        <v>0.74286388067327602</v>
      </c>
      <c r="Z57" s="829">
        <v>0.61802774599542298</v>
      </c>
      <c r="AA57" s="829">
        <v>0.70086155079142498</v>
      </c>
      <c r="AB57" s="829">
        <v>0.74699919412987204</v>
      </c>
    </row>
    <row r="58" spans="1:30">
      <c r="A58" s="765"/>
      <c r="B58" s="766"/>
      <c r="C58" s="767">
        <v>0.24719651368200399</v>
      </c>
      <c r="D58" s="767">
        <v>0.217722588494348</v>
      </c>
      <c r="E58" s="767">
        <v>0.10498367410998199</v>
      </c>
      <c r="F58" s="767">
        <v>7.2608024053989306E-2</v>
      </c>
      <c r="G58" s="767">
        <v>4.4635113112987901E-2</v>
      </c>
      <c r="H58" s="767">
        <v>0.142835902089502</v>
      </c>
      <c r="I58" s="767">
        <v>6.7415836408327795E-2</v>
      </c>
      <c r="J58" s="794">
        <v>0.12009412020150401</v>
      </c>
      <c r="K58" s="795">
        <v>9.9010298232178107E-2</v>
      </c>
      <c r="L58" s="795">
        <v>3.5337557099313598E-2</v>
      </c>
      <c r="M58" s="795">
        <v>2.7821865482218499E-2</v>
      </c>
      <c r="N58" s="802"/>
      <c r="O58" s="722"/>
      <c r="P58" s="765"/>
      <c r="Q58" s="820"/>
      <c r="R58" s="767"/>
      <c r="S58" s="767"/>
      <c r="T58" s="767"/>
      <c r="U58" s="767"/>
      <c r="V58" s="767"/>
      <c r="W58" s="767"/>
      <c r="X58" s="767"/>
      <c r="Y58" s="794"/>
      <c r="Z58" s="795"/>
      <c r="AA58" s="795"/>
      <c r="AB58" s="795"/>
    </row>
    <row r="59" spans="1:30" ht="15">
      <c r="B59" s="768"/>
      <c r="I59" s="727"/>
      <c r="J59" s="727"/>
      <c r="K59" s="727"/>
      <c r="L59" s="727"/>
      <c r="M59" s="727"/>
      <c r="N59" s="797"/>
      <c r="O59" s="722"/>
      <c r="X59" s="727"/>
      <c r="Y59" s="727"/>
      <c r="Z59" s="727"/>
      <c r="AA59" s="727"/>
      <c r="AB59" s="727"/>
    </row>
    <row r="60" spans="1:30" ht="15">
      <c r="A60" s="729" t="s">
        <v>304</v>
      </c>
      <c r="B60" s="768"/>
      <c r="I60" s="727"/>
      <c r="J60" s="727"/>
      <c r="K60" s="727"/>
      <c r="L60" s="727"/>
      <c r="M60" s="727"/>
      <c r="N60" s="797"/>
      <c r="O60" s="722"/>
      <c r="P60" s="729" t="s">
        <v>269</v>
      </c>
      <c r="X60" s="727"/>
      <c r="Y60" s="727"/>
      <c r="Z60" s="727"/>
      <c r="AA60" s="727"/>
      <c r="AB60" s="727"/>
    </row>
    <row r="61" spans="1:30">
      <c r="A61" s="722"/>
      <c r="B61" s="769"/>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2"/>
      <c r="AA61" s="722"/>
      <c r="AB61" s="722"/>
      <c r="AC61" s="722"/>
      <c r="AD61" s="722"/>
    </row>
    <row r="62" spans="1:30" ht="15">
      <c r="A62" s="726" t="s">
        <v>270</v>
      </c>
      <c r="B62" s="770"/>
      <c r="C62" s="727"/>
      <c r="D62" s="727"/>
      <c r="E62" s="727"/>
      <c r="F62" s="727"/>
      <c r="G62" s="727"/>
      <c r="H62" s="727"/>
      <c r="I62" s="727"/>
      <c r="J62" s="727"/>
      <c r="K62" s="727"/>
      <c r="L62" s="727"/>
      <c r="M62" s="727"/>
      <c r="N62" s="797"/>
      <c r="O62" s="722"/>
      <c r="P62" s="726" t="s">
        <v>271</v>
      </c>
      <c r="Q62" s="727"/>
      <c r="R62" s="727"/>
      <c r="S62" s="727"/>
      <c r="T62" s="727"/>
      <c r="U62" s="727"/>
      <c r="V62" s="727"/>
      <c r="W62" s="727"/>
      <c r="X62" s="727"/>
      <c r="Y62" s="727"/>
      <c r="Z62" s="727"/>
      <c r="AA62" s="727"/>
      <c r="AB62" s="727"/>
    </row>
    <row r="63" spans="1:30" ht="15">
      <c r="A63" s="718" t="s">
        <v>272</v>
      </c>
      <c r="B63" s="768" t="s">
        <v>273</v>
      </c>
      <c r="H63" s="727"/>
      <c r="I63" s="727"/>
      <c r="J63" s="727"/>
      <c r="K63" s="727"/>
      <c r="L63" s="727"/>
      <c r="M63" s="727"/>
      <c r="N63" s="797"/>
      <c r="O63" s="722"/>
      <c r="P63" s="718" t="s">
        <v>272</v>
      </c>
      <c r="Q63" s="718" t="s">
        <v>273</v>
      </c>
      <c r="W63" s="727"/>
      <c r="X63" s="727"/>
      <c r="Y63" s="727"/>
      <c r="Z63" s="727"/>
      <c r="AA63" s="727"/>
      <c r="AB63" s="727"/>
    </row>
    <row r="64" spans="1:30" ht="15">
      <c r="A64" s="728" t="s">
        <v>274</v>
      </c>
      <c r="B64" s="771"/>
      <c r="C64" s="728">
        <v>2002</v>
      </c>
      <c r="D64" s="729"/>
      <c r="E64" s="729"/>
      <c r="F64" s="729"/>
      <c r="G64" s="729"/>
      <c r="H64" s="727"/>
      <c r="I64" s="727"/>
      <c r="J64" s="727"/>
      <c r="K64" s="727"/>
      <c r="L64" s="727"/>
      <c r="M64" s="727"/>
      <c r="N64" s="797"/>
      <c r="O64" s="722"/>
      <c r="P64" s="728" t="s">
        <v>274</v>
      </c>
      <c r="Q64" s="728"/>
      <c r="R64" s="728">
        <v>2002</v>
      </c>
      <c r="S64" s="729"/>
      <c r="T64" s="729"/>
      <c r="U64" s="729"/>
      <c r="V64" s="729"/>
      <c r="W64" s="727"/>
      <c r="X64" s="727"/>
      <c r="Y64" s="727"/>
      <c r="Z64" s="727"/>
      <c r="AA64" s="727"/>
      <c r="AB64" s="727"/>
    </row>
    <row r="65" spans="1:28" ht="15">
      <c r="B65" s="768"/>
      <c r="H65" s="727"/>
      <c r="I65" s="727"/>
      <c r="J65" s="727"/>
      <c r="K65" s="727"/>
      <c r="L65" s="727"/>
      <c r="M65" s="727"/>
      <c r="N65" s="797"/>
      <c r="O65" s="722"/>
      <c r="W65" s="727"/>
      <c r="X65" s="727"/>
      <c r="Y65" s="727"/>
      <c r="Z65" s="727"/>
      <c r="AA65" s="727"/>
      <c r="AB65" s="727"/>
    </row>
    <row r="66" spans="1:28">
      <c r="A66" s="730" t="s">
        <v>275</v>
      </c>
      <c r="B66" s="731" t="s">
        <v>276</v>
      </c>
      <c r="C66" s="732"/>
      <c r="D66" s="732"/>
      <c r="E66" s="732" t="s">
        <v>277</v>
      </c>
      <c r="F66" s="732"/>
      <c r="G66" s="732"/>
      <c r="H66" s="732"/>
      <c r="I66" s="732"/>
      <c r="J66" s="732"/>
      <c r="K66" s="730" t="s">
        <v>278</v>
      </c>
      <c r="L66" s="730" t="s">
        <v>279</v>
      </c>
      <c r="M66" s="730" t="s">
        <v>280</v>
      </c>
      <c r="N66" s="798"/>
      <c r="O66" s="722"/>
      <c r="P66" s="730" t="s">
        <v>275</v>
      </c>
      <c r="Q66" s="805" t="s">
        <v>276</v>
      </c>
      <c r="R66" s="732"/>
      <c r="S66" s="732"/>
      <c r="T66" s="732" t="s">
        <v>281</v>
      </c>
      <c r="U66" s="732"/>
      <c r="V66" s="732"/>
      <c r="W66" s="732"/>
      <c r="X66" s="732"/>
      <c r="Y66" s="732"/>
      <c r="Z66" s="730" t="s">
        <v>278</v>
      </c>
      <c r="AA66" s="730" t="s">
        <v>279</v>
      </c>
      <c r="AB66" s="730" t="s">
        <v>280</v>
      </c>
    </row>
    <row r="67" spans="1:28">
      <c r="A67" s="733" t="s">
        <v>282</v>
      </c>
      <c r="B67" s="734" t="s">
        <v>283</v>
      </c>
      <c r="C67" s="735"/>
      <c r="D67" s="735"/>
      <c r="E67" s="773" t="s">
        <v>284</v>
      </c>
      <c r="F67" s="735"/>
      <c r="G67" s="735"/>
      <c r="H67" s="735"/>
      <c r="I67" s="735"/>
      <c r="J67" s="735"/>
      <c r="K67" s="776" t="s">
        <v>285</v>
      </c>
      <c r="L67" s="776" t="s">
        <v>285</v>
      </c>
      <c r="M67" s="776" t="s">
        <v>285</v>
      </c>
      <c r="N67" s="798"/>
      <c r="O67" s="722"/>
      <c r="P67" s="733" t="s">
        <v>282</v>
      </c>
      <c r="Q67" s="806" t="s">
        <v>283</v>
      </c>
      <c r="R67" s="735"/>
      <c r="S67" s="735"/>
      <c r="T67" s="773" t="s">
        <v>286</v>
      </c>
      <c r="U67" s="735"/>
      <c r="V67" s="735"/>
      <c r="W67" s="735"/>
      <c r="X67" s="735"/>
      <c r="Y67" s="735"/>
      <c r="Z67" s="776" t="s">
        <v>285</v>
      </c>
      <c r="AA67" s="776" t="s">
        <v>285</v>
      </c>
      <c r="AB67" s="776" t="s">
        <v>285</v>
      </c>
    </row>
    <row r="68" spans="1:28">
      <c r="A68" s="736" t="s">
        <v>287</v>
      </c>
      <c r="B68" s="734" t="s">
        <v>227</v>
      </c>
      <c r="C68" s="737" t="s">
        <v>288</v>
      </c>
      <c r="D68" s="737" t="s">
        <v>289</v>
      </c>
      <c r="E68" s="774"/>
      <c r="F68" s="774"/>
      <c r="G68" s="774"/>
      <c r="H68" s="774"/>
      <c r="I68" s="774"/>
      <c r="J68" s="777" t="s">
        <v>82</v>
      </c>
      <c r="K68" s="733" t="s">
        <v>290</v>
      </c>
      <c r="L68" s="733" t="s">
        <v>291</v>
      </c>
      <c r="M68" s="733" t="s">
        <v>291</v>
      </c>
      <c r="N68" s="799"/>
      <c r="O68" s="722"/>
      <c r="P68" s="736" t="s">
        <v>287</v>
      </c>
      <c r="Q68" s="806" t="s">
        <v>227</v>
      </c>
      <c r="R68" s="737" t="s">
        <v>288</v>
      </c>
      <c r="S68" s="737" t="s">
        <v>289</v>
      </c>
      <c r="T68" s="774"/>
      <c r="U68" s="774"/>
      <c r="V68" s="774"/>
      <c r="W68" s="774"/>
      <c r="X68" s="774"/>
      <c r="Y68" s="777" t="s">
        <v>82</v>
      </c>
      <c r="Z68" s="733" t="s">
        <v>290</v>
      </c>
      <c r="AA68" s="733" t="s">
        <v>291</v>
      </c>
      <c r="AB68" s="733" t="s">
        <v>291</v>
      </c>
    </row>
    <row r="69" spans="1:28">
      <c r="A69" s="738"/>
      <c r="B69" s="739"/>
      <c r="C69" s="740" t="s">
        <v>292</v>
      </c>
      <c r="D69" s="740" t="s">
        <v>293</v>
      </c>
      <c r="E69" s="775" t="s">
        <v>44</v>
      </c>
      <c r="F69" s="775" t="s">
        <v>45</v>
      </c>
      <c r="G69" s="740" t="s">
        <v>294</v>
      </c>
      <c r="H69" s="740" t="s">
        <v>295</v>
      </c>
      <c r="I69" s="740" t="s">
        <v>248</v>
      </c>
      <c r="J69" s="773" t="s">
        <v>296</v>
      </c>
      <c r="K69" s="778" t="s">
        <v>297</v>
      </c>
      <c r="L69" s="778" t="s">
        <v>298</v>
      </c>
      <c r="M69" s="778" t="s">
        <v>299</v>
      </c>
      <c r="N69" s="800"/>
      <c r="O69" s="722"/>
      <c r="P69" s="738"/>
      <c r="Q69" s="807"/>
      <c r="R69" s="740" t="s">
        <v>292</v>
      </c>
      <c r="S69" s="740" t="s">
        <v>293</v>
      </c>
      <c r="T69" s="775" t="s">
        <v>44</v>
      </c>
      <c r="U69" s="775" t="s">
        <v>45</v>
      </c>
      <c r="V69" s="740" t="s">
        <v>294</v>
      </c>
      <c r="W69" s="740" t="s">
        <v>295</v>
      </c>
      <c r="X69" s="740" t="s">
        <v>248</v>
      </c>
      <c r="Y69" s="773" t="s">
        <v>296</v>
      </c>
      <c r="Z69" s="778" t="s">
        <v>297</v>
      </c>
      <c r="AA69" s="778" t="s">
        <v>298</v>
      </c>
      <c r="AB69" s="778" t="s">
        <v>299</v>
      </c>
    </row>
    <row r="70" spans="1:28">
      <c r="A70" s="741" t="s">
        <v>44</v>
      </c>
      <c r="B70" s="742">
        <v>118120</v>
      </c>
      <c r="C70" s="743">
        <v>59140</v>
      </c>
      <c r="D70" s="743">
        <v>47406</v>
      </c>
      <c r="E70" s="1449" t="s">
        <v>199</v>
      </c>
      <c r="F70" s="743">
        <v>22792</v>
      </c>
      <c r="G70" s="743">
        <v>8599</v>
      </c>
      <c r="H70" s="743">
        <v>44936</v>
      </c>
      <c r="I70" s="743">
        <v>16876</v>
      </c>
      <c r="J70" s="779">
        <v>40312</v>
      </c>
      <c r="K70" s="780">
        <v>21407</v>
      </c>
      <c r="L70" s="780">
        <v>7422</v>
      </c>
      <c r="M70" s="780">
        <v>6392</v>
      </c>
      <c r="N70" s="779"/>
      <c r="O70" s="722"/>
      <c r="P70" s="741" t="s">
        <v>44</v>
      </c>
      <c r="Q70" s="808">
        <v>0.32505434039125097</v>
      </c>
      <c r="R70" s="809">
        <v>0.68390260399053104</v>
      </c>
      <c r="S70" s="809">
        <v>0.62078639834620097</v>
      </c>
      <c r="T70" s="1449" t="s">
        <v>199</v>
      </c>
      <c r="U70" s="809">
        <v>0.76434713934713905</v>
      </c>
      <c r="V70" s="809">
        <v>0.84253983021281498</v>
      </c>
      <c r="W70" s="809">
        <v>0.62326419797044696</v>
      </c>
      <c r="X70" s="809">
        <v>0.822825314055463</v>
      </c>
      <c r="Y70" s="824">
        <v>0.90114606072633496</v>
      </c>
      <c r="Z70" s="811">
        <v>0.77441958237959496</v>
      </c>
      <c r="AA70" s="811">
        <v>0.86203179735920199</v>
      </c>
      <c r="AB70" s="811">
        <v>0.89111389236545702</v>
      </c>
    </row>
    <row r="71" spans="1:28">
      <c r="A71" s="744"/>
      <c r="B71" s="745"/>
      <c r="C71" s="746">
        <v>0.50067727734507295</v>
      </c>
      <c r="D71" s="746">
        <v>0.40133762275651902</v>
      </c>
      <c r="E71" s="746"/>
      <c r="F71" s="746">
        <v>0.19295631561124299</v>
      </c>
      <c r="G71" s="746">
        <v>7.2798848628513393E-2</v>
      </c>
      <c r="H71" s="746">
        <v>0.38042668472739599</v>
      </c>
      <c r="I71" s="746">
        <v>0.14287165594310899</v>
      </c>
      <c r="J71" s="781">
        <v>0.34128005418218799</v>
      </c>
      <c r="K71" s="781">
        <v>0.18123095157467001</v>
      </c>
      <c r="L71" s="781">
        <v>6.2834405689129694E-2</v>
      </c>
      <c r="M71" s="781">
        <v>5.41144598713173E-2</v>
      </c>
      <c r="N71" s="801"/>
      <c r="O71" s="722"/>
      <c r="P71" s="744"/>
      <c r="Q71" s="810"/>
      <c r="R71" s="746"/>
      <c r="S71" s="746"/>
      <c r="T71" s="746"/>
      <c r="U71" s="746"/>
      <c r="V71" s="746"/>
      <c r="W71" s="746"/>
      <c r="X71" s="746"/>
      <c r="Y71" s="825"/>
      <c r="Z71" s="826"/>
      <c r="AA71" s="826"/>
      <c r="AB71" s="826"/>
    </row>
    <row r="72" spans="1:28">
      <c r="A72" s="741" t="s">
        <v>45</v>
      </c>
      <c r="B72" s="747">
        <v>365204</v>
      </c>
      <c r="C72" s="743">
        <v>67674</v>
      </c>
      <c r="D72" s="743">
        <v>64815</v>
      </c>
      <c r="E72" s="743">
        <v>31314</v>
      </c>
      <c r="F72" s="1450" t="s">
        <v>199</v>
      </c>
      <c r="G72" s="743">
        <v>18816</v>
      </c>
      <c r="H72" s="743">
        <v>59478</v>
      </c>
      <c r="I72" s="743">
        <v>28972</v>
      </c>
      <c r="J72" s="779">
        <v>24334</v>
      </c>
      <c r="K72" s="780">
        <v>29670</v>
      </c>
      <c r="L72" s="780">
        <v>11329</v>
      </c>
      <c r="M72" s="780">
        <v>9666</v>
      </c>
      <c r="N72" s="779"/>
      <c r="O72" s="722"/>
      <c r="P72" s="741" t="s">
        <v>45</v>
      </c>
      <c r="Q72" s="811">
        <v>5.95009649247141E-2</v>
      </c>
      <c r="R72" s="809">
        <v>0.304784703135621</v>
      </c>
      <c r="S72" s="809">
        <v>0.28018205662269502</v>
      </c>
      <c r="T72" s="809">
        <v>0.44056971322730998</v>
      </c>
      <c r="U72" s="1450" t="s">
        <v>199</v>
      </c>
      <c r="V72" s="809">
        <v>0.46630527210884398</v>
      </c>
      <c r="W72" s="809">
        <v>0.28339890379636201</v>
      </c>
      <c r="X72" s="809">
        <v>0.42948363937594902</v>
      </c>
      <c r="Y72" s="824">
        <v>0.62184597682255305</v>
      </c>
      <c r="Z72" s="811">
        <v>0.44539939332659301</v>
      </c>
      <c r="AA72" s="811">
        <v>0.60173007326330696</v>
      </c>
      <c r="AB72" s="811">
        <v>0.62973308504034797</v>
      </c>
    </row>
    <row r="73" spans="1:28">
      <c r="A73" s="744"/>
      <c r="B73" s="745"/>
      <c r="C73" s="746">
        <v>0.185304651646751</v>
      </c>
      <c r="D73" s="746">
        <v>0.17747615031598801</v>
      </c>
      <c r="E73" s="746">
        <v>8.5743858227182598E-2</v>
      </c>
      <c r="F73" s="746"/>
      <c r="G73" s="746">
        <v>5.1521889135935001E-2</v>
      </c>
      <c r="H73" s="746">
        <v>0.16286240019276901</v>
      </c>
      <c r="I73" s="746">
        <v>7.9331004041576794E-2</v>
      </c>
      <c r="J73" s="781">
        <v>6.6631252669740806E-2</v>
      </c>
      <c r="K73" s="781">
        <v>8.1242264597321007E-2</v>
      </c>
      <c r="L73" s="781">
        <v>3.1021018389721901E-2</v>
      </c>
      <c r="M73" s="781">
        <v>2.64673990427268E-2</v>
      </c>
      <c r="N73" s="801"/>
      <c r="O73" s="722"/>
      <c r="P73" s="744"/>
      <c r="Q73" s="810"/>
      <c r="R73" s="746"/>
      <c r="S73" s="746"/>
      <c r="T73" s="746"/>
      <c r="U73" s="746"/>
      <c r="V73" s="746"/>
      <c r="W73" s="746"/>
      <c r="X73" s="746"/>
      <c r="Y73" s="825"/>
      <c r="Z73" s="826"/>
      <c r="AA73" s="826"/>
      <c r="AB73" s="826"/>
    </row>
    <row r="74" spans="1:28">
      <c r="A74" s="748" t="s">
        <v>294</v>
      </c>
      <c r="B74" s="747">
        <v>76440</v>
      </c>
      <c r="C74" s="743">
        <v>11518</v>
      </c>
      <c r="D74" s="743">
        <v>10329</v>
      </c>
      <c r="E74" s="743">
        <v>3401</v>
      </c>
      <c r="F74" s="743">
        <v>5333</v>
      </c>
      <c r="G74" s="1449" t="s">
        <v>199</v>
      </c>
      <c r="H74" s="743">
        <v>9494</v>
      </c>
      <c r="I74" s="743">
        <v>5285</v>
      </c>
      <c r="J74" s="779">
        <v>4331</v>
      </c>
      <c r="K74" s="780">
        <v>2540</v>
      </c>
      <c r="L74" s="780">
        <v>2540</v>
      </c>
      <c r="M74" s="780">
        <v>2060</v>
      </c>
      <c r="N74" s="779"/>
      <c r="O74" s="722"/>
      <c r="P74" s="748" t="s">
        <v>294</v>
      </c>
      <c r="Q74" s="811">
        <v>4.2021731168355503E-2</v>
      </c>
      <c r="R74" s="809">
        <v>0.28685535683278301</v>
      </c>
      <c r="S74" s="809">
        <v>0.209604027495401</v>
      </c>
      <c r="T74" s="809">
        <v>0.36312849162011201</v>
      </c>
      <c r="U74" s="809">
        <v>0.270204387774236</v>
      </c>
      <c r="V74" s="1449" t="s">
        <v>199</v>
      </c>
      <c r="W74" s="809">
        <v>0.205919528123025</v>
      </c>
      <c r="X74" s="809">
        <v>0.28949858088930902</v>
      </c>
      <c r="Y74" s="824">
        <v>0.70815054259986099</v>
      </c>
      <c r="Z74" s="811">
        <v>0.37598425196850399</v>
      </c>
      <c r="AA74" s="811">
        <v>0.37598425196850399</v>
      </c>
      <c r="AB74" s="811">
        <v>0.41456310679611702</v>
      </c>
    </row>
    <row r="75" spans="1:28">
      <c r="A75" s="744"/>
      <c r="B75" s="745"/>
      <c r="C75" s="746">
        <v>0.15068027210884399</v>
      </c>
      <c r="D75" s="746">
        <v>0.13512558869701699</v>
      </c>
      <c r="E75" s="746">
        <v>4.4492412349555199E-2</v>
      </c>
      <c r="F75" s="746">
        <v>6.9767137624280495E-2</v>
      </c>
      <c r="G75" s="746"/>
      <c r="H75" s="746">
        <v>0.124201988487703</v>
      </c>
      <c r="I75" s="746">
        <v>6.9139194139194102E-2</v>
      </c>
      <c r="J75" s="781">
        <v>5.6658817373103097E-2</v>
      </c>
      <c r="K75" s="781">
        <v>3.3228676085818899E-2</v>
      </c>
      <c r="L75" s="781">
        <v>3.3228676085818899E-2</v>
      </c>
      <c r="M75" s="781">
        <v>2.6949241234955498E-2</v>
      </c>
      <c r="N75" s="801"/>
      <c r="O75" s="722"/>
      <c r="P75" s="744"/>
      <c r="Q75" s="810"/>
      <c r="R75" s="746"/>
      <c r="S75" s="746"/>
      <c r="T75" s="746"/>
      <c r="U75" s="746"/>
      <c r="V75" s="822"/>
      <c r="W75" s="746"/>
      <c r="X75" s="746"/>
      <c r="Y75" s="825"/>
      <c r="Z75" s="826"/>
      <c r="AA75" s="826"/>
      <c r="AB75" s="826"/>
    </row>
    <row r="76" spans="1:28">
      <c r="A76" s="748" t="s">
        <v>300</v>
      </c>
      <c r="B76" s="747">
        <v>179642</v>
      </c>
      <c r="C76" s="743">
        <v>81695</v>
      </c>
      <c r="D76" s="743">
        <v>57576</v>
      </c>
      <c r="E76" s="743">
        <v>52161</v>
      </c>
      <c r="F76" s="743">
        <v>32702</v>
      </c>
      <c r="G76" s="743">
        <v>12716</v>
      </c>
      <c r="H76" s="1451" t="s">
        <v>199</v>
      </c>
      <c r="I76" s="743">
        <v>20869</v>
      </c>
      <c r="J76" s="779">
        <v>67862</v>
      </c>
      <c r="K76" s="780">
        <v>29433</v>
      </c>
      <c r="L76" s="780">
        <v>10665</v>
      </c>
      <c r="M76" s="780">
        <v>8723</v>
      </c>
      <c r="N76" s="779"/>
      <c r="O76" s="722"/>
      <c r="P76" s="748" t="s">
        <v>300</v>
      </c>
      <c r="Q76" s="811">
        <v>0.22632937686568599</v>
      </c>
      <c r="R76" s="809">
        <v>0.71516004651447496</v>
      </c>
      <c r="S76" s="809">
        <v>0.69832916492983199</v>
      </c>
      <c r="T76" s="809">
        <v>0.73535783439734703</v>
      </c>
      <c r="U76" s="809">
        <v>0.75016818543208397</v>
      </c>
      <c r="V76" s="809">
        <v>0.84554891475306704</v>
      </c>
      <c r="W76" s="1451" t="s">
        <v>199</v>
      </c>
      <c r="X76" s="809">
        <v>0.80909482965163604</v>
      </c>
      <c r="Y76" s="824">
        <v>0.83052370988181901</v>
      </c>
      <c r="Z76" s="811">
        <v>0.79607923079536602</v>
      </c>
      <c r="AA76" s="811">
        <v>0.86179090482887999</v>
      </c>
      <c r="AB76" s="811">
        <v>0.892009629714548</v>
      </c>
    </row>
    <row r="77" spans="1:28">
      <c r="A77" s="744"/>
      <c r="B77" s="749"/>
      <c r="C77" s="746">
        <v>0.45476558933879602</v>
      </c>
      <c r="D77" s="746">
        <v>0.32050411373732202</v>
      </c>
      <c r="E77" s="746">
        <v>0.29036082875942199</v>
      </c>
      <c r="F77" s="746">
        <v>0.18203983478251201</v>
      </c>
      <c r="G77" s="746">
        <v>7.0785228398704103E-2</v>
      </c>
      <c r="H77" s="746"/>
      <c r="I77" s="746">
        <v>0.116169937987776</v>
      </c>
      <c r="J77" s="781">
        <v>0.37776243862793801</v>
      </c>
      <c r="K77" s="781">
        <v>0.16384253125661</v>
      </c>
      <c r="L77" s="781">
        <v>5.9368076507720899E-2</v>
      </c>
      <c r="M77" s="781">
        <v>4.85576869551664E-2</v>
      </c>
      <c r="N77" s="801"/>
      <c r="O77" s="722"/>
      <c r="P77" s="744"/>
      <c r="Q77" s="812"/>
      <c r="R77" s="746"/>
      <c r="S77" s="746"/>
      <c r="T77" s="746"/>
      <c r="U77" s="746"/>
      <c r="V77" s="746"/>
      <c r="W77" s="823"/>
      <c r="X77" s="746"/>
      <c r="Y77" s="825"/>
      <c r="Z77" s="826"/>
      <c r="AA77" s="826"/>
      <c r="AB77" s="826"/>
    </row>
    <row r="78" spans="1:28">
      <c r="A78" s="748" t="s">
        <v>248</v>
      </c>
      <c r="B78" s="747">
        <v>39671</v>
      </c>
      <c r="C78" s="743">
        <v>2111</v>
      </c>
      <c r="D78" s="743">
        <v>1418</v>
      </c>
      <c r="E78" s="743">
        <v>632</v>
      </c>
      <c r="F78" s="743">
        <v>413</v>
      </c>
      <c r="G78" s="743">
        <v>199</v>
      </c>
      <c r="H78" s="743">
        <v>1203</v>
      </c>
      <c r="I78" s="1451" t="s">
        <v>199</v>
      </c>
      <c r="J78" s="782">
        <v>1348</v>
      </c>
      <c r="K78" s="780">
        <v>289</v>
      </c>
      <c r="L78" s="780">
        <v>125</v>
      </c>
      <c r="M78" s="780">
        <v>125</v>
      </c>
      <c r="N78" s="779"/>
      <c r="O78" s="722"/>
      <c r="P78" s="748" t="s">
        <v>248</v>
      </c>
      <c r="Q78" s="811">
        <v>3.29306554015662E-2</v>
      </c>
      <c r="R78" s="809">
        <v>0.60918995736617698</v>
      </c>
      <c r="S78" s="809">
        <v>0.44005641748942198</v>
      </c>
      <c r="T78" s="809">
        <v>0.594936708860759</v>
      </c>
      <c r="U78" s="809">
        <v>0.644067796610169</v>
      </c>
      <c r="V78" s="809">
        <v>0.79396984924623104</v>
      </c>
      <c r="W78" s="809">
        <v>0.45469659185369898</v>
      </c>
      <c r="X78" s="1451" t="s">
        <v>199</v>
      </c>
      <c r="Y78" s="824">
        <v>0.90133531157269997</v>
      </c>
      <c r="Z78" s="811">
        <v>0.77508650519031097</v>
      </c>
      <c r="AA78" s="811">
        <v>0.93600000000000005</v>
      </c>
      <c r="AB78" s="811">
        <v>0.93600000000000005</v>
      </c>
    </row>
    <row r="79" spans="1:28">
      <c r="A79" s="750"/>
      <c r="B79" s="751"/>
      <c r="C79" s="752">
        <v>5.3212674245670603E-2</v>
      </c>
      <c r="D79" s="753">
        <v>3.5743994353557997E-2</v>
      </c>
      <c r="E79" s="753">
        <v>1.5931032744322001E-2</v>
      </c>
      <c r="F79" s="753">
        <v>1.0410627410451E-2</v>
      </c>
      <c r="G79" s="753">
        <v>5.0162587280381098E-3</v>
      </c>
      <c r="H79" s="753">
        <v>3.03244183408535E-2</v>
      </c>
      <c r="I79" s="753"/>
      <c r="J79" s="783">
        <v>3.3979481233142601E-2</v>
      </c>
      <c r="K79" s="784">
        <v>7.2849184542865099E-3</v>
      </c>
      <c r="L79" s="784">
        <v>3.1509162864560999E-3</v>
      </c>
      <c r="M79" s="784">
        <v>3.1509162864560999E-3</v>
      </c>
      <c r="N79" s="801"/>
      <c r="O79" s="722"/>
      <c r="P79" s="750"/>
      <c r="Q79" s="813"/>
      <c r="R79" s="753"/>
      <c r="S79" s="753"/>
      <c r="T79" s="753"/>
      <c r="U79" s="753"/>
      <c r="V79" s="753"/>
      <c r="W79" s="753"/>
      <c r="X79" s="753"/>
      <c r="Y79" s="783"/>
      <c r="Z79" s="784"/>
      <c r="AA79" s="784"/>
      <c r="AB79" s="784"/>
    </row>
    <row r="80" spans="1:28">
      <c r="A80" s="754" t="s">
        <v>301</v>
      </c>
      <c r="B80" s="755">
        <v>779077</v>
      </c>
      <c r="C80" s="756">
        <v>222138</v>
      </c>
      <c r="D80" s="756">
        <v>181544</v>
      </c>
      <c r="E80" s="756">
        <v>87508</v>
      </c>
      <c r="F80" s="756">
        <v>61240</v>
      </c>
      <c r="G80" s="756">
        <v>40330</v>
      </c>
      <c r="H80" s="756">
        <v>115111</v>
      </c>
      <c r="I80" s="756">
        <v>72002</v>
      </c>
      <c r="J80" s="785">
        <v>138187</v>
      </c>
      <c r="K80" s="786">
        <v>83339</v>
      </c>
      <c r="L80" s="786">
        <v>32081</v>
      </c>
      <c r="M80" s="786">
        <v>26966</v>
      </c>
      <c r="N80" s="785"/>
      <c r="O80" s="722"/>
      <c r="P80" s="754" t="s">
        <v>301</v>
      </c>
      <c r="Q80" s="814">
        <v>0.14626256896470199</v>
      </c>
      <c r="R80" s="815">
        <v>0.55860321061682405</v>
      </c>
      <c r="S80" s="815">
        <v>0.49896994667959299</v>
      </c>
      <c r="T80" s="815">
        <v>0.61438954152763203</v>
      </c>
      <c r="U80" s="815">
        <v>0.71293272370999305</v>
      </c>
      <c r="V80" s="815">
        <v>0.66771634019340398</v>
      </c>
      <c r="W80" s="815">
        <v>0.41147240489614401</v>
      </c>
      <c r="X80" s="815">
        <v>0.62142718257826202</v>
      </c>
      <c r="Y80" s="827">
        <v>0.811234052407245</v>
      </c>
      <c r="Z80" s="814">
        <v>0.65279161017050802</v>
      </c>
      <c r="AA80" s="814">
        <v>0.73183504254854903</v>
      </c>
      <c r="AB80" s="814">
        <v>0.76151449974041396</v>
      </c>
    </row>
    <row r="81" spans="1:28">
      <c r="A81" s="757" t="s">
        <v>302</v>
      </c>
      <c r="B81" s="758"/>
      <c r="C81" s="759">
        <v>0.28512971118387498</v>
      </c>
      <c r="D81" s="759">
        <v>0.233024463563935</v>
      </c>
      <c r="E81" s="759">
        <v>0.112322658735914</v>
      </c>
      <c r="F81" s="759">
        <v>7.8605837420434699E-2</v>
      </c>
      <c r="G81" s="759">
        <v>5.1766385094156299E-2</v>
      </c>
      <c r="H81" s="759">
        <v>0.14775304623291399</v>
      </c>
      <c r="I81" s="759">
        <v>9.2419619626814803E-2</v>
      </c>
      <c r="J81" s="787">
        <v>0.17737271155482701</v>
      </c>
      <c r="K81" s="788">
        <v>0.106971454682913</v>
      </c>
      <c r="L81" s="788">
        <v>4.1178214733588597E-2</v>
      </c>
      <c r="M81" s="788">
        <v>3.4612753296529103E-2</v>
      </c>
      <c r="N81" s="802"/>
      <c r="O81" s="722"/>
      <c r="P81" s="757" t="s">
        <v>302</v>
      </c>
      <c r="Q81" s="816"/>
      <c r="R81" s="759"/>
      <c r="S81" s="759"/>
      <c r="T81" s="759"/>
      <c r="U81" s="759"/>
      <c r="V81" s="759"/>
      <c r="W81" s="759"/>
      <c r="X81" s="759"/>
      <c r="Y81" s="787"/>
      <c r="Z81" s="788"/>
      <c r="AA81" s="788"/>
      <c r="AB81" s="788"/>
    </row>
    <row r="82" spans="1:28">
      <c r="A82" s="748" t="s">
        <v>49</v>
      </c>
      <c r="B82" s="747">
        <v>60141</v>
      </c>
      <c r="C82" s="743">
        <v>11656</v>
      </c>
      <c r="D82" s="743">
        <v>11656</v>
      </c>
      <c r="E82" s="743">
        <v>4052</v>
      </c>
      <c r="F82" s="743">
        <v>2606</v>
      </c>
      <c r="G82" s="743">
        <v>697</v>
      </c>
      <c r="H82" s="743">
        <v>10701</v>
      </c>
      <c r="I82" s="743">
        <v>1572</v>
      </c>
      <c r="J82" s="1452" t="s">
        <v>199</v>
      </c>
      <c r="K82" s="789">
        <v>1641</v>
      </c>
      <c r="L82" s="789">
        <v>475</v>
      </c>
      <c r="M82" s="789">
        <v>397</v>
      </c>
      <c r="N82" s="779"/>
      <c r="O82" s="722"/>
      <c r="P82" s="748" t="s">
        <v>49</v>
      </c>
      <c r="Q82" s="811">
        <v>9.3387604638660596E-2</v>
      </c>
      <c r="R82" s="809">
        <v>0.33519217570350002</v>
      </c>
      <c r="S82" s="809">
        <v>0.33519217570350002</v>
      </c>
      <c r="T82" s="809">
        <v>0.71668311944718699</v>
      </c>
      <c r="U82" s="809">
        <v>0.58019953952417502</v>
      </c>
      <c r="V82" s="809">
        <v>0.74748923959827795</v>
      </c>
      <c r="W82" s="809">
        <v>0.32417531071862399</v>
      </c>
      <c r="X82" s="809">
        <v>0.87404580152671796</v>
      </c>
      <c r="Y82" s="1451" t="s">
        <v>199</v>
      </c>
      <c r="Z82" s="811">
        <v>0.78488726386349805</v>
      </c>
      <c r="AA82" s="811">
        <v>0.888421052631579</v>
      </c>
      <c r="AB82" s="811">
        <v>0.94710327455919396</v>
      </c>
    </row>
    <row r="83" spans="1:28">
      <c r="A83" s="760"/>
      <c r="B83" s="739"/>
      <c r="C83" s="761">
        <v>0.193811210322409</v>
      </c>
      <c r="D83" s="761">
        <v>0.193811210322409</v>
      </c>
      <c r="E83" s="761">
        <v>6.7375002078449001E-2</v>
      </c>
      <c r="F83" s="761">
        <v>4.3331504298232501E-2</v>
      </c>
      <c r="G83" s="761">
        <v>1.15894315026355E-2</v>
      </c>
      <c r="H83" s="761">
        <v>0.17793186012869799</v>
      </c>
      <c r="I83" s="761">
        <v>2.6138574350276899E-2</v>
      </c>
      <c r="J83" s="790"/>
      <c r="K83" s="791">
        <v>2.72858781862623E-2</v>
      </c>
      <c r="L83" s="791">
        <v>7.8981061172910295E-3</v>
      </c>
      <c r="M83" s="791">
        <v>6.6011539548727202E-3</v>
      </c>
      <c r="N83" s="801"/>
      <c r="O83" s="722"/>
      <c r="P83" s="760"/>
      <c r="Q83" s="807"/>
      <c r="R83" s="761"/>
      <c r="S83" s="761"/>
      <c r="T83" s="761"/>
      <c r="U83" s="761"/>
      <c r="V83" s="761"/>
      <c r="W83" s="761"/>
      <c r="X83" s="761"/>
      <c r="Y83" s="790"/>
      <c r="Z83" s="791"/>
      <c r="AA83" s="791"/>
      <c r="AB83" s="791"/>
    </row>
    <row r="84" spans="1:28">
      <c r="A84" s="754" t="s">
        <v>303</v>
      </c>
      <c r="B84" s="762">
        <v>839218</v>
      </c>
      <c r="C84" s="763">
        <v>233794</v>
      </c>
      <c r="D84" s="764">
        <v>193200</v>
      </c>
      <c r="E84" s="764">
        <v>91560</v>
      </c>
      <c r="F84" s="764">
        <v>63846</v>
      </c>
      <c r="G84" s="764">
        <v>41027</v>
      </c>
      <c r="H84" s="764">
        <v>125812</v>
      </c>
      <c r="I84" s="764">
        <v>73574</v>
      </c>
      <c r="J84" s="792">
        <v>138187</v>
      </c>
      <c r="K84" s="793">
        <v>84980</v>
      </c>
      <c r="L84" s="793">
        <v>32556</v>
      </c>
      <c r="M84" s="793">
        <v>27363</v>
      </c>
      <c r="N84" s="803"/>
      <c r="O84" s="722"/>
      <c r="P84" s="754" t="s">
        <v>303</v>
      </c>
      <c r="Q84" s="817">
        <v>0.14265265524542201</v>
      </c>
      <c r="R84" s="818">
        <v>0.54746486222914204</v>
      </c>
      <c r="S84" s="819">
        <v>0.48908902691511402</v>
      </c>
      <c r="T84" s="819">
        <v>0.61891655744866803</v>
      </c>
      <c r="U84" s="819">
        <v>0.70751495786736796</v>
      </c>
      <c r="V84" s="819">
        <v>0.66907158700368097</v>
      </c>
      <c r="W84" s="819">
        <v>0.40404730868279698</v>
      </c>
      <c r="X84" s="819">
        <v>0.62682469350585801</v>
      </c>
      <c r="Y84" s="828">
        <v>0.811234052407245</v>
      </c>
      <c r="Z84" s="829">
        <v>0.65534243351376797</v>
      </c>
      <c r="AA84" s="829">
        <v>0.73411967072121898</v>
      </c>
      <c r="AB84" s="829">
        <v>0.76420714102985798</v>
      </c>
    </row>
    <row r="85" spans="1:28">
      <c r="A85" s="765"/>
      <c r="B85" s="766"/>
      <c r="C85" s="767">
        <v>0.27858554034827698</v>
      </c>
      <c r="D85" s="767">
        <v>0.23021431856800001</v>
      </c>
      <c r="E85" s="767">
        <v>0.10910156836483501</v>
      </c>
      <c r="F85" s="767">
        <v>7.6077967822425194E-2</v>
      </c>
      <c r="G85" s="767">
        <v>4.8887178301704699E-2</v>
      </c>
      <c r="H85" s="767">
        <v>0.14991575490516201</v>
      </c>
      <c r="I85" s="767">
        <v>8.7669711564813901E-2</v>
      </c>
      <c r="J85" s="794">
        <v>0.164661625465612</v>
      </c>
      <c r="K85" s="795">
        <v>0.101260935775925</v>
      </c>
      <c r="L85" s="795">
        <v>3.8793257532607699E-2</v>
      </c>
      <c r="M85" s="795">
        <v>3.2605354031967897E-2</v>
      </c>
      <c r="N85" s="802"/>
      <c r="O85" s="722"/>
      <c r="P85" s="765"/>
      <c r="Q85" s="820"/>
      <c r="R85" s="767"/>
      <c r="S85" s="767"/>
      <c r="T85" s="767"/>
      <c r="U85" s="767"/>
      <c r="V85" s="767"/>
      <c r="W85" s="767"/>
      <c r="X85" s="767"/>
      <c r="Y85" s="794"/>
      <c r="Z85" s="795"/>
      <c r="AA85" s="795"/>
      <c r="AB85" s="795"/>
    </row>
    <row r="86" spans="1:28" ht="15">
      <c r="B86" s="768"/>
      <c r="I86" s="727"/>
      <c r="J86" s="727"/>
      <c r="K86" s="727"/>
      <c r="L86" s="727"/>
      <c r="M86" s="727"/>
      <c r="N86" s="797"/>
      <c r="O86" s="722"/>
      <c r="X86" s="727"/>
      <c r="Y86" s="727"/>
      <c r="Z86" s="727"/>
      <c r="AA86" s="727"/>
      <c r="AB86" s="727"/>
    </row>
    <row r="87" spans="1:28" ht="15">
      <c r="A87" s="729" t="s">
        <v>304</v>
      </c>
      <c r="B87" s="768"/>
      <c r="I87" s="727"/>
      <c r="J87" s="727"/>
      <c r="K87" s="727"/>
      <c r="L87" s="727"/>
      <c r="M87" s="727"/>
      <c r="N87" s="797"/>
      <c r="O87" s="722"/>
      <c r="P87" s="729" t="s">
        <v>269</v>
      </c>
      <c r="X87" s="727"/>
      <c r="Y87" s="727"/>
      <c r="Z87" s="727"/>
      <c r="AA87" s="727"/>
      <c r="AB87" s="727"/>
    </row>
    <row r="88" spans="1:28">
      <c r="A88" s="722"/>
      <c r="B88" s="769"/>
      <c r="C88" s="722"/>
      <c r="D88" s="722"/>
      <c r="E88" s="722"/>
      <c r="F88" s="722"/>
      <c r="G88" s="722"/>
      <c r="H88" s="722"/>
      <c r="I88" s="722"/>
      <c r="J88" s="722"/>
      <c r="K88" s="722"/>
      <c r="L88" s="722"/>
      <c r="M88" s="722"/>
      <c r="N88" s="722"/>
      <c r="O88" s="722"/>
      <c r="P88" s="722"/>
      <c r="Q88" s="722"/>
      <c r="R88" s="722"/>
      <c r="S88" s="722"/>
      <c r="T88" s="722"/>
      <c r="U88" s="722"/>
      <c r="V88" s="722"/>
      <c r="W88" s="722"/>
      <c r="X88" s="722"/>
      <c r="Y88" s="722"/>
      <c r="Z88" s="722"/>
      <c r="AA88" s="722"/>
      <c r="AB88" s="722"/>
    </row>
    <row r="89" spans="1:28" ht="15">
      <c r="A89" s="726" t="s">
        <v>270</v>
      </c>
      <c r="B89" s="770"/>
      <c r="C89" s="727"/>
      <c r="D89" s="727"/>
      <c r="E89" s="727"/>
      <c r="F89" s="727"/>
      <c r="G89" s="727"/>
      <c r="H89" s="727"/>
      <c r="I89" s="727"/>
      <c r="J89" s="727"/>
      <c r="K89" s="727"/>
      <c r="L89" s="727"/>
      <c r="M89" s="727"/>
      <c r="N89" s="797"/>
      <c r="O89" s="722"/>
      <c r="P89" s="726" t="s">
        <v>271</v>
      </c>
      <c r="Q89" s="727"/>
      <c r="R89" s="727"/>
      <c r="S89" s="727"/>
      <c r="T89" s="727"/>
      <c r="U89" s="727"/>
      <c r="V89" s="727"/>
      <c r="W89" s="727"/>
      <c r="X89" s="727"/>
      <c r="Y89" s="727"/>
      <c r="Z89" s="727"/>
      <c r="AA89" s="727"/>
      <c r="AB89" s="727"/>
    </row>
    <row r="90" spans="1:28" ht="15">
      <c r="A90" s="718" t="s">
        <v>272</v>
      </c>
      <c r="B90" s="768" t="s">
        <v>273</v>
      </c>
      <c r="H90" s="727"/>
      <c r="I90" s="727"/>
      <c r="J90" s="727"/>
      <c r="K90" s="727"/>
      <c r="L90" s="727"/>
      <c r="M90" s="727"/>
      <c r="N90" s="797"/>
      <c r="O90" s="722"/>
      <c r="P90" s="718" t="s">
        <v>272</v>
      </c>
      <c r="Q90" s="718" t="s">
        <v>273</v>
      </c>
      <c r="W90" s="727"/>
      <c r="X90" s="727"/>
      <c r="Y90" s="727"/>
      <c r="Z90" s="727"/>
      <c r="AA90" s="727"/>
      <c r="AB90" s="727"/>
    </row>
    <row r="91" spans="1:28" ht="15">
      <c r="A91" s="728" t="s">
        <v>274</v>
      </c>
      <c r="B91" s="771"/>
      <c r="C91" s="728">
        <v>2003</v>
      </c>
      <c r="D91" s="729"/>
      <c r="E91" s="729"/>
      <c r="F91" s="729"/>
      <c r="G91" s="729"/>
      <c r="H91" s="727"/>
      <c r="I91" s="727"/>
      <c r="J91" s="727"/>
      <c r="K91" s="727"/>
      <c r="L91" s="727"/>
      <c r="M91" s="727"/>
      <c r="N91" s="797"/>
      <c r="O91" s="722"/>
      <c r="P91" s="728" t="s">
        <v>274</v>
      </c>
      <c r="Q91" s="728"/>
      <c r="R91" s="728">
        <v>2003</v>
      </c>
      <c r="S91" s="729"/>
      <c r="T91" s="729"/>
      <c r="U91" s="729"/>
      <c r="V91" s="729"/>
      <c r="W91" s="727"/>
      <c r="X91" s="727"/>
      <c r="Y91" s="727"/>
      <c r="Z91" s="727"/>
      <c r="AA91" s="727"/>
      <c r="AB91" s="727"/>
    </row>
    <row r="92" spans="1:28" ht="15">
      <c r="B92" s="768"/>
      <c r="H92" s="727"/>
      <c r="I92" s="727"/>
      <c r="J92" s="727"/>
      <c r="K92" s="727"/>
      <c r="L92" s="727"/>
      <c r="M92" s="727"/>
      <c r="N92" s="797"/>
      <c r="O92" s="722"/>
      <c r="W92" s="727"/>
      <c r="X92" s="727"/>
      <c r="Y92" s="727"/>
      <c r="Z92" s="727"/>
      <c r="AA92" s="727"/>
      <c r="AB92" s="727"/>
    </row>
    <row r="93" spans="1:28">
      <c r="A93" s="730" t="s">
        <v>275</v>
      </c>
      <c r="B93" s="731" t="s">
        <v>276</v>
      </c>
      <c r="C93" s="732"/>
      <c r="D93" s="732"/>
      <c r="E93" s="732" t="s">
        <v>277</v>
      </c>
      <c r="F93" s="732"/>
      <c r="G93" s="732"/>
      <c r="H93" s="732"/>
      <c r="I93" s="732"/>
      <c r="J93" s="732"/>
      <c r="K93" s="730" t="s">
        <v>278</v>
      </c>
      <c r="L93" s="730" t="s">
        <v>279</v>
      </c>
      <c r="M93" s="730" t="s">
        <v>280</v>
      </c>
      <c r="N93" s="798"/>
      <c r="O93" s="722"/>
      <c r="P93" s="730" t="s">
        <v>275</v>
      </c>
      <c r="Q93" s="805" t="s">
        <v>276</v>
      </c>
      <c r="R93" s="732"/>
      <c r="S93" s="732"/>
      <c r="T93" s="732" t="s">
        <v>281</v>
      </c>
      <c r="U93" s="732"/>
      <c r="V93" s="732"/>
      <c r="W93" s="732"/>
      <c r="X93" s="732"/>
      <c r="Y93" s="732"/>
      <c r="Z93" s="730" t="s">
        <v>278</v>
      </c>
      <c r="AA93" s="730" t="s">
        <v>279</v>
      </c>
      <c r="AB93" s="730" t="s">
        <v>280</v>
      </c>
    </row>
    <row r="94" spans="1:28">
      <c r="A94" s="733" t="s">
        <v>282</v>
      </c>
      <c r="B94" s="734" t="s">
        <v>283</v>
      </c>
      <c r="C94" s="735"/>
      <c r="D94" s="735"/>
      <c r="E94" s="773" t="s">
        <v>284</v>
      </c>
      <c r="F94" s="735"/>
      <c r="G94" s="735"/>
      <c r="H94" s="735"/>
      <c r="I94" s="735"/>
      <c r="J94" s="735"/>
      <c r="K94" s="776" t="s">
        <v>285</v>
      </c>
      <c r="L94" s="776" t="s">
        <v>285</v>
      </c>
      <c r="M94" s="776" t="s">
        <v>285</v>
      </c>
      <c r="N94" s="798"/>
      <c r="O94" s="722"/>
      <c r="P94" s="733" t="s">
        <v>282</v>
      </c>
      <c r="Q94" s="806" t="s">
        <v>283</v>
      </c>
      <c r="R94" s="735"/>
      <c r="S94" s="735"/>
      <c r="T94" s="773" t="s">
        <v>286</v>
      </c>
      <c r="U94" s="735"/>
      <c r="V94" s="735"/>
      <c r="W94" s="735"/>
      <c r="X94" s="735"/>
      <c r="Y94" s="735"/>
      <c r="Z94" s="776" t="s">
        <v>285</v>
      </c>
      <c r="AA94" s="776" t="s">
        <v>285</v>
      </c>
      <c r="AB94" s="776" t="s">
        <v>285</v>
      </c>
    </row>
    <row r="95" spans="1:28">
      <c r="A95" s="736" t="s">
        <v>287</v>
      </c>
      <c r="B95" s="734" t="s">
        <v>227</v>
      </c>
      <c r="C95" s="737" t="s">
        <v>288</v>
      </c>
      <c r="D95" s="737" t="s">
        <v>289</v>
      </c>
      <c r="E95" s="774"/>
      <c r="F95" s="774"/>
      <c r="G95" s="774"/>
      <c r="H95" s="774"/>
      <c r="I95" s="774"/>
      <c r="J95" s="777" t="s">
        <v>82</v>
      </c>
      <c r="K95" s="733" t="s">
        <v>290</v>
      </c>
      <c r="L95" s="733" t="s">
        <v>291</v>
      </c>
      <c r="M95" s="733" t="s">
        <v>291</v>
      </c>
      <c r="N95" s="799"/>
      <c r="O95" s="722"/>
      <c r="P95" s="736" t="s">
        <v>287</v>
      </c>
      <c r="Q95" s="806" t="s">
        <v>227</v>
      </c>
      <c r="R95" s="737" t="s">
        <v>288</v>
      </c>
      <c r="S95" s="737" t="s">
        <v>289</v>
      </c>
      <c r="T95" s="774"/>
      <c r="U95" s="774"/>
      <c r="V95" s="774"/>
      <c r="W95" s="774"/>
      <c r="X95" s="774"/>
      <c r="Y95" s="777" t="s">
        <v>82</v>
      </c>
      <c r="Z95" s="733" t="s">
        <v>290</v>
      </c>
      <c r="AA95" s="733" t="s">
        <v>291</v>
      </c>
      <c r="AB95" s="733" t="s">
        <v>291</v>
      </c>
    </row>
    <row r="96" spans="1:28">
      <c r="A96" s="738"/>
      <c r="B96" s="739"/>
      <c r="C96" s="740" t="s">
        <v>292</v>
      </c>
      <c r="D96" s="740" t="s">
        <v>293</v>
      </c>
      <c r="E96" s="775" t="s">
        <v>44</v>
      </c>
      <c r="F96" s="775" t="s">
        <v>45</v>
      </c>
      <c r="G96" s="740" t="s">
        <v>294</v>
      </c>
      <c r="H96" s="740" t="s">
        <v>295</v>
      </c>
      <c r="I96" s="740" t="s">
        <v>248</v>
      </c>
      <c r="J96" s="773" t="s">
        <v>296</v>
      </c>
      <c r="K96" s="778" t="s">
        <v>297</v>
      </c>
      <c r="L96" s="778" t="s">
        <v>298</v>
      </c>
      <c r="M96" s="778" t="s">
        <v>299</v>
      </c>
      <c r="N96" s="800"/>
      <c r="O96" s="722"/>
      <c r="P96" s="738"/>
      <c r="Q96" s="807"/>
      <c r="R96" s="740" t="s">
        <v>292</v>
      </c>
      <c r="S96" s="740" t="s">
        <v>293</v>
      </c>
      <c r="T96" s="775" t="s">
        <v>44</v>
      </c>
      <c r="U96" s="775" t="s">
        <v>45</v>
      </c>
      <c r="V96" s="740" t="s">
        <v>294</v>
      </c>
      <c r="W96" s="740" t="s">
        <v>295</v>
      </c>
      <c r="X96" s="740" t="s">
        <v>248</v>
      </c>
      <c r="Y96" s="773" t="s">
        <v>296</v>
      </c>
      <c r="Z96" s="778" t="s">
        <v>297</v>
      </c>
      <c r="AA96" s="778" t="s">
        <v>298</v>
      </c>
      <c r="AB96" s="778" t="s">
        <v>299</v>
      </c>
    </row>
    <row r="97" spans="1:28">
      <c r="A97" s="741" t="s">
        <v>44</v>
      </c>
      <c r="B97" s="742">
        <v>125129</v>
      </c>
      <c r="C97" s="743">
        <v>50308</v>
      </c>
      <c r="D97" s="743">
        <v>47340</v>
      </c>
      <c r="E97" s="1449" t="s">
        <v>199</v>
      </c>
      <c r="F97" s="743">
        <v>22634</v>
      </c>
      <c r="G97" s="743">
        <v>9624</v>
      </c>
      <c r="H97" s="743">
        <v>44340</v>
      </c>
      <c r="I97" s="743">
        <v>19140</v>
      </c>
      <c r="J97" s="779">
        <v>22011</v>
      </c>
      <c r="K97" s="780">
        <v>21106</v>
      </c>
      <c r="L97" s="780">
        <v>8088</v>
      </c>
      <c r="M97" s="780">
        <v>6928</v>
      </c>
      <c r="N97" s="779"/>
      <c r="O97" s="722"/>
      <c r="P97" s="741" t="s">
        <v>44</v>
      </c>
      <c r="Q97" s="808">
        <v>0.32796490490069402</v>
      </c>
      <c r="R97" s="809">
        <v>0.64252206408523505</v>
      </c>
      <c r="S97" s="809">
        <v>0.63160118293198098</v>
      </c>
      <c r="T97" s="1449" t="s">
        <v>199</v>
      </c>
      <c r="U97" s="809">
        <v>0.77211275072899199</v>
      </c>
      <c r="V97" s="809">
        <v>0.84808811305070697</v>
      </c>
      <c r="W97" s="809">
        <v>0.63543076229138495</v>
      </c>
      <c r="X97" s="809">
        <v>0.78594566353187001</v>
      </c>
      <c r="Y97" s="824">
        <v>0.82208895552223904</v>
      </c>
      <c r="Z97" s="811">
        <v>0.78304747465175795</v>
      </c>
      <c r="AA97" s="811">
        <v>0.86696340257171101</v>
      </c>
      <c r="AB97" s="811">
        <v>0.87384526558891495</v>
      </c>
    </row>
    <row r="98" spans="1:28">
      <c r="A98" s="744"/>
      <c r="B98" s="745"/>
      <c r="C98" s="746">
        <v>0.40204908534392497</v>
      </c>
      <c r="D98" s="746">
        <v>0.378329563890065</v>
      </c>
      <c r="E98" s="746"/>
      <c r="F98" s="746">
        <v>0.180885326343214</v>
      </c>
      <c r="G98" s="746">
        <v>7.6912626169792803E-2</v>
      </c>
      <c r="H98" s="746">
        <v>0.35435430635584098</v>
      </c>
      <c r="I98" s="746">
        <v>0.15296214306835301</v>
      </c>
      <c r="J98" s="781">
        <v>0.175906464528606</v>
      </c>
      <c r="K98" s="781">
        <v>0.168673928505782</v>
      </c>
      <c r="L98" s="781">
        <v>6.4637294312269694E-2</v>
      </c>
      <c r="M98" s="781">
        <v>5.5366861399036203E-2</v>
      </c>
      <c r="N98" s="801"/>
      <c r="O98" s="722"/>
      <c r="P98" s="744"/>
      <c r="Q98" s="810"/>
      <c r="R98" s="746"/>
      <c r="S98" s="746"/>
      <c r="T98" s="746"/>
      <c r="U98" s="746"/>
      <c r="V98" s="746"/>
      <c r="W98" s="746"/>
      <c r="X98" s="746"/>
      <c r="Y98" s="825"/>
      <c r="Z98" s="826"/>
      <c r="AA98" s="826"/>
      <c r="AB98" s="826"/>
    </row>
    <row r="99" spans="1:28">
      <c r="A99" s="741" t="s">
        <v>45</v>
      </c>
      <c r="B99" s="747">
        <v>358184</v>
      </c>
      <c r="C99" s="743">
        <v>70118</v>
      </c>
      <c r="D99" s="743">
        <v>68532</v>
      </c>
      <c r="E99" s="743">
        <v>32076</v>
      </c>
      <c r="F99" s="1450" t="s">
        <v>199</v>
      </c>
      <c r="G99" s="743">
        <v>20510</v>
      </c>
      <c r="H99" s="743">
        <v>62049</v>
      </c>
      <c r="I99" s="743">
        <v>33122</v>
      </c>
      <c r="J99" s="779">
        <v>19744</v>
      </c>
      <c r="K99" s="780">
        <v>30464</v>
      </c>
      <c r="L99" s="780">
        <v>12159</v>
      </c>
      <c r="M99" s="780">
        <v>10013</v>
      </c>
      <c r="N99" s="779"/>
      <c r="O99" s="722"/>
      <c r="P99" s="741" t="s">
        <v>45</v>
      </c>
      <c r="Q99" s="811">
        <v>7.0353404049288401E-2</v>
      </c>
      <c r="R99" s="809">
        <v>0.31837759205909999</v>
      </c>
      <c r="S99" s="809">
        <v>0.30760812467168602</v>
      </c>
      <c r="T99" s="809">
        <v>0.47138047138047101</v>
      </c>
      <c r="U99" s="1450" t="s">
        <v>199</v>
      </c>
      <c r="V99" s="809">
        <v>0.484397854705022</v>
      </c>
      <c r="W99" s="809">
        <v>0.31409047688117497</v>
      </c>
      <c r="X99" s="809">
        <v>0.39451120101443099</v>
      </c>
      <c r="Y99" s="824">
        <v>0.54208873581847605</v>
      </c>
      <c r="Z99" s="811">
        <v>0.47623424369747902</v>
      </c>
      <c r="AA99" s="811">
        <v>0.63327576280944198</v>
      </c>
      <c r="AB99" s="811">
        <v>0.61749725357035901</v>
      </c>
    </row>
    <row r="100" spans="1:28">
      <c r="A100" s="744"/>
      <c r="B100" s="745"/>
      <c r="C100" s="746">
        <v>0.195759721260581</v>
      </c>
      <c r="D100" s="746">
        <v>0.191331829450785</v>
      </c>
      <c r="E100" s="746">
        <v>8.9551738771134398E-2</v>
      </c>
      <c r="F100" s="746"/>
      <c r="G100" s="746">
        <v>5.7261072521385702E-2</v>
      </c>
      <c r="H100" s="746">
        <v>0.17323219350948099</v>
      </c>
      <c r="I100" s="746">
        <v>9.2472025551113404E-2</v>
      </c>
      <c r="J100" s="781">
        <v>5.5122506867978503E-2</v>
      </c>
      <c r="K100" s="781">
        <v>8.5051258571013796E-2</v>
      </c>
      <c r="L100" s="781">
        <v>3.3946239921381197E-2</v>
      </c>
      <c r="M100" s="781">
        <v>2.7954905858441501E-2</v>
      </c>
      <c r="N100" s="801"/>
      <c r="O100" s="722"/>
      <c r="P100" s="744"/>
      <c r="Q100" s="810"/>
      <c r="R100" s="746"/>
      <c r="S100" s="746"/>
      <c r="T100" s="746"/>
      <c r="U100" s="746"/>
      <c r="V100" s="746"/>
      <c r="W100" s="746"/>
      <c r="X100" s="746"/>
      <c r="Y100" s="825"/>
      <c r="Z100" s="826"/>
      <c r="AA100" s="826"/>
      <c r="AB100" s="826"/>
    </row>
    <row r="101" spans="1:28">
      <c r="A101" s="748" t="s">
        <v>294</v>
      </c>
      <c r="B101" s="747">
        <v>90165</v>
      </c>
      <c r="C101" s="743">
        <v>14965</v>
      </c>
      <c r="D101" s="743">
        <v>14425</v>
      </c>
      <c r="E101" s="743">
        <v>4863</v>
      </c>
      <c r="F101" s="743">
        <v>6915</v>
      </c>
      <c r="G101" s="1449" t="s">
        <v>199</v>
      </c>
      <c r="H101" s="743">
        <v>13168</v>
      </c>
      <c r="I101" s="743">
        <v>7571</v>
      </c>
      <c r="J101" s="779">
        <v>3677</v>
      </c>
      <c r="K101" s="780">
        <v>3595</v>
      </c>
      <c r="L101" s="780">
        <v>3595</v>
      </c>
      <c r="M101" s="780">
        <v>2863</v>
      </c>
      <c r="N101" s="779"/>
      <c r="O101" s="722"/>
      <c r="P101" s="748" t="s">
        <v>294</v>
      </c>
      <c r="Q101" s="811">
        <v>4.8868788487131498E-2</v>
      </c>
      <c r="R101" s="809">
        <v>0.221917808219178</v>
      </c>
      <c r="S101" s="809">
        <v>0.196256499133449</v>
      </c>
      <c r="T101" s="809">
        <v>0.336623483446432</v>
      </c>
      <c r="U101" s="809">
        <v>0.25712219812002901</v>
      </c>
      <c r="V101" s="1449" t="s">
        <v>199</v>
      </c>
      <c r="W101" s="809">
        <v>0.19008201701093599</v>
      </c>
      <c r="X101" s="809">
        <v>0.23035266147140401</v>
      </c>
      <c r="Y101" s="824">
        <v>0.55507206962197397</v>
      </c>
      <c r="Z101" s="811">
        <v>0.334631432545202</v>
      </c>
      <c r="AA101" s="811">
        <v>0.334631432545202</v>
      </c>
      <c r="AB101" s="811">
        <v>0.33566189311910599</v>
      </c>
    </row>
    <row r="102" spans="1:28">
      <c r="A102" s="744"/>
      <c r="B102" s="745"/>
      <c r="C102" s="746">
        <v>0.16597349304053699</v>
      </c>
      <c r="D102" s="746">
        <v>0.159984472910775</v>
      </c>
      <c r="E102" s="746">
        <v>5.3934453501913199E-2</v>
      </c>
      <c r="F102" s="746">
        <v>7.6692729995009104E-2</v>
      </c>
      <c r="G102" s="746"/>
      <c r="H102" s="746">
        <v>0.146043364942051</v>
      </c>
      <c r="I102" s="746">
        <v>8.3968280374868295E-2</v>
      </c>
      <c r="J102" s="781">
        <v>4.0780790772472701E-2</v>
      </c>
      <c r="K102" s="781">
        <v>3.9871346974990299E-2</v>
      </c>
      <c r="L102" s="781">
        <v>3.9871346974990299E-2</v>
      </c>
      <c r="M102" s="781">
        <v>3.1752897465757199E-2</v>
      </c>
      <c r="N102" s="801"/>
      <c r="O102" s="722"/>
      <c r="P102" s="744"/>
      <c r="Q102" s="810"/>
      <c r="R102" s="746"/>
      <c r="S102" s="746"/>
      <c r="T102" s="746"/>
      <c r="U102" s="746"/>
      <c r="V102" s="822"/>
      <c r="W102" s="746"/>
      <c r="X102" s="746"/>
      <c r="Y102" s="825"/>
      <c r="Z102" s="826"/>
      <c r="AA102" s="826"/>
      <c r="AB102" s="826"/>
    </row>
    <row r="103" spans="1:28">
      <c r="A103" s="748" t="s">
        <v>300</v>
      </c>
      <c r="B103" s="747">
        <v>184758</v>
      </c>
      <c r="C103" s="743">
        <v>71973</v>
      </c>
      <c r="D103" s="743">
        <v>59690</v>
      </c>
      <c r="E103" s="743">
        <v>53327</v>
      </c>
      <c r="F103" s="743">
        <v>34209</v>
      </c>
      <c r="G103" s="743">
        <v>15117</v>
      </c>
      <c r="H103" s="1451" t="s">
        <v>199</v>
      </c>
      <c r="I103" s="743">
        <v>24386</v>
      </c>
      <c r="J103" s="779">
        <v>48440</v>
      </c>
      <c r="K103" s="780">
        <v>30627</v>
      </c>
      <c r="L103" s="780">
        <v>12467</v>
      </c>
      <c r="M103" s="780">
        <v>9839</v>
      </c>
      <c r="N103" s="779"/>
      <c r="O103" s="722"/>
      <c r="P103" s="748" t="s">
        <v>300</v>
      </c>
      <c r="Q103" s="811">
        <v>0.22696769401082501</v>
      </c>
      <c r="R103" s="809">
        <v>0.67694830005696605</v>
      </c>
      <c r="S103" s="809">
        <v>0.71281621712179599</v>
      </c>
      <c r="T103" s="809">
        <v>0.752433101430795</v>
      </c>
      <c r="U103" s="809">
        <v>0.75611681136542996</v>
      </c>
      <c r="V103" s="809">
        <v>0.82231924323609196</v>
      </c>
      <c r="W103" s="1451" t="s">
        <v>199</v>
      </c>
      <c r="X103" s="809">
        <v>0.76576724350036895</v>
      </c>
      <c r="Y103" s="824">
        <v>0.74636663914120605</v>
      </c>
      <c r="Z103" s="811">
        <v>0.79883762693048599</v>
      </c>
      <c r="AA103" s="811">
        <v>0.83989732894842395</v>
      </c>
      <c r="AB103" s="811">
        <v>0.84002439272283802</v>
      </c>
    </row>
    <row r="104" spans="1:28">
      <c r="A104" s="744"/>
      <c r="B104" s="749"/>
      <c r="C104" s="746">
        <v>0.38955282044620498</v>
      </c>
      <c r="D104" s="746">
        <v>0.32307126078437698</v>
      </c>
      <c r="E104" s="746">
        <v>0.28863161541042898</v>
      </c>
      <c r="F104" s="746">
        <v>0.185155717208456</v>
      </c>
      <c r="G104" s="746">
        <v>8.1820543630045803E-2</v>
      </c>
      <c r="H104" s="746"/>
      <c r="I104" s="746">
        <v>0.13198887192976799</v>
      </c>
      <c r="J104" s="781">
        <v>0.26218079866636401</v>
      </c>
      <c r="K104" s="781">
        <v>0.165768194070081</v>
      </c>
      <c r="L104" s="781">
        <v>6.7477456997802499E-2</v>
      </c>
      <c r="M104" s="781">
        <v>5.3253445047034498E-2</v>
      </c>
      <c r="N104" s="801"/>
      <c r="O104" s="722"/>
      <c r="P104" s="744"/>
      <c r="Q104" s="812"/>
      <c r="R104" s="746"/>
      <c r="S104" s="746"/>
      <c r="T104" s="746"/>
      <c r="U104" s="746"/>
      <c r="V104" s="746"/>
      <c r="W104" s="823"/>
      <c r="X104" s="746"/>
      <c r="Y104" s="825"/>
      <c r="Z104" s="826"/>
      <c r="AA104" s="826"/>
      <c r="AB104" s="826"/>
    </row>
    <row r="105" spans="1:28">
      <c r="A105" s="748" t="s">
        <v>248</v>
      </c>
      <c r="B105" s="747">
        <v>56637</v>
      </c>
      <c r="C105" s="743">
        <v>2337</v>
      </c>
      <c r="D105" s="743">
        <v>2028</v>
      </c>
      <c r="E105" s="743">
        <v>875</v>
      </c>
      <c r="F105" s="743">
        <v>523</v>
      </c>
      <c r="G105" s="743">
        <v>254</v>
      </c>
      <c r="H105" s="743">
        <v>1711</v>
      </c>
      <c r="I105" s="1451" t="s">
        <v>199</v>
      </c>
      <c r="J105" s="782">
        <v>877</v>
      </c>
      <c r="K105" s="780">
        <v>357</v>
      </c>
      <c r="L105" s="780">
        <v>148</v>
      </c>
      <c r="M105" s="780">
        <v>148</v>
      </c>
      <c r="N105" s="779"/>
      <c r="O105" s="722"/>
      <c r="P105" s="748" t="s">
        <v>248</v>
      </c>
      <c r="Q105" s="811">
        <v>3.0667951188182399E-2</v>
      </c>
      <c r="R105" s="809">
        <v>0.50834403080872903</v>
      </c>
      <c r="S105" s="809">
        <v>0.45266272189349099</v>
      </c>
      <c r="T105" s="809">
        <v>0.67200000000000004</v>
      </c>
      <c r="U105" s="809">
        <v>0.77629063097514295</v>
      </c>
      <c r="V105" s="809">
        <v>0.83858267716535395</v>
      </c>
      <c r="W105" s="809">
        <v>0.46347165400350698</v>
      </c>
      <c r="X105" s="1451" t="s">
        <v>199</v>
      </c>
      <c r="Y105" s="824">
        <v>0.82782212086659102</v>
      </c>
      <c r="Z105" s="811">
        <v>0.87955182072829097</v>
      </c>
      <c r="AA105" s="811">
        <v>0.95945945945945899</v>
      </c>
      <c r="AB105" s="811">
        <v>0.95945945945945899</v>
      </c>
    </row>
    <row r="106" spans="1:28">
      <c r="A106" s="750"/>
      <c r="B106" s="751"/>
      <c r="C106" s="752">
        <v>4.12627787488744E-2</v>
      </c>
      <c r="D106" s="753">
        <v>3.5806981301975703E-2</v>
      </c>
      <c r="E106" s="753">
        <v>1.54492646150043E-2</v>
      </c>
      <c r="F106" s="753">
        <v>9.2342461641683003E-3</v>
      </c>
      <c r="G106" s="753">
        <v>4.4847008139555396E-3</v>
      </c>
      <c r="H106" s="753">
        <v>3.02099334357399E-2</v>
      </c>
      <c r="I106" s="753"/>
      <c r="J106" s="783">
        <v>1.54845772198386E-2</v>
      </c>
      <c r="K106" s="784">
        <v>6.3032999629217597E-3</v>
      </c>
      <c r="L106" s="784">
        <v>2.6131327577378701E-3</v>
      </c>
      <c r="M106" s="784">
        <v>2.6131327577378701E-3</v>
      </c>
      <c r="N106" s="801"/>
      <c r="O106" s="722"/>
      <c r="P106" s="750"/>
      <c r="Q106" s="813"/>
      <c r="R106" s="753"/>
      <c r="S106" s="753"/>
      <c r="T106" s="753"/>
      <c r="U106" s="753"/>
      <c r="V106" s="753"/>
      <c r="W106" s="753"/>
      <c r="X106" s="753"/>
      <c r="Y106" s="783"/>
      <c r="Z106" s="784"/>
      <c r="AA106" s="784"/>
      <c r="AB106" s="784"/>
    </row>
    <row r="107" spans="1:28">
      <c r="A107" s="754" t="s">
        <v>301</v>
      </c>
      <c r="B107" s="755">
        <v>814873</v>
      </c>
      <c r="C107" s="756">
        <v>209701</v>
      </c>
      <c r="D107" s="756">
        <v>192015</v>
      </c>
      <c r="E107" s="756">
        <v>91141</v>
      </c>
      <c r="F107" s="756">
        <v>64281</v>
      </c>
      <c r="G107" s="756">
        <v>45505</v>
      </c>
      <c r="H107" s="756">
        <v>121268</v>
      </c>
      <c r="I107" s="756">
        <v>84219</v>
      </c>
      <c r="J107" s="785">
        <v>94749</v>
      </c>
      <c r="K107" s="786">
        <v>86149</v>
      </c>
      <c r="L107" s="786">
        <v>36457</v>
      </c>
      <c r="M107" s="786">
        <v>29791</v>
      </c>
      <c r="N107" s="785"/>
      <c r="O107" s="722"/>
      <c r="P107" s="754" t="s">
        <v>301</v>
      </c>
      <c r="Q107" s="814">
        <v>0.15073702881708401</v>
      </c>
      <c r="R107" s="815">
        <v>0.51444199121606504</v>
      </c>
      <c r="S107" s="815">
        <v>0.50661667057261195</v>
      </c>
      <c r="T107" s="815">
        <v>0.63056143777224305</v>
      </c>
      <c r="U107" s="815">
        <v>0.70823415939391099</v>
      </c>
      <c r="V107" s="815">
        <v>0.67555213712778805</v>
      </c>
      <c r="W107" s="815">
        <v>0.42022627568690801</v>
      </c>
      <c r="X107" s="815">
        <v>0.57621201866562199</v>
      </c>
      <c r="Y107" s="827">
        <v>0.71471994427381802</v>
      </c>
      <c r="Z107" s="814">
        <v>0.66185330067673498</v>
      </c>
      <c r="AA107" s="814">
        <v>0.72765175412129401</v>
      </c>
      <c r="AB107" s="814">
        <v>0.72521902588029896</v>
      </c>
    </row>
    <row r="108" spans="1:28">
      <c r="A108" s="757" t="s">
        <v>302</v>
      </c>
      <c r="B108" s="758"/>
      <c r="C108" s="759">
        <v>0.25734194162771401</v>
      </c>
      <c r="D108" s="759">
        <v>0.23563794603576299</v>
      </c>
      <c r="E108" s="759">
        <v>0.111846876752574</v>
      </c>
      <c r="F108" s="759">
        <v>7.8884685098168705E-2</v>
      </c>
      <c r="G108" s="759">
        <v>5.5843057752557802E-2</v>
      </c>
      <c r="H108" s="759">
        <v>0.14881828211267301</v>
      </c>
      <c r="I108" s="759">
        <v>0.103352301524287</v>
      </c>
      <c r="J108" s="787">
        <v>0.116274560575697</v>
      </c>
      <c r="K108" s="788">
        <v>0.105720768757831</v>
      </c>
      <c r="L108" s="788">
        <v>4.47394870120865E-2</v>
      </c>
      <c r="M108" s="788">
        <v>3.6559071168145198E-2</v>
      </c>
      <c r="N108" s="802"/>
      <c r="O108" s="722"/>
      <c r="P108" s="757" t="s">
        <v>302</v>
      </c>
      <c r="Q108" s="816"/>
      <c r="R108" s="759"/>
      <c r="S108" s="759"/>
      <c r="T108" s="759"/>
      <c r="U108" s="759"/>
      <c r="V108" s="759"/>
      <c r="W108" s="759"/>
      <c r="X108" s="759"/>
      <c r="Y108" s="787"/>
      <c r="Z108" s="788"/>
      <c r="AA108" s="788"/>
      <c r="AB108" s="788"/>
    </row>
    <row r="109" spans="1:28">
      <c r="A109" s="748" t="s">
        <v>49</v>
      </c>
      <c r="B109" s="747">
        <v>58298</v>
      </c>
      <c r="C109" s="743">
        <v>13157</v>
      </c>
      <c r="D109" s="743">
        <v>13157</v>
      </c>
      <c r="E109" s="743">
        <v>4050</v>
      </c>
      <c r="F109" s="743">
        <v>2619</v>
      </c>
      <c r="G109" s="743">
        <v>839</v>
      </c>
      <c r="H109" s="743">
        <v>12051</v>
      </c>
      <c r="I109" s="743">
        <v>1600</v>
      </c>
      <c r="J109" s="1452" t="s">
        <v>199</v>
      </c>
      <c r="K109" s="789">
        <v>1446</v>
      </c>
      <c r="L109" s="789">
        <v>527</v>
      </c>
      <c r="M109" s="789">
        <v>409</v>
      </c>
      <c r="N109" s="779"/>
      <c r="O109" s="722"/>
      <c r="P109" s="748" t="s">
        <v>49</v>
      </c>
      <c r="Q109" s="811">
        <v>8.2779065789973794E-2</v>
      </c>
      <c r="R109" s="809">
        <v>0.30698487497149801</v>
      </c>
      <c r="S109" s="809">
        <v>0.30698487497149801</v>
      </c>
      <c r="T109" s="809">
        <v>0.75086419753086397</v>
      </c>
      <c r="U109" s="809">
        <v>0.55059182894234404</v>
      </c>
      <c r="V109" s="809">
        <v>0.69845053635280097</v>
      </c>
      <c r="W109" s="809">
        <v>0.287279063978093</v>
      </c>
      <c r="X109" s="809">
        <v>0.88937500000000003</v>
      </c>
      <c r="Y109" s="1451" t="s">
        <v>199</v>
      </c>
      <c r="Z109" s="811">
        <v>0.82226832641770398</v>
      </c>
      <c r="AA109" s="811">
        <v>0.90512333965844405</v>
      </c>
      <c r="AB109" s="811">
        <v>0.97555012224938897</v>
      </c>
    </row>
    <row r="110" spans="1:28">
      <c r="A110" s="760"/>
      <c r="B110" s="739"/>
      <c r="C110" s="761">
        <v>0.225685272222032</v>
      </c>
      <c r="D110" s="761">
        <v>0.225685272222032</v>
      </c>
      <c r="E110" s="761">
        <v>6.9470650794195302E-2</v>
      </c>
      <c r="F110" s="761">
        <v>4.4924354180246297E-2</v>
      </c>
      <c r="G110" s="761">
        <v>1.4391574325019699E-2</v>
      </c>
      <c r="H110" s="761">
        <v>0.206713780918728</v>
      </c>
      <c r="I110" s="761">
        <v>2.74451953754846E-2</v>
      </c>
      <c r="J110" s="790"/>
      <c r="K110" s="791">
        <v>2.4803595320594202E-2</v>
      </c>
      <c r="L110" s="791">
        <v>9.03976122680023E-3</v>
      </c>
      <c r="M110" s="791">
        <v>7.0156780678582503E-3</v>
      </c>
      <c r="N110" s="801"/>
      <c r="O110" s="722"/>
      <c r="P110" s="760"/>
      <c r="Q110" s="807"/>
      <c r="R110" s="761"/>
      <c r="S110" s="761"/>
      <c r="T110" s="761"/>
      <c r="U110" s="761"/>
      <c r="V110" s="761"/>
      <c r="W110" s="761"/>
      <c r="X110" s="761"/>
      <c r="Y110" s="790"/>
      <c r="Z110" s="791"/>
      <c r="AA110" s="791"/>
      <c r="AB110" s="791"/>
    </row>
    <row r="111" spans="1:28">
      <c r="A111" s="754" t="s">
        <v>303</v>
      </c>
      <c r="B111" s="762">
        <v>873171</v>
      </c>
      <c r="C111" s="763">
        <v>222858</v>
      </c>
      <c r="D111" s="764">
        <v>205172</v>
      </c>
      <c r="E111" s="764">
        <v>95191</v>
      </c>
      <c r="F111" s="764">
        <v>66900</v>
      </c>
      <c r="G111" s="764">
        <v>46344</v>
      </c>
      <c r="H111" s="764">
        <v>133319</v>
      </c>
      <c r="I111" s="764">
        <v>85819</v>
      </c>
      <c r="J111" s="792">
        <v>94749</v>
      </c>
      <c r="K111" s="793">
        <v>87595</v>
      </c>
      <c r="L111" s="793">
        <v>36984</v>
      </c>
      <c r="M111" s="793">
        <v>30200</v>
      </c>
      <c r="N111" s="803"/>
      <c r="O111" s="722"/>
      <c r="P111" s="754" t="s">
        <v>303</v>
      </c>
      <c r="Q111" s="817">
        <v>0.14534324249045499</v>
      </c>
      <c r="R111" s="818">
        <v>0.50219422232991395</v>
      </c>
      <c r="S111" s="819">
        <v>0.49381494550913402</v>
      </c>
      <c r="T111" s="819">
        <v>0.63567984368270103</v>
      </c>
      <c r="U111" s="819">
        <v>0.702062780269058</v>
      </c>
      <c r="V111" s="819">
        <v>0.67596668392888004</v>
      </c>
      <c r="W111" s="819">
        <v>0.40820888245486397</v>
      </c>
      <c r="X111" s="819">
        <v>0.58205059485661703</v>
      </c>
      <c r="Y111" s="828">
        <v>0.71471994427381802</v>
      </c>
      <c r="Z111" s="829">
        <v>0.66450139848164802</v>
      </c>
      <c r="AA111" s="829">
        <v>0.730180618645901</v>
      </c>
      <c r="AB111" s="829">
        <v>0.728609271523179</v>
      </c>
    </row>
    <row r="112" spans="1:28">
      <c r="A112" s="765"/>
      <c r="B112" s="766"/>
      <c r="C112" s="767">
        <v>0.255228357332069</v>
      </c>
      <c r="D112" s="767">
        <v>0.23497344735452699</v>
      </c>
      <c r="E112" s="767">
        <v>0.109017592201298</v>
      </c>
      <c r="F112" s="767">
        <v>7.6617294894127302E-2</v>
      </c>
      <c r="G112" s="767">
        <v>5.3075514418138001E-2</v>
      </c>
      <c r="H112" s="767">
        <v>0.152683724035727</v>
      </c>
      <c r="I112" s="767">
        <v>9.8284299409852102E-2</v>
      </c>
      <c r="J112" s="794">
        <v>0.108511391239517</v>
      </c>
      <c r="K112" s="795">
        <v>0.10031826526533701</v>
      </c>
      <c r="L112" s="795">
        <v>4.2355964639228701E-2</v>
      </c>
      <c r="M112" s="795">
        <v>3.4586581551609E-2</v>
      </c>
      <c r="N112" s="802"/>
      <c r="O112" s="722"/>
      <c r="P112" s="765"/>
      <c r="Q112" s="820"/>
      <c r="R112" s="767"/>
      <c r="S112" s="767"/>
      <c r="T112" s="767"/>
      <c r="U112" s="767"/>
      <c r="V112" s="767"/>
      <c r="W112" s="767"/>
      <c r="X112" s="767"/>
      <c r="Y112" s="794"/>
      <c r="Z112" s="795"/>
      <c r="AA112" s="795"/>
      <c r="AB112" s="795"/>
    </row>
    <row r="113" spans="1:28" ht="15">
      <c r="B113" s="769"/>
      <c r="I113" s="727"/>
      <c r="J113" s="727"/>
      <c r="K113" s="727"/>
      <c r="L113" s="727"/>
      <c r="M113" s="727"/>
      <c r="N113" s="722"/>
      <c r="O113" s="722"/>
      <c r="X113" s="727"/>
      <c r="Y113" s="727"/>
      <c r="Z113" s="727"/>
      <c r="AA113" s="727"/>
      <c r="AB113" s="727"/>
    </row>
    <row r="114" spans="1:28" ht="15">
      <c r="A114" s="729" t="s">
        <v>304</v>
      </c>
      <c r="B114" s="768"/>
      <c r="I114" s="727"/>
      <c r="J114" s="727"/>
      <c r="K114" s="727"/>
      <c r="L114" s="727"/>
      <c r="M114" s="727"/>
      <c r="N114" s="797"/>
      <c r="O114" s="722"/>
      <c r="P114" s="729" t="s">
        <v>269</v>
      </c>
      <c r="X114" s="727"/>
      <c r="Y114" s="727"/>
      <c r="Z114" s="727"/>
      <c r="AA114" s="727"/>
      <c r="AB114" s="727"/>
    </row>
    <row r="115" spans="1:28">
      <c r="A115" s="722"/>
      <c r="B115" s="769"/>
      <c r="C115" s="722"/>
      <c r="D115" s="722"/>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2"/>
    </row>
    <row r="116" spans="1:28" ht="15">
      <c r="A116" s="726" t="s">
        <v>270</v>
      </c>
      <c r="B116" s="770"/>
      <c r="C116" s="727"/>
      <c r="D116" s="727"/>
      <c r="E116" s="727"/>
      <c r="F116" s="727"/>
      <c r="G116" s="727"/>
      <c r="H116" s="727"/>
      <c r="I116" s="727"/>
      <c r="J116" s="727"/>
      <c r="K116" s="727"/>
      <c r="L116" s="727"/>
      <c r="M116" s="727"/>
      <c r="N116" s="797"/>
      <c r="O116" s="722"/>
      <c r="P116" s="726" t="s">
        <v>271</v>
      </c>
      <c r="Q116" s="727"/>
      <c r="R116" s="727"/>
      <c r="S116" s="727"/>
      <c r="T116" s="727"/>
      <c r="U116" s="727"/>
      <c r="V116" s="727"/>
      <c r="W116" s="727"/>
      <c r="X116" s="727"/>
      <c r="Y116" s="727"/>
      <c r="Z116" s="727"/>
      <c r="AA116" s="727"/>
      <c r="AB116" s="727"/>
    </row>
    <row r="117" spans="1:28" ht="15">
      <c r="A117" s="718" t="s">
        <v>272</v>
      </c>
      <c r="B117" s="768" t="s">
        <v>273</v>
      </c>
      <c r="H117" s="727"/>
      <c r="I117" s="727"/>
      <c r="J117" s="727"/>
      <c r="K117" s="727"/>
      <c r="L117" s="727"/>
      <c r="M117" s="727"/>
      <c r="N117" s="797"/>
      <c r="O117" s="722"/>
      <c r="P117" s="718" t="s">
        <v>272</v>
      </c>
      <c r="Q117" s="718" t="s">
        <v>273</v>
      </c>
      <c r="W117" s="727"/>
      <c r="X117" s="727"/>
      <c r="Y117" s="727"/>
      <c r="Z117" s="727"/>
      <c r="AA117" s="727"/>
      <c r="AB117" s="727"/>
    </row>
    <row r="118" spans="1:28" ht="15">
      <c r="A118" s="728" t="s">
        <v>274</v>
      </c>
      <c r="B118" s="771"/>
      <c r="C118" s="728">
        <v>2004</v>
      </c>
      <c r="D118" s="729"/>
      <c r="E118" s="729"/>
      <c r="F118" s="729"/>
      <c r="G118" s="729"/>
      <c r="H118" s="727"/>
      <c r="I118" s="727"/>
      <c r="J118" s="727"/>
      <c r="K118" s="727"/>
      <c r="L118" s="727"/>
      <c r="M118" s="727"/>
      <c r="N118" s="797"/>
      <c r="O118" s="722"/>
      <c r="P118" s="728" t="s">
        <v>274</v>
      </c>
      <c r="Q118" s="728"/>
      <c r="R118" s="728">
        <v>2004</v>
      </c>
      <c r="S118" s="729"/>
      <c r="T118" s="729"/>
      <c r="U118" s="729"/>
      <c r="V118" s="729"/>
      <c r="W118" s="727"/>
      <c r="X118" s="727"/>
      <c r="Y118" s="727"/>
      <c r="Z118" s="727"/>
      <c r="AA118" s="727"/>
      <c r="AB118" s="727"/>
    </row>
    <row r="119" spans="1:28" ht="15">
      <c r="B119" s="768"/>
      <c r="H119" s="727"/>
      <c r="I119" s="727"/>
      <c r="J119" s="727"/>
      <c r="K119" s="727"/>
      <c r="L119" s="727"/>
      <c r="M119" s="727"/>
      <c r="N119" s="797"/>
      <c r="O119" s="722"/>
      <c r="W119" s="727"/>
      <c r="X119" s="727"/>
      <c r="Y119" s="727"/>
      <c r="Z119" s="727"/>
      <c r="AA119" s="727"/>
      <c r="AB119" s="727"/>
    </row>
    <row r="120" spans="1:28">
      <c r="A120" s="730" t="s">
        <v>275</v>
      </c>
      <c r="B120" s="731" t="s">
        <v>276</v>
      </c>
      <c r="C120" s="732"/>
      <c r="D120" s="732"/>
      <c r="E120" s="732" t="s">
        <v>277</v>
      </c>
      <c r="F120" s="732"/>
      <c r="G120" s="732"/>
      <c r="H120" s="732"/>
      <c r="I120" s="732"/>
      <c r="J120" s="732"/>
      <c r="K120" s="730" t="s">
        <v>278</v>
      </c>
      <c r="L120" s="730" t="s">
        <v>279</v>
      </c>
      <c r="M120" s="730" t="s">
        <v>280</v>
      </c>
      <c r="N120" s="798"/>
      <c r="O120" s="722"/>
      <c r="P120" s="730" t="s">
        <v>275</v>
      </c>
      <c r="Q120" s="805" t="s">
        <v>276</v>
      </c>
      <c r="R120" s="732"/>
      <c r="S120" s="732"/>
      <c r="T120" s="732" t="s">
        <v>281</v>
      </c>
      <c r="U120" s="732"/>
      <c r="V120" s="732"/>
      <c r="W120" s="732"/>
      <c r="X120" s="732"/>
      <c r="Y120" s="732"/>
      <c r="Z120" s="730" t="s">
        <v>278</v>
      </c>
      <c r="AA120" s="730" t="s">
        <v>279</v>
      </c>
      <c r="AB120" s="730" t="s">
        <v>280</v>
      </c>
    </row>
    <row r="121" spans="1:28">
      <c r="A121" s="733" t="s">
        <v>282</v>
      </c>
      <c r="B121" s="734" t="s">
        <v>283</v>
      </c>
      <c r="C121" s="735"/>
      <c r="D121" s="735"/>
      <c r="E121" s="773" t="s">
        <v>284</v>
      </c>
      <c r="F121" s="735"/>
      <c r="G121" s="735"/>
      <c r="H121" s="735"/>
      <c r="I121" s="735"/>
      <c r="J121" s="735"/>
      <c r="K121" s="776" t="s">
        <v>285</v>
      </c>
      <c r="L121" s="776" t="s">
        <v>285</v>
      </c>
      <c r="M121" s="776" t="s">
        <v>285</v>
      </c>
      <c r="N121" s="798"/>
      <c r="O121" s="722"/>
      <c r="P121" s="733" t="s">
        <v>282</v>
      </c>
      <c r="Q121" s="806" t="s">
        <v>283</v>
      </c>
      <c r="R121" s="735"/>
      <c r="S121" s="735"/>
      <c r="T121" s="773" t="s">
        <v>286</v>
      </c>
      <c r="U121" s="735"/>
      <c r="V121" s="735"/>
      <c r="W121" s="735"/>
      <c r="X121" s="735"/>
      <c r="Y121" s="735"/>
      <c r="Z121" s="776" t="s">
        <v>285</v>
      </c>
      <c r="AA121" s="776" t="s">
        <v>285</v>
      </c>
      <c r="AB121" s="776" t="s">
        <v>285</v>
      </c>
    </row>
    <row r="122" spans="1:28">
      <c r="A122" s="736" t="s">
        <v>287</v>
      </c>
      <c r="B122" s="734" t="s">
        <v>227</v>
      </c>
      <c r="C122" s="737" t="s">
        <v>288</v>
      </c>
      <c r="D122" s="737" t="s">
        <v>289</v>
      </c>
      <c r="E122" s="774"/>
      <c r="F122" s="774"/>
      <c r="G122" s="774"/>
      <c r="H122" s="774"/>
      <c r="I122" s="774"/>
      <c r="J122" s="777" t="s">
        <v>82</v>
      </c>
      <c r="K122" s="733" t="s">
        <v>290</v>
      </c>
      <c r="L122" s="733" t="s">
        <v>291</v>
      </c>
      <c r="M122" s="733" t="s">
        <v>291</v>
      </c>
      <c r="N122" s="799"/>
      <c r="O122" s="722"/>
      <c r="P122" s="736" t="s">
        <v>287</v>
      </c>
      <c r="Q122" s="806" t="s">
        <v>227</v>
      </c>
      <c r="R122" s="737" t="s">
        <v>288</v>
      </c>
      <c r="S122" s="737" t="s">
        <v>289</v>
      </c>
      <c r="T122" s="774"/>
      <c r="U122" s="774"/>
      <c r="V122" s="774"/>
      <c r="W122" s="774"/>
      <c r="X122" s="774"/>
      <c r="Y122" s="777" t="s">
        <v>82</v>
      </c>
      <c r="Z122" s="733" t="s">
        <v>290</v>
      </c>
      <c r="AA122" s="733" t="s">
        <v>291</v>
      </c>
      <c r="AB122" s="733" t="s">
        <v>291</v>
      </c>
    </row>
    <row r="123" spans="1:28">
      <c r="A123" s="738"/>
      <c r="B123" s="739"/>
      <c r="C123" s="740" t="s">
        <v>292</v>
      </c>
      <c r="D123" s="740" t="s">
        <v>293</v>
      </c>
      <c r="E123" s="775" t="s">
        <v>44</v>
      </c>
      <c r="F123" s="775" t="s">
        <v>45</v>
      </c>
      <c r="G123" s="740" t="s">
        <v>294</v>
      </c>
      <c r="H123" s="740" t="s">
        <v>295</v>
      </c>
      <c r="I123" s="740" t="s">
        <v>248</v>
      </c>
      <c r="J123" s="773" t="s">
        <v>296</v>
      </c>
      <c r="K123" s="778" t="s">
        <v>297</v>
      </c>
      <c r="L123" s="778" t="s">
        <v>298</v>
      </c>
      <c r="M123" s="778" t="s">
        <v>299</v>
      </c>
      <c r="N123" s="800"/>
      <c r="O123" s="722"/>
      <c r="P123" s="738"/>
      <c r="Q123" s="807"/>
      <c r="R123" s="740" t="s">
        <v>292</v>
      </c>
      <c r="S123" s="740" t="s">
        <v>293</v>
      </c>
      <c r="T123" s="775" t="s">
        <v>44</v>
      </c>
      <c r="U123" s="775" t="s">
        <v>45</v>
      </c>
      <c r="V123" s="740" t="s">
        <v>294</v>
      </c>
      <c r="W123" s="740" t="s">
        <v>295</v>
      </c>
      <c r="X123" s="740" t="s">
        <v>248</v>
      </c>
      <c r="Y123" s="773" t="s">
        <v>296</v>
      </c>
      <c r="Z123" s="778" t="s">
        <v>297</v>
      </c>
      <c r="AA123" s="778" t="s">
        <v>298</v>
      </c>
      <c r="AB123" s="778" t="s">
        <v>299</v>
      </c>
    </row>
    <row r="124" spans="1:28">
      <c r="A124" s="741" t="s">
        <v>44</v>
      </c>
      <c r="B124" s="742">
        <v>127112</v>
      </c>
      <c r="C124" s="743">
        <v>50475</v>
      </c>
      <c r="D124" s="743">
        <v>48823</v>
      </c>
      <c r="E124" s="1449" t="s">
        <v>199</v>
      </c>
      <c r="F124" s="743">
        <v>23072</v>
      </c>
      <c r="G124" s="743">
        <v>9523</v>
      </c>
      <c r="H124" s="743">
        <v>45119</v>
      </c>
      <c r="I124" s="743">
        <v>22004</v>
      </c>
      <c r="J124" s="779">
        <v>20330</v>
      </c>
      <c r="K124" s="780">
        <v>21405</v>
      </c>
      <c r="L124" s="780">
        <v>7851</v>
      </c>
      <c r="M124" s="780">
        <v>6841</v>
      </c>
      <c r="N124" s="779"/>
      <c r="P124" s="741" t="s">
        <v>44</v>
      </c>
      <c r="Q124" s="808">
        <v>0.33657242532160803</v>
      </c>
      <c r="R124" s="809">
        <v>0.65143140168400204</v>
      </c>
      <c r="S124" s="809">
        <v>0.65321672162710198</v>
      </c>
      <c r="T124" s="1449" t="s">
        <v>199</v>
      </c>
      <c r="U124" s="809">
        <v>0.78991851595006901</v>
      </c>
      <c r="V124" s="809">
        <v>0.84752703979838295</v>
      </c>
      <c r="W124" s="809">
        <v>0.659034996343004</v>
      </c>
      <c r="X124" s="809">
        <v>0.78244864570078199</v>
      </c>
      <c r="Y124" s="824">
        <v>0.80747663551401905</v>
      </c>
      <c r="Z124" s="811">
        <v>0.79803784162578795</v>
      </c>
      <c r="AA124" s="811">
        <v>0.86689593682333499</v>
      </c>
      <c r="AB124" s="811">
        <v>0.87443356234468606</v>
      </c>
    </row>
    <row r="125" spans="1:28">
      <c r="A125" s="744"/>
      <c r="B125" s="745"/>
      <c r="C125" s="746">
        <v>0.39709075461010801</v>
      </c>
      <c r="D125" s="746">
        <v>0.384094341997608</v>
      </c>
      <c r="E125" s="746"/>
      <c r="F125" s="746">
        <v>0.18150922021524299</v>
      </c>
      <c r="G125" s="746">
        <v>7.4918182390332905E-2</v>
      </c>
      <c r="H125" s="746">
        <v>0.35495468563156901</v>
      </c>
      <c r="I125" s="746">
        <v>0.17310718106866399</v>
      </c>
      <c r="J125" s="781">
        <v>0.159937692743407</v>
      </c>
      <c r="K125" s="781">
        <v>0.168394801434955</v>
      </c>
      <c r="L125" s="781">
        <v>6.1764428220781702E-2</v>
      </c>
      <c r="M125" s="781">
        <v>5.3818679589653202E-2</v>
      </c>
      <c r="N125" s="801"/>
      <c r="P125" s="744"/>
      <c r="Q125" s="810"/>
      <c r="R125" s="746"/>
      <c r="S125" s="746"/>
      <c r="T125" s="746"/>
      <c r="U125" s="746"/>
      <c r="V125" s="746"/>
      <c r="W125" s="746"/>
      <c r="X125" s="746"/>
      <c r="Y125" s="825"/>
      <c r="Z125" s="826"/>
      <c r="AA125" s="826"/>
      <c r="AB125" s="826"/>
    </row>
    <row r="126" spans="1:28">
      <c r="A126" s="741" t="s">
        <v>45</v>
      </c>
      <c r="B126" s="747">
        <v>362342</v>
      </c>
      <c r="C126" s="743">
        <v>75416</v>
      </c>
      <c r="D126" s="743">
        <v>74297</v>
      </c>
      <c r="E126" s="743">
        <v>33411</v>
      </c>
      <c r="F126" s="1450" t="s">
        <v>199</v>
      </c>
      <c r="G126" s="743">
        <v>21087</v>
      </c>
      <c r="H126" s="743">
        <v>67539</v>
      </c>
      <c r="I126" s="743">
        <v>35919</v>
      </c>
      <c r="J126" s="779">
        <v>19204</v>
      </c>
      <c r="K126" s="780">
        <v>31659</v>
      </c>
      <c r="L126" s="780">
        <v>12012</v>
      </c>
      <c r="M126" s="780">
        <v>9747</v>
      </c>
      <c r="N126" s="779"/>
      <c r="P126" s="741" t="s">
        <v>45</v>
      </c>
      <c r="Q126" s="811">
        <v>8.2226601469933103E-2</v>
      </c>
      <c r="R126" s="809">
        <v>0.334385276333934</v>
      </c>
      <c r="S126" s="809">
        <v>0.32865391603967897</v>
      </c>
      <c r="T126" s="809">
        <v>0.51294483852623396</v>
      </c>
      <c r="U126" s="1450" t="s">
        <v>199</v>
      </c>
      <c r="V126" s="809">
        <v>0.49281547873097198</v>
      </c>
      <c r="W126" s="809">
        <v>0.33300759561142501</v>
      </c>
      <c r="X126" s="809">
        <v>0.41897046131573801</v>
      </c>
      <c r="Y126" s="824">
        <v>0.53546136221620499</v>
      </c>
      <c r="Z126" s="811">
        <v>0.51663034208281999</v>
      </c>
      <c r="AA126" s="811">
        <v>0.64685314685314699</v>
      </c>
      <c r="AB126" s="811">
        <v>0.643377449471632</v>
      </c>
    </row>
    <row r="127" spans="1:28">
      <c r="A127" s="744"/>
      <c r="B127" s="745"/>
      <c r="C127" s="746">
        <v>0.20813485602000301</v>
      </c>
      <c r="D127" s="746">
        <v>0.20504661342047001</v>
      </c>
      <c r="E127" s="746">
        <v>9.2208466034851097E-2</v>
      </c>
      <c r="F127" s="746"/>
      <c r="G127" s="746">
        <v>5.8196400086106499E-2</v>
      </c>
      <c r="H127" s="746">
        <v>0.18639572558522099</v>
      </c>
      <c r="I127" s="746">
        <v>9.9130103603777595E-2</v>
      </c>
      <c r="J127" s="781">
        <v>5.2999652262227401E-2</v>
      </c>
      <c r="K127" s="781">
        <v>8.7373255101533903E-2</v>
      </c>
      <c r="L127" s="781">
        <v>3.31510009880168E-2</v>
      </c>
      <c r="M127" s="781">
        <v>2.69000005519647E-2</v>
      </c>
      <c r="N127" s="801"/>
      <c r="P127" s="744"/>
      <c r="Q127" s="810"/>
      <c r="R127" s="746"/>
      <c r="S127" s="746"/>
      <c r="T127" s="746"/>
      <c r="U127" s="746"/>
      <c r="V127" s="746"/>
      <c r="W127" s="746"/>
      <c r="X127" s="746"/>
      <c r="Y127" s="825"/>
      <c r="Z127" s="826"/>
      <c r="AA127" s="826"/>
      <c r="AB127" s="826"/>
    </row>
    <row r="128" spans="1:28">
      <c r="A128" s="748" t="s">
        <v>294</v>
      </c>
      <c r="B128" s="747">
        <v>105027</v>
      </c>
      <c r="C128" s="743">
        <v>18839</v>
      </c>
      <c r="D128" s="743">
        <v>18722</v>
      </c>
      <c r="E128" s="743">
        <v>6302</v>
      </c>
      <c r="F128" s="743">
        <v>8182</v>
      </c>
      <c r="G128" s="1449" t="s">
        <v>199</v>
      </c>
      <c r="H128" s="743">
        <v>16426</v>
      </c>
      <c r="I128" s="743">
        <v>9875</v>
      </c>
      <c r="J128" s="779">
        <v>3444</v>
      </c>
      <c r="K128" s="780">
        <v>4085</v>
      </c>
      <c r="L128" s="780">
        <v>4085</v>
      </c>
      <c r="M128" s="780">
        <v>3130</v>
      </c>
      <c r="N128" s="779"/>
      <c r="P128" s="748" t="s">
        <v>294</v>
      </c>
      <c r="Q128" s="811">
        <v>5.2671385629787598E-2</v>
      </c>
      <c r="R128" s="809">
        <v>0.20935293805403701</v>
      </c>
      <c r="S128" s="809">
        <v>0.20793718619805601</v>
      </c>
      <c r="T128" s="809">
        <v>0.37480165026975598</v>
      </c>
      <c r="U128" s="809">
        <v>0.29491566854069901</v>
      </c>
      <c r="V128" s="1449" t="s">
        <v>199</v>
      </c>
      <c r="W128" s="809">
        <v>0.210580786557896</v>
      </c>
      <c r="X128" s="809">
        <v>0.23058227848101301</v>
      </c>
      <c r="Y128" s="824">
        <v>0.396341463414634</v>
      </c>
      <c r="Z128" s="811">
        <v>0.41370869033047702</v>
      </c>
      <c r="AA128" s="811">
        <v>0.41370869033047702</v>
      </c>
      <c r="AB128" s="811">
        <v>0.416613418530351</v>
      </c>
    </row>
    <row r="129" spans="1:28">
      <c r="A129" s="744"/>
      <c r="B129" s="745"/>
      <c r="C129" s="746">
        <v>0.179372923153094</v>
      </c>
      <c r="D129" s="746">
        <v>0.17825892389576001</v>
      </c>
      <c r="E129" s="746">
        <v>6.0003618117245999E-2</v>
      </c>
      <c r="F129" s="746">
        <v>7.7903777123977599E-2</v>
      </c>
      <c r="G129" s="746"/>
      <c r="H129" s="746">
        <v>0.15639787864072999</v>
      </c>
      <c r="I129" s="746">
        <v>9.40234415912099E-2</v>
      </c>
      <c r="J129" s="781">
        <v>3.2791567882544503E-2</v>
      </c>
      <c r="K129" s="781">
        <v>3.8894760394946097E-2</v>
      </c>
      <c r="L129" s="781">
        <v>3.8894760394946097E-2</v>
      </c>
      <c r="M129" s="781">
        <v>2.9801860473973402E-2</v>
      </c>
      <c r="N129" s="801"/>
      <c r="P129" s="744"/>
      <c r="Q129" s="810"/>
      <c r="R129" s="746"/>
      <c r="S129" s="746"/>
      <c r="T129" s="746"/>
      <c r="U129" s="746"/>
      <c r="V129" s="822"/>
      <c r="W129" s="746"/>
      <c r="X129" s="746"/>
      <c r="Y129" s="825"/>
      <c r="Z129" s="826"/>
      <c r="AA129" s="826"/>
      <c r="AB129" s="826"/>
    </row>
    <row r="130" spans="1:28">
      <c r="A130" s="748" t="s">
        <v>300</v>
      </c>
      <c r="B130" s="747">
        <v>185008</v>
      </c>
      <c r="C130" s="743">
        <v>74343</v>
      </c>
      <c r="D130" s="743">
        <v>64214</v>
      </c>
      <c r="E130" s="743">
        <v>56793</v>
      </c>
      <c r="F130" s="743">
        <v>36406</v>
      </c>
      <c r="G130" s="743">
        <v>16412</v>
      </c>
      <c r="H130" s="1451" t="s">
        <v>199</v>
      </c>
      <c r="I130" s="743">
        <v>29128</v>
      </c>
      <c r="J130" s="779">
        <v>46876</v>
      </c>
      <c r="K130" s="780">
        <v>32487</v>
      </c>
      <c r="L130" s="780">
        <v>13423</v>
      </c>
      <c r="M130" s="780">
        <v>10880</v>
      </c>
      <c r="N130" s="779"/>
      <c r="P130" s="748" t="s">
        <v>300</v>
      </c>
      <c r="Q130" s="811">
        <v>0.23008441488502299</v>
      </c>
      <c r="R130" s="809">
        <v>0.68187993489635901</v>
      </c>
      <c r="S130" s="809">
        <v>0.72652381100694596</v>
      </c>
      <c r="T130" s="809">
        <v>0.77409187752011699</v>
      </c>
      <c r="U130" s="809">
        <v>0.77234521782123799</v>
      </c>
      <c r="V130" s="809">
        <v>0.80453326834023897</v>
      </c>
      <c r="W130" s="1451" t="s">
        <v>199</v>
      </c>
      <c r="X130" s="809">
        <v>0.73551222191705601</v>
      </c>
      <c r="Y130" s="824">
        <v>0.729413772506187</v>
      </c>
      <c r="Z130" s="811">
        <v>0.815033705790008</v>
      </c>
      <c r="AA130" s="811">
        <v>0.821649407732996</v>
      </c>
      <c r="AB130" s="811">
        <v>0.81139705882352897</v>
      </c>
    </row>
    <row r="131" spans="1:28">
      <c r="A131" s="744"/>
      <c r="B131" s="749"/>
      <c r="C131" s="746">
        <v>0.40183667733287198</v>
      </c>
      <c r="D131" s="746">
        <v>0.34708769350514601</v>
      </c>
      <c r="E131" s="746">
        <v>0.30697591455504603</v>
      </c>
      <c r="F131" s="746">
        <v>0.19678067975438901</v>
      </c>
      <c r="G131" s="746">
        <v>8.8709677419354802E-2</v>
      </c>
      <c r="H131" s="746"/>
      <c r="I131" s="746">
        <v>0.15744184035285</v>
      </c>
      <c r="J131" s="781">
        <v>0.25337282712098902</v>
      </c>
      <c r="K131" s="781">
        <v>0.17559781198650901</v>
      </c>
      <c r="L131" s="781">
        <v>7.2553619302949096E-2</v>
      </c>
      <c r="M131" s="781">
        <v>5.8808267750583801E-2</v>
      </c>
      <c r="N131" s="801"/>
      <c r="P131" s="744"/>
      <c r="Q131" s="812"/>
      <c r="R131" s="746"/>
      <c r="S131" s="746"/>
      <c r="T131" s="746"/>
      <c r="U131" s="746"/>
      <c r="V131" s="746"/>
      <c r="W131" s="823"/>
      <c r="X131" s="746"/>
      <c r="Y131" s="825"/>
      <c r="Z131" s="826"/>
      <c r="AA131" s="826"/>
      <c r="AB131" s="826"/>
    </row>
    <row r="132" spans="1:28">
      <c r="A132" s="748" t="s">
        <v>248</v>
      </c>
      <c r="B132" s="747">
        <v>65586</v>
      </c>
      <c r="C132" s="743">
        <v>3063</v>
      </c>
      <c r="D132" s="743">
        <v>2990</v>
      </c>
      <c r="E132" s="743">
        <v>1161</v>
      </c>
      <c r="F132" s="743">
        <v>676</v>
      </c>
      <c r="G132" s="743">
        <v>279</v>
      </c>
      <c r="H132" s="743">
        <v>2498</v>
      </c>
      <c r="I132" s="1451" t="s">
        <v>199</v>
      </c>
      <c r="J132" s="782">
        <v>491</v>
      </c>
      <c r="K132" s="780">
        <v>388</v>
      </c>
      <c r="L132" s="780">
        <v>153</v>
      </c>
      <c r="M132" s="780">
        <v>153</v>
      </c>
      <c r="N132" s="779"/>
      <c r="P132" s="748" t="s">
        <v>248</v>
      </c>
      <c r="Q132" s="811">
        <v>3.5193886047341499E-2</v>
      </c>
      <c r="R132" s="809">
        <v>0.39340515834149498</v>
      </c>
      <c r="S132" s="809">
        <v>0.39431438127090301</v>
      </c>
      <c r="T132" s="809">
        <v>0.70025839793281697</v>
      </c>
      <c r="U132" s="809">
        <v>0.67455621301775104</v>
      </c>
      <c r="V132" s="809">
        <v>0.76344086021505397</v>
      </c>
      <c r="W132" s="809">
        <v>0.38630904723779003</v>
      </c>
      <c r="X132" s="1451" t="s">
        <v>199</v>
      </c>
      <c r="Y132" s="824">
        <v>0.65987780040733202</v>
      </c>
      <c r="Z132" s="811">
        <v>0.87371134020618602</v>
      </c>
      <c r="AA132" s="811">
        <v>0.92156862745098</v>
      </c>
      <c r="AB132" s="811">
        <v>0.92156862745098</v>
      </c>
    </row>
    <row r="133" spans="1:28">
      <c r="A133" s="750"/>
      <c r="B133" s="751"/>
      <c r="C133" s="752">
        <v>4.6702040069527002E-2</v>
      </c>
      <c r="D133" s="753">
        <v>4.5588997651937899E-2</v>
      </c>
      <c r="E133" s="753">
        <v>1.7701948586588599E-2</v>
      </c>
      <c r="F133" s="753">
        <v>1.0307077730003399E-2</v>
      </c>
      <c r="G133" s="753">
        <v>4.2539566370871796E-3</v>
      </c>
      <c r="H133" s="753">
        <v>3.8087396700515398E-2</v>
      </c>
      <c r="I133" s="753"/>
      <c r="J133" s="783">
        <v>7.4863537950172303E-3</v>
      </c>
      <c r="K133" s="784">
        <v>5.9158966852682002E-3</v>
      </c>
      <c r="L133" s="784">
        <v>2.3328149300155501E-3</v>
      </c>
      <c r="M133" s="784">
        <v>2.3328149300155501E-3</v>
      </c>
      <c r="N133" s="801"/>
      <c r="P133" s="750"/>
      <c r="Q133" s="813"/>
      <c r="R133" s="753"/>
      <c r="S133" s="753"/>
      <c r="T133" s="753"/>
      <c r="U133" s="753"/>
      <c r="V133" s="753"/>
      <c r="W133" s="753"/>
      <c r="X133" s="753"/>
      <c r="Y133" s="783"/>
      <c r="Z133" s="784"/>
      <c r="AA133" s="784"/>
      <c r="AB133" s="784"/>
    </row>
    <row r="134" spans="1:28">
      <c r="A134" s="754" t="s">
        <v>301</v>
      </c>
      <c r="B134" s="755">
        <v>845075</v>
      </c>
      <c r="C134" s="756">
        <v>222136</v>
      </c>
      <c r="D134" s="756">
        <v>209046</v>
      </c>
      <c r="E134" s="756">
        <v>97667</v>
      </c>
      <c r="F134" s="756">
        <v>68336</v>
      </c>
      <c r="G134" s="756">
        <v>47301</v>
      </c>
      <c r="H134" s="756">
        <v>131582</v>
      </c>
      <c r="I134" s="756">
        <v>96926</v>
      </c>
      <c r="J134" s="785">
        <v>90345</v>
      </c>
      <c r="K134" s="786">
        <v>90024</v>
      </c>
      <c r="L134" s="786">
        <v>37524</v>
      </c>
      <c r="M134" s="786">
        <v>30751</v>
      </c>
      <c r="N134" s="785"/>
      <c r="P134" s="754" t="s">
        <v>301</v>
      </c>
      <c r="Q134" s="814">
        <v>0.157115681906427</v>
      </c>
      <c r="R134" s="815">
        <v>0.51293351820506405</v>
      </c>
      <c r="S134" s="815">
        <v>0.516800130114903</v>
      </c>
      <c r="T134" s="815">
        <v>0.65811379483346499</v>
      </c>
      <c r="U134" s="815">
        <v>0.72014750643877301</v>
      </c>
      <c r="V134" s="815">
        <v>0.67398152258937405</v>
      </c>
      <c r="W134" s="815">
        <v>0.43053001170372801</v>
      </c>
      <c r="X134" s="815">
        <v>0.577419887336731</v>
      </c>
      <c r="Y134" s="827">
        <v>0.69267806740826798</v>
      </c>
      <c r="Z134" s="814">
        <v>0.688094285968186</v>
      </c>
      <c r="AA134" s="814">
        <v>0.73115872508261404</v>
      </c>
      <c r="AB134" s="814">
        <v>0.73252902344639204</v>
      </c>
    </row>
    <row r="135" spans="1:28">
      <c r="A135" s="757" t="s">
        <v>302</v>
      </c>
      <c r="B135" s="758"/>
      <c r="C135" s="759">
        <v>0.26285950951099002</v>
      </c>
      <c r="D135" s="759">
        <v>0.24736976008046599</v>
      </c>
      <c r="E135" s="759">
        <v>0.115571990651717</v>
      </c>
      <c r="F135" s="759">
        <v>8.0863828654261394E-2</v>
      </c>
      <c r="G135" s="759">
        <v>5.59725468153714E-2</v>
      </c>
      <c r="H135" s="759">
        <v>0.155704523267166</v>
      </c>
      <c r="I135" s="759">
        <v>0.11469514540129599</v>
      </c>
      <c r="J135" s="787">
        <v>0.10690767091678301</v>
      </c>
      <c r="K135" s="788">
        <v>0.106527822974292</v>
      </c>
      <c r="L135" s="788">
        <v>4.4403159482886097E-2</v>
      </c>
      <c r="M135" s="788">
        <v>3.6388486229032901E-2</v>
      </c>
      <c r="N135" s="802"/>
      <c r="P135" s="757" t="s">
        <v>302</v>
      </c>
      <c r="Q135" s="816"/>
      <c r="R135" s="759"/>
      <c r="S135" s="759"/>
      <c r="T135" s="759"/>
      <c r="U135" s="759"/>
      <c r="V135" s="759"/>
      <c r="W135" s="759"/>
      <c r="X135" s="759"/>
      <c r="Y135" s="787"/>
      <c r="Z135" s="788"/>
      <c r="AA135" s="788"/>
      <c r="AB135" s="788"/>
    </row>
    <row r="136" spans="1:28">
      <c r="A136" s="748" t="s">
        <v>49</v>
      </c>
      <c r="B136" s="747">
        <v>53106</v>
      </c>
      <c r="C136" s="743">
        <v>13325</v>
      </c>
      <c r="D136" s="743">
        <v>13325</v>
      </c>
      <c r="E136" s="743">
        <v>4013</v>
      </c>
      <c r="F136" s="743">
        <v>2656</v>
      </c>
      <c r="G136" s="743">
        <v>977</v>
      </c>
      <c r="H136" s="743">
        <v>12234</v>
      </c>
      <c r="I136" s="743">
        <v>1641</v>
      </c>
      <c r="J136" s="1452" t="s">
        <v>199</v>
      </c>
      <c r="K136" s="789">
        <v>1490</v>
      </c>
      <c r="L136" s="789">
        <v>579</v>
      </c>
      <c r="M136" s="789">
        <v>426</v>
      </c>
      <c r="N136" s="779"/>
      <c r="P136" s="748" t="s">
        <v>49</v>
      </c>
      <c r="Q136" s="811">
        <v>9.0270329730770302E-2</v>
      </c>
      <c r="R136" s="809">
        <v>0.29777177582714398</v>
      </c>
      <c r="S136" s="809">
        <v>0.29777177582714398</v>
      </c>
      <c r="T136" s="809">
        <v>0.76008968609865502</v>
      </c>
      <c r="U136" s="809">
        <v>0.54271735039518298</v>
      </c>
      <c r="V136" s="809">
        <v>0.67041965199590603</v>
      </c>
      <c r="W136" s="809">
        <v>0.28176840728936797</v>
      </c>
      <c r="X136" s="809">
        <v>0.87568555758683697</v>
      </c>
      <c r="Y136" s="1451" t="s">
        <v>199</v>
      </c>
      <c r="Z136" s="811">
        <v>0.82763246143527802</v>
      </c>
      <c r="AA136" s="811">
        <v>0.89310344827586197</v>
      </c>
      <c r="AB136" s="811">
        <v>0.97652582159624401</v>
      </c>
    </row>
    <row r="137" spans="1:28">
      <c r="A137" s="760"/>
      <c r="B137" s="739"/>
      <c r="C137" s="761">
        <v>0.25091326780401502</v>
      </c>
      <c r="D137" s="761">
        <v>0.25091326780401502</v>
      </c>
      <c r="E137" s="761">
        <v>7.5565849433209098E-2</v>
      </c>
      <c r="F137" s="761">
        <v>5.00131811848002E-2</v>
      </c>
      <c r="G137" s="761">
        <v>1.8397167928294399E-2</v>
      </c>
      <c r="H137" s="761">
        <v>0.23036944977968599</v>
      </c>
      <c r="I137" s="761">
        <v>3.0900463224494398E-2</v>
      </c>
      <c r="J137" s="790"/>
      <c r="K137" s="791">
        <v>2.8057093360448902E-2</v>
      </c>
      <c r="L137" s="791">
        <v>1.0902722856174401E-2</v>
      </c>
      <c r="M137" s="791">
        <v>8.0216924641283507E-3</v>
      </c>
      <c r="N137" s="801"/>
      <c r="P137" s="760"/>
      <c r="Q137" s="807"/>
      <c r="R137" s="761"/>
      <c r="S137" s="761"/>
      <c r="T137" s="761"/>
      <c r="U137" s="761"/>
      <c r="V137" s="761"/>
      <c r="W137" s="761"/>
      <c r="X137" s="761"/>
      <c r="Y137" s="790"/>
      <c r="Z137" s="791"/>
      <c r="AA137" s="791"/>
      <c r="AB137" s="791"/>
    </row>
    <row r="138" spans="1:28">
      <c r="A138" s="754" t="s">
        <v>303</v>
      </c>
      <c r="B138" s="762">
        <v>898181</v>
      </c>
      <c r="C138" s="763">
        <v>235465</v>
      </c>
      <c r="D138" s="764">
        <v>222375</v>
      </c>
      <c r="E138" s="764">
        <v>101681</v>
      </c>
      <c r="F138" s="764">
        <v>70993</v>
      </c>
      <c r="G138" s="764">
        <v>48278</v>
      </c>
      <c r="H138" s="764">
        <v>143819</v>
      </c>
      <c r="I138" s="764">
        <v>98567</v>
      </c>
      <c r="J138" s="792">
        <v>90345</v>
      </c>
      <c r="K138" s="793">
        <v>91515</v>
      </c>
      <c r="L138" s="793">
        <v>38104</v>
      </c>
      <c r="M138" s="793">
        <v>31177</v>
      </c>
      <c r="N138" s="803"/>
      <c r="P138" s="754" t="s">
        <v>303</v>
      </c>
      <c r="Q138" s="817">
        <v>0.152457714245746</v>
      </c>
      <c r="R138" s="818">
        <v>0.50075382753275399</v>
      </c>
      <c r="S138" s="819">
        <v>0.50367172568858898</v>
      </c>
      <c r="T138" s="819">
        <v>0.66213943607950398</v>
      </c>
      <c r="U138" s="819">
        <v>0.71350696547546899</v>
      </c>
      <c r="V138" s="819">
        <v>0.67390944115331997</v>
      </c>
      <c r="W138" s="819">
        <v>0.417872464695207</v>
      </c>
      <c r="X138" s="819">
        <v>0.58238558543934604</v>
      </c>
      <c r="Y138" s="828">
        <v>0.69267806740826798</v>
      </c>
      <c r="Z138" s="829">
        <v>0.69036769928427</v>
      </c>
      <c r="AA138" s="829">
        <v>0.73362376653369699</v>
      </c>
      <c r="AB138" s="829">
        <v>0.73586297591173</v>
      </c>
    </row>
    <row r="139" spans="1:28">
      <c r="A139" s="765"/>
      <c r="B139" s="766"/>
      <c r="C139" s="767">
        <v>0.26215762747152299</v>
      </c>
      <c r="D139" s="767">
        <v>0.24758372755602701</v>
      </c>
      <c r="E139" s="767">
        <v>0.113207694217535</v>
      </c>
      <c r="F139" s="767">
        <v>7.9040861474468996E-2</v>
      </c>
      <c r="G139" s="767">
        <v>5.3750858679931998E-2</v>
      </c>
      <c r="H139" s="767">
        <v>0.16012251428164301</v>
      </c>
      <c r="I139" s="767">
        <v>0.109740687010747</v>
      </c>
      <c r="J139" s="794">
        <v>0.100586630089036</v>
      </c>
      <c r="K139" s="795">
        <v>0.101889262854592</v>
      </c>
      <c r="L139" s="795">
        <v>4.2423520426283799E-2</v>
      </c>
      <c r="M139" s="795">
        <v>3.4711266437388498E-2</v>
      </c>
      <c r="N139" s="802"/>
      <c r="P139" s="765"/>
      <c r="Q139" s="820"/>
      <c r="R139" s="767"/>
      <c r="S139" s="767"/>
      <c r="T139" s="767"/>
      <c r="U139" s="767"/>
      <c r="V139" s="767"/>
      <c r="W139" s="767"/>
      <c r="X139" s="767"/>
      <c r="Y139" s="794"/>
      <c r="Z139" s="795"/>
      <c r="AA139" s="795"/>
      <c r="AB139" s="795"/>
    </row>
    <row r="140" spans="1:28" ht="15">
      <c r="B140" s="768"/>
      <c r="I140" s="727"/>
      <c r="J140" s="727"/>
      <c r="K140" s="727"/>
      <c r="L140" s="727"/>
      <c r="M140" s="727"/>
      <c r="N140" s="797"/>
      <c r="X140" s="727"/>
      <c r="Y140" s="727"/>
      <c r="Z140" s="727"/>
      <c r="AA140" s="727"/>
      <c r="AB140" s="727"/>
    </row>
    <row r="141" spans="1:28" ht="15">
      <c r="A141" s="729" t="s">
        <v>304</v>
      </c>
      <c r="B141" s="768"/>
      <c r="I141" s="727"/>
      <c r="J141" s="727"/>
      <c r="K141" s="727"/>
      <c r="L141" s="727"/>
      <c r="M141" s="727"/>
      <c r="N141" s="797"/>
      <c r="O141" s="722"/>
      <c r="P141" s="729" t="s">
        <v>269</v>
      </c>
      <c r="X141" s="727"/>
      <c r="Y141" s="727"/>
      <c r="Z141" s="727"/>
      <c r="AA141" s="727"/>
      <c r="AB141" s="727"/>
    </row>
    <row r="142" spans="1:28" ht="15">
      <c r="A142" s="797"/>
      <c r="B142" s="770"/>
      <c r="C142" s="797"/>
      <c r="D142" s="797"/>
      <c r="E142" s="797"/>
      <c r="F142" s="797"/>
      <c r="G142" s="797"/>
      <c r="H142" s="797"/>
      <c r="I142" s="797"/>
      <c r="J142" s="797"/>
      <c r="K142" s="797"/>
      <c r="L142" s="797"/>
      <c r="M142" s="797"/>
      <c r="N142" s="797"/>
    </row>
    <row r="143" spans="1:28" ht="15">
      <c r="A143" s="726" t="s">
        <v>270</v>
      </c>
      <c r="B143" s="770"/>
      <c r="C143" s="727"/>
      <c r="D143" s="727"/>
      <c r="E143" s="727"/>
      <c r="F143" s="727"/>
      <c r="G143" s="727"/>
      <c r="H143" s="727"/>
      <c r="I143" s="727"/>
      <c r="J143" s="727"/>
      <c r="K143" s="727"/>
      <c r="L143" s="727"/>
      <c r="M143" s="727"/>
      <c r="N143" s="797"/>
      <c r="P143" s="726" t="s">
        <v>271</v>
      </c>
      <c r="Q143" s="727"/>
      <c r="R143" s="727"/>
      <c r="S143" s="727"/>
      <c r="T143" s="727"/>
      <c r="U143" s="727"/>
      <c r="V143" s="727"/>
      <c r="W143" s="727"/>
      <c r="X143" s="727"/>
      <c r="Y143" s="727"/>
      <c r="Z143" s="727"/>
      <c r="AA143" s="727"/>
      <c r="AB143" s="727"/>
    </row>
    <row r="144" spans="1:28" ht="15">
      <c r="A144" s="718" t="s">
        <v>272</v>
      </c>
      <c r="B144" s="768" t="s">
        <v>273</v>
      </c>
      <c r="H144" s="727"/>
      <c r="I144" s="727"/>
      <c r="J144" s="727"/>
      <c r="K144" s="727"/>
      <c r="L144" s="727"/>
      <c r="M144" s="727"/>
      <c r="N144" s="797"/>
      <c r="P144" s="718" t="s">
        <v>272</v>
      </c>
      <c r="Q144" s="718" t="s">
        <v>273</v>
      </c>
      <c r="W144" s="727"/>
      <c r="X144" s="727"/>
      <c r="Y144" s="727"/>
      <c r="Z144" s="727"/>
      <c r="AA144" s="727"/>
      <c r="AB144" s="727"/>
    </row>
    <row r="145" spans="1:28" ht="15">
      <c r="A145" s="728" t="s">
        <v>274</v>
      </c>
      <c r="B145" s="771"/>
      <c r="C145" s="728">
        <v>2005</v>
      </c>
      <c r="D145" s="729"/>
      <c r="E145" s="729"/>
      <c r="F145" s="729"/>
      <c r="G145" s="729"/>
      <c r="H145" s="727"/>
      <c r="I145" s="727"/>
      <c r="J145" s="727"/>
      <c r="K145" s="727"/>
      <c r="L145" s="727"/>
      <c r="M145" s="727"/>
      <c r="N145" s="797"/>
      <c r="P145" s="728" t="s">
        <v>274</v>
      </c>
      <c r="Q145" s="728"/>
      <c r="R145" s="728">
        <v>2005</v>
      </c>
      <c r="S145" s="729"/>
      <c r="T145" s="729"/>
      <c r="U145" s="729"/>
      <c r="V145" s="729"/>
      <c r="W145" s="727"/>
      <c r="X145" s="727"/>
      <c r="Y145" s="727"/>
      <c r="Z145" s="727"/>
      <c r="AA145" s="727"/>
      <c r="AB145" s="727"/>
    </row>
    <row r="146" spans="1:28" ht="15">
      <c r="B146" s="768"/>
      <c r="H146" s="727"/>
      <c r="I146" s="727"/>
      <c r="J146" s="727"/>
      <c r="K146" s="727"/>
      <c r="L146" s="727"/>
      <c r="M146" s="727"/>
      <c r="N146" s="797"/>
      <c r="W146" s="727"/>
      <c r="X146" s="727"/>
      <c r="Y146" s="727"/>
      <c r="Z146" s="727"/>
      <c r="AA146" s="727"/>
      <c r="AB146" s="727"/>
    </row>
    <row r="147" spans="1:28">
      <c r="A147" s="730" t="s">
        <v>275</v>
      </c>
      <c r="B147" s="731" t="s">
        <v>276</v>
      </c>
      <c r="C147" s="732"/>
      <c r="D147" s="732"/>
      <c r="E147" s="732" t="s">
        <v>277</v>
      </c>
      <c r="F147" s="732"/>
      <c r="G147" s="732"/>
      <c r="H147" s="732"/>
      <c r="I147" s="732"/>
      <c r="J147" s="732"/>
      <c r="K147" s="730" t="s">
        <v>278</v>
      </c>
      <c r="L147" s="730" t="s">
        <v>279</v>
      </c>
      <c r="M147" s="730" t="s">
        <v>280</v>
      </c>
      <c r="N147" s="798"/>
      <c r="P147" s="730" t="s">
        <v>275</v>
      </c>
      <c r="Q147" s="805" t="s">
        <v>276</v>
      </c>
      <c r="R147" s="732"/>
      <c r="S147" s="732"/>
      <c r="T147" s="732" t="s">
        <v>281</v>
      </c>
      <c r="U147" s="732"/>
      <c r="V147" s="732"/>
      <c r="W147" s="732"/>
      <c r="X147" s="732"/>
      <c r="Y147" s="732"/>
      <c r="Z147" s="730" t="s">
        <v>278</v>
      </c>
      <c r="AA147" s="730" t="s">
        <v>279</v>
      </c>
      <c r="AB147" s="730" t="s">
        <v>280</v>
      </c>
    </row>
    <row r="148" spans="1:28">
      <c r="A148" s="733" t="s">
        <v>282</v>
      </c>
      <c r="B148" s="734" t="s">
        <v>283</v>
      </c>
      <c r="C148" s="735"/>
      <c r="D148" s="735"/>
      <c r="E148" s="773" t="s">
        <v>284</v>
      </c>
      <c r="F148" s="735"/>
      <c r="G148" s="735"/>
      <c r="H148" s="735"/>
      <c r="I148" s="735"/>
      <c r="J148" s="735"/>
      <c r="K148" s="776" t="s">
        <v>285</v>
      </c>
      <c r="L148" s="776" t="s">
        <v>285</v>
      </c>
      <c r="M148" s="776" t="s">
        <v>285</v>
      </c>
      <c r="N148" s="798"/>
      <c r="P148" s="733" t="s">
        <v>282</v>
      </c>
      <c r="Q148" s="806" t="s">
        <v>283</v>
      </c>
      <c r="R148" s="735"/>
      <c r="S148" s="735"/>
      <c r="T148" s="773" t="s">
        <v>286</v>
      </c>
      <c r="U148" s="735"/>
      <c r="V148" s="735"/>
      <c r="W148" s="735"/>
      <c r="X148" s="735"/>
      <c r="Y148" s="735"/>
      <c r="Z148" s="776" t="s">
        <v>285</v>
      </c>
      <c r="AA148" s="776" t="s">
        <v>285</v>
      </c>
      <c r="AB148" s="776" t="s">
        <v>285</v>
      </c>
    </row>
    <row r="149" spans="1:28">
      <c r="A149" s="736" t="s">
        <v>287</v>
      </c>
      <c r="B149" s="734" t="s">
        <v>227</v>
      </c>
      <c r="C149" s="737" t="s">
        <v>288</v>
      </c>
      <c r="D149" s="737" t="s">
        <v>289</v>
      </c>
      <c r="E149" s="774"/>
      <c r="F149" s="774"/>
      <c r="G149" s="774"/>
      <c r="H149" s="774"/>
      <c r="I149" s="774"/>
      <c r="J149" s="777" t="s">
        <v>82</v>
      </c>
      <c r="K149" s="733" t="s">
        <v>290</v>
      </c>
      <c r="L149" s="733" t="s">
        <v>291</v>
      </c>
      <c r="M149" s="733" t="s">
        <v>291</v>
      </c>
      <c r="N149" s="799"/>
      <c r="P149" s="736" t="s">
        <v>287</v>
      </c>
      <c r="Q149" s="806" t="s">
        <v>227</v>
      </c>
      <c r="R149" s="737" t="s">
        <v>288</v>
      </c>
      <c r="S149" s="737" t="s">
        <v>289</v>
      </c>
      <c r="T149" s="774"/>
      <c r="U149" s="774"/>
      <c r="V149" s="774"/>
      <c r="W149" s="774"/>
      <c r="X149" s="774"/>
      <c r="Y149" s="777" t="s">
        <v>82</v>
      </c>
      <c r="Z149" s="733" t="s">
        <v>290</v>
      </c>
      <c r="AA149" s="733" t="s">
        <v>291</v>
      </c>
      <c r="AB149" s="733" t="s">
        <v>291</v>
      </c>
    </row>
    <row r="150" spans="1:28">
      <c r="A150" s="738"/>
      <c r="B150" s="739"/>
      <c r="C150" s="740" t="s">
        <v>292</v>
      </c>
      <c r="D150" s="740" t="s">
        <v>293</v>
      </c>
      <c r="E150" s="775" t="s">
        <v>44</v>
      </c>
      <c r="F150" s="775" t="s">
        <v>45</v>
      </c>
      <c r="G150" s="740" t="s">
        <v>294</v>
      </c>
      <c r="H150" s="740" t="s">
        <v>295</v>
      </c>
      <c r="I150" s="740" t="s">
        <v>248</v>
      </c>
      <c r="J150" s="773" t="s">
        <v>296</v>
      </c>
      <c r="K150" s="778" t="s">
        <v>297</v>
      </c>
      <c r="L150" s="778" t="s">
        <v>298</v>
      </c>
      <c r="M150" s="778" t="s">
        <v>299</v>
      </c>
      <c r="N150" s="800"/>
      <c r="P150" s="738"/>
      <c r="Q150" s="807"/>
      <c r="R150" s="740" t="s">
        <v>292</v>
      </c>
      <c r="S150" s="740" t="s">
        <v>293</v>
      </c>
      <c r="T150" s="775" t="s">
        <v>44</v>
      </c>
      <c r="U150" s="775" t="s">
        <v>45</v>
      </c>
      <c r="V150" s="740" t="s">
        <v>294</v>
      </c>
      <c r="W150" s="740" t="s">
        <v>295</v>
      </c>
      <c r="X150" s="740" t="s">
        <v>248</v>
      </c>
      <c r="Y150" s="773" t="s">
        <v>296</v>
      </c>
      <c r="Z150" s="778" t="s">
        <v>297</v>
      </c>
      <c r="AA150" s="778" t="s">
        <v>298</v>
      </c>
      <c r="AB150" s="778" t="s">
        <v>299</v>
      </c>
    </row>
    <row r="151" spans="1:28">
      <c r="A151" s="741" t="s">
        <v>44</v>
      </c>
      <c r="B151" s="742">
        <v>126652</v>
      </c>
      <c r="C151" s="743">
        <v>50381</v>
      </c>
      <c r="D151" s="743">
        <v>48634</v>
      </c>
      <c r="E151" s="1449" t="s">
        <v>199</v>
      </c>
      <c r="F151" s="743">
        <v>23023</v>
      </c>
      <c r="G151" s="743">
        <v>9912</v>
      </c>
      <c r="H151" s="743">
        <v>44954</v>
      </c>
      <c r="I151" s="743">
        <v>23197</v>
      </c>
      <c r="J151" s="779">
        <v>21150</v>
      </c>
      <c r="K151" s="780">
        <v>21422</v>
      </c>
      <c r="L151" s="780">
        <v>8026</v>
      </c>
      <c r="M151" s="780">
        <v>7021</v>
      </c>
      <c r="N151" s="779"/>
      <c r="P151" s="741" t="s">
        <v>44</v>
      </c>
      <c r="Q151" s="808">
        <v>0.349566059414813</v>
      </c>
      <c r="R151" s="809">
        <v>0.67610805660864204</v>
      </c>
      <c r="S151" s="809">
        <v>0.67960685939877497</v>
      </c>
      <c r="T151" s="1449" t="s">
        <v>199</v>
      </c>
      <c r="U151" s="809">
        <v>0.81045041914607097</v>
      </c>
      <c r="V151" s="809">
        <v>0.86440677966101698</v>
      </c>
      <c r="W151" s="809">
        <v>0.68612359300618397</v>
      </c>
      <c r="X151" s="809">
        <v>0.79738759322326203</v>
      </c>
      <c r="Y151" s="824">
        <v>0.82595744680851102</v>
      </c>
      <c r="Z151" s="811">
        <v>0.81920455606386</v>
      </c>
      <c r="AA151" s="811">
        <v>0.88848741589833002</v>
      </c>
      <c r="AB151" s="811">
        <v>0.89460190856003396</v>
      </c>
    </row>
    <row r="152" spans="1:28">
      <c r="A152" s="744"/>
      <c r="B152" s="745"/>
      <c r="C152" s="746">
        <v>0.39779079682910701</v>
      </c>
      <c r="D152" s="746">
        <v>0.38399709440040403</v>
      </c>
      <c r="E152" s="746"/>
      <c r="F152" s="746">
        <v>0.18178157470865</v>
      </c>
      <c r="G152" s="746">
        <v>7.8261693459242707E-2</v>
      </c>
      <c r="H152" s="746">
        <v>0.354941098442978</v>
      </c>
      <c r="I152" s="746">
        <v>0.18315541799576801</v>
      </c>
      <c r="J152" s="781">
        <v>0.16699302024444901</v>
      </c>
      <c r="K152" s="781">
        <v>0.169140637336955</v>
      </c>
      <c r="L152" s="781">
        <v>6.3370495531061499E-2</v>
      </c>
      <c r="M152" s="781">
        <v>5.5435366200296897E-2</v>
      </c>
      <c r="N152" s="801"/>
      <c r="P152" s="744"/>
      <c r="Q152" s="810"/>
      <c r="R152" s="746"/>
      <c r="S152" s="746"/>
      <c r="T152" s="746"/>
      <c r="U152" s="746"/>
      <c r="V152" s="746"/>
      <c r="W152" s="746"/>
      <c r="X152" s="746"/>
      <c r="Y152" s="825"/>
      <c r="Z152" s="826"/>
      <c r="AA152" s="826"/>
      <c r="AB152" s="826"/>
    </row>
    <row r="153" spans="1:28">
      <c r="A153" s="741" t="s">
        <v>45</v>
      </c>
      <c r="B153" s="747">
        <v>359382</v>
      </c>
      <c r="C153" s="743">
        <v>76031</v>
      </c>
      <c r="D153" s="743">
        <v>74631</v>
      </c>
      <c r="E153" s="743">
        <v>31383</v>
      </c>
      <c r="F153" s="1450" t="s">
        <v>199</v>
      </c>
      <c r="G153" s="743">
        <v>20888</v>
      </c>
      <c r="H153" s="743">
        <v>67577</v>
      </c>
      <c r="I153" s="743">
        <v>35215</v>
      </c>
      <c r="J153" s="779">
        <v>18538</v>
      </c>
      <c r="K153" s="780">
        <v>29527</v>
      </c>
      <c r="L153" s="780">
        <v>11734</v>
      </c>
      <c r="M153" s="780">
        <v>9724</v>
      </c>
      <c r="N153" s="779"/>
      <c r="P153" s="741" t="s">
        <v>45</v>
      </c>
      <c r="Q153" s="811">
        <v>8.7793008309885401E-2</v>
      </c>
      <c r="R153" s="809">
        <v>0.34550380765740302</v>
      </c>
      <c r="S153" s="809">
        <v>0.33870643566346398</v>
      </c>
      <c r="T153" s="809">
        <v>0.541630819233343</v>
      </c>
      <c r="U153" s="1450" t="s">
        <v>199</v>
      </c>
      <c r="V153" s="809">
        <v>0.529299119111452</v>
      </c>
      <c r="W153" s="809">
        <v>0.34388919306864801</v>
      </c>
      <c r="X153" s="809">
        <v>0.45668039187846099</v>
      </c>
      <c r="Y153" s="824">
        <v>0.55065271334555999</v>
      </c>
      <c r="Z153" s="811">
        <v>0.55051308971449897</v>
      </c>
      <c r="AA153" s="811">
        <v>0.68246122379410301</v>
      </c>
      <c r="AB153" s="811">
        <v>0.70176881941587799</v>
      </c>
    </row>
    <row r="154" spans="1:28">
      <c r="A154" s="744"/>
      <c r="B154" s="745"/>
      <c r="C154" s="746">
        <v>0.211560400910452</v>
      </c>
      <c r="D154" s="746">
        <v>0.20766482461558999</v>
      </c>
      <c r="E154" s="746">
        <v>8.7324907758318401E-2</v>
      </c>
      <c r="F154" s="746"/>
      <c r="G154" s="746">
        <v>5.81219983193371E-2</v>
      </c>
      <c r="H154" s="746">
        <v>0.18803668519847999</v>
      </c>
      <c r="I154" s="746">
        <v>9.7987656588254299E-2</v>
      </c>
      <c r="J154" s="781">
        <v>5.1582995252961998E-2</v>
      </c>
      <c r="K154" s="781">
        <v>8.2160486613130301E-2</v>
      </c>
      <c r="L154" s="781">
        <v>3.2650494459934003E-2</v>
      </c>
      <c r="M154" s="781">
        <v>2.7057559922311101E-2</v>
      </c>
      <c r="N154" s="801"/>
      <c r="P154" s="744"/>
      <c r="Q154" s="810"/>
      <c r="R154" s="746"/>
      <c r="S154" s="746"/>
      <c r="T154" s="746"/>
      <c r="U154" s="746"/>
      <c r="V154" s="746"/>
      <c r="W154" s="746"/>
      <c r="X154" s="746"/>
      <c r="Y154" s="825"/>
      <c r="Z154" s="826"/>
      <c r="AA154" s="826"/>
      <c r="AB154" s="826"/>
    </row>
    <row r="155" spans="1:28">
      <c r="A155" s="748" t="s">
        <v>294</v>
      </c>
      <c r="B155" s="747">
        <v>121942</v>
      </c>
      <c r="C155" s="743">
        <v>22091</v>
      </c>
      <c r="D155" s="743">
        <v>21920</v>
      </c>
      <c r="E155" s="743">
        <v>7278</v>
      </c>
      <c r="F155" s="743">
        <v>8555</v>
      </c>
      <c r="G155" s="1449" t="s">
        <v>199</v>
      </c>
      <c r="H155" s="743">
        <v>19725</v>
      </c>
      <c r="I155" s="743">
        <v>10810</v>
      </c>
      <c r="J155" s="779">
        <v>3941</v>
      </c>
      <c r="K155" s="780">
        <v>4183</v>
      </c>
      <c r="L155" s="780">
        <v>4183</v>
      </c>
      <c r="M155" s="780">
        <v>3136</v>
      </c>
      <c r="N155" s="779"/>
      <c r="P155" s="748" t="s">
        <v>294</v>
      </c>
      <c r="Q155" s="811">
        <v>5.7406213856246099E-2</v>
      </c>
      <c r="R155" s="809">
        <v>0.21189624734054599</v>
      </c>
      <c r="S155" s="809">
        <v>0.209945255474453</v>
      </c>
      <c r="T155" s="809">
        <v>0.388156086837043</v>
      </c>
      <c r="U155" s="809">
        <v>0.30660432495616602</v>
      </c>
      <c r="V155" s="1449" t="s">
        <v>199</v>
      </c>
      <c r="W155" s="809">
        <v>0.20958174904943</v>
      </c>
      <c r="X155" s="809">
        <v>0.25346901017576301</v>
      </c>
      <c r="Y155" s="824">
        <v>0.42781020045673701</v>
      </c>
      <c r="Z155" s="811">
        <v>0.44131006454697602</v>
      </c>
      <c r="AA155" s="811">
        <v>0.44131006454697602</v>
      </c>
      <c r="AB155" s="811">
        <v>0.46428571428571402</v>
      </c>
    </row>
    <row r="156" spans="1:28">
      <c r="A156" s="744"/>
      <c r="B156" s="745"/>
      <c r="C156" s="746">
        <v>0.181159895688114</v>
      </c>
      <c r="D156" s="746">
        <v>0.179757589673779</v>
      </c>
      <c r="E156" s="746">
        <v>5.9684112118876198E-2</v>
      </c>
      <c r="F156" s="746">
        <v>7.0156303816568497E-2</v>
      </c>
      <c r="G156" s="746"/>
      <c r="H156" s="746">
        <v>0.16175722884650101</v>
      </c>
      <c r="I156" s="746">
        <v>8.8648701841859204E-2</v>
      </c>
      <c r="J156" s="781">
        <v>3.2318643289432701E-2</v>
      </c>
      <c r="K156" s="781">
        <v>3.4303193321415099E-2</v>
      </c>
      <c r="L156" s="781">
        <v>3.4303193321415099E-2</v>
      </c>
      <c r="M156" s="781">
        <v>2.5717144216102699E-2</v>
      </c>
      <c r="N156" s="801"/>
      <c r="P156" s="744"/>
      <c r="Q156" s="810"/>
      <c r="R156" s="746"/>
      <c r="S156" s="746"/>
      <c r="T156" s="746"/>
      <c r="U156" s="746"/>
      <c r="V156" s="822"/>
      <c r="W156" s="746"/>
      <c r="X156" s="746"/>
      <c r="Y156" s="825"/>
      <c r="Z156" s="826"/>
      <c r="AA156" s="826"/>
      <c r="AB156" s="826"/>
    </row>
    <row r="157" spans="1:28">
      <c r="A157" s="748" t="s">
        <v>300</v>
      </c>
      <c r="B157" s="747">
        <v>202776</v>
      </c>
      <c r="C157" s="743">
        <v>79686</v>
      </c>
      <c r="D157" s="743">
        <v>68854</v>
      </c>
      <c r="E157" s="743">
        <v>60421</v>
      </c>
      <c r="F157" s="743">
        <v>37645</v>
      </c>
      <c r="G157" s="743">
        <v>18859</v>
      </c>
      <c r="H157" s="1451" t="s">
        <v>199</v>
      </c>
      <c r="I157" s="743">
        <v>32984</v>
      </c>
      <c r="J157" s="779">
        <v>50440</v>
      </c>
      <c r="K157" s="780">
        <v>33683</v>
      </c>
      <c r="L157" s="780">
        <v>15029</v>
      </c>
      <c r="M157" s="780">
        <v>12307</v>
      </c>
      <c r="N157" s="779"/>
      <c r="P157" s="748" t="s">
        <v>300</v>
      </c>
      <c r="Q157" s="811">
        <v>0.24078886044269701</v>
      </c>
      <c r="R157" s="809">
        <v>0.70102652912682295</v>
      </c>
      <c r="S157" s="809">
        <v>0.74518546489673798</v>
      </c>
      <c r="T157" s="809">
        <v>0.79773588652951799</v>
      </c>
      <c r="U157" s="809">
        <v>0.799521848851109</v>
      </c>
      <c r="V157" s="809">
        <v>0.85704438199268296</v>
      </c>
      <c r="W157" s="1451" t="s">
        <v>199</v>
      </c>
      <c r="X157" s="809">
        <v>0.76261217560029104</v>
      </c>
      <c r="Y157" s="824">
        <v>0.74026566217287904</v>
      </c>
      <c r="Z157" s="811">
        <v>0.84526318914585996</v>
      </c>
      <c r="AA157" s="811">
        <v>0.88595382260962097</v>
      </c>
      <c r="AB157" s="811">
        <v>0.88981880230763</v>
      </c>
    </row>
    <row r="158" spans="1:28">
      <c r="A158" s="744"/>
      <c r="B158" s="749"/>
      <c r="C158" s="746">
        <v>0.39297550005917897</v>
      </c>
      <c r="D158" s="746">
        <v>0.33955694954038002</v>
      </c>
      <c r="E158" s="746">
        <v>0.29796918767507002</v>
      </c>
      <c r="F158" s="746">
        <v>0.18564820294314899</v>
      </c>
      <c r="G158" s="746">
        <v>9.3004103049670606E-2</v>
      </c>
      <c r="H158" s="746"/>
      <c r="I158" s="746">
        <v>0.162662247997791</v>
      </c>
      <c r="J158" s="781">
        <v>0.248747386278455</v>
      </c>
      <c r="K158" s="781">
        <v>0.16610940150708201</v>
      </c>
      <c r="L158" s="781">
        <v>7.4116266224799804E-2</v>
      </c>
      <c r="M158" s="781">
        <v>6.0692586893912499E-2</v>
      </c>
      <c r="N158" s="801"/>
      <c r="P158" s="744"/>
      <c r="Q158" s="812"/>
      <c r="R158" s="746"/>
      <c r="S158" s="746"/>
      <c r="T158" s="746"/>
      <c r="U158" s="746"/>
      <c r="V158" s="746"/>
      <c r="W158" s="823"/>
      <c r="X158" s="746"/>
      <c r="Y158" s="825"/>
      <c r="Z158" s="826"/>
      <c r="AA158" s="826"/>
      <c r="AB158" s="826"/>
    </row>
    <row r="159" spans="1:28">
      <c r="A159" s="748" t="s">
        <v>248</v>
      </c>
      <c r="B159" s="747">
        <v>93172</v>
      </c>
      <c r="C159" s="743">
        <v>5347</v>
      </c>
      <c r="D159" s="743">
        <v>5258</v>
      </c>
      <c r="E159" s="743">
        <v>2018</v>
      </c>
      <c r="F159" s="743">
        <v>1068</v>
      </c>
      <c r="G159" s="743">
        <v>456</v>
      </c>
      <c r="H159" s="743">
        <v>4523</v>
      </c>
      <c r="I159" s="1451" t="s">
        <v>199</v>
      </c>
      <c r="J159" s="782">
        <v>701</v>
      </c>
      <c r="K159" s="780">
        <v>581</v>
      </c>
      <c r="L159" s="780">
        <v>233</v>
      </c>
      <c r="M159" s="780">
        <v>233</v>
      </c>
      <c r="N159" s="779"/>
      <c r="P159" s="748" t="s">
        <v>248</v>
      </c>
      <c r="Q159" s="811">
        <v>4.4442972579149601E-2</v>
      </c>
      <c r="R159" s="809">
        <v>0.40302973630072902</v>
      </c>
      <c r="S159" s="809">
        <v>0.40395587675922401</v>
      </c>
      <c r="T159" s="809">
        <v>0.74777006937561896</v>
      </c>
      <c r="U159" s="809">
        <v>0.63857677902621701</v>
      </c>
      <c r="V159" s="809">
        <v>0.82894736842105299</v>
      </c>
      <c r="W159" s="809">
        <v>0.390006632765863</v>
      </c>
      <c r="X159" s="1451" t="s">
        <v>199</v>
      </c>
      <c r="Y159" s="824">
        <v>0.72467902995720401</v>
      </c>
      <c r="Z159" s="811">
        <v>0.85197934595525004</v>
      </c>
      <c r="AA159" s="811">
        <v>0.92703862660944203</v>
      </c>
      <c r="AB159" s="811">
        <v>0.92703862660944203</v>
      </c>
    </row>
    <row r="160" spans="1:28">
      <c r="A160" s="750"/>
      <c r="B160" s="751"/>
      <c r="C160" s="752">
        <v>5.7388485811187898E-2</v>
      </c>
      <c r="D160" s="753">
        <v>5.6433263212123802E-2</v>
      </c>
      <c r="E160" s="753">
        <v>2.1658867470914001E-2</v>
      </c>
      <c r="F160" s="753">
        <v>1.1462671188769201E-2</v>
      </c>
      <c r="G160" s="753">
        <v>4.8941742154295304E-3</v>
      </c>
      <c r="H160" s="753">
        <v>4.8544627141201203E-2</v>
      </c>
      <c r="I160" s="753"/>
      <c r="J160" s="783">
        <v>7.5237195724037302E-3</v>
      </c>
      <c r="K160" s="784">
        <v>6.2357789893959601E-3</v>
      </c>
      <c r="L160" s="784">
        <v>2.50075129867342E-3</v>
      </c>
      <c r="M160" s="784">
        <v>2.50075129867342E-3</v>
      </c>
      <c r="N160" s="801"/>
      <c r="P160" s="750"/>
      <c r="Q160" s="813"/>
      <c r="R160" s="753"/>
      <c r="S160" s="753"/>
      <c r="T160" s="753"/>
      <c r="U160" s="753"/>
      <c r="V160" s="753"/>
      <c r="W160" s="753"/>
      <c r="X160" s="753"/>
      <c r="Y160" s="783"/>
      <c r="Z160" s="784"/>
      <c r="AA160" s="784"/>
      <c r="AB160" s="784"/>
    </row>
    <row r="161" spans="1:28">
      <c r="A161" s="754" t="s">
        <v>301</v>
      </c>
      <c r="B161" s="755">
        <v>903924</v>
      </c>
      <c r="C161" s="756">
        <v>233536</v>
      </c>
      <c r="D161" s="756">
        <v>219297</v>
      </c>
      <c r="E161" s="756">
        <v>101100</v>
      </c>
      <c r="F161" s="756">
        <v>70291</v>
      </c>
      <c r="G161" s="756">
        <v>50115</v>
      </c>
      <c r="H161" s="756">
        <v>136779</v>
      </c>
      <c r="I161" s="756">
        <v>102206</v>
      </c>
      <c r="J161" s="785">
        <v>94770</v>
      </c>
      <c r="K161" s="786">
        <v>89396</v>
      </c>
      <c r="L161" s="786">
        <v>39205</v>
      </c>
      <c r="M161" s="786">
        <v>32421</v>
      </c>
      <c r="N161" s="785"/>
      <c r="P161" s="754" t="s">
        <v>301</v>
      </c>
      <c r="Q161" s="814">
        <v>0.163009235495335</v>
      </c>
      <c r="R161" s="815">
        <v>0.52681385311044104</v>
      </c>
      <c r="S161" s="815">
        <v>0.53062741396371105</v>
      </c>
      <c r="T161" s="815">
        <v>0.687754698318497</v>
      </c>
      <c r="U161" s="815">
        <v>0.74066381186780705</v>
      </c>
      <c r="V161" s="815">
        <v>0.72164022747680301</v>
      </c>
      <c r="W161" s="815">
        <v>0.43852491976107399</v>
      </c>
      <c r="X161" s="815">
        <v>0.61124591511261595</v>
      </c>
      <c r="Y161" s="827">
        <v>0.70919067215363496</v>
      </c>
      <c r="Z161" s="814">
        <v>0.72280638954763099</v>
      </c>
      <c r="AA161" s="814">
        <v>0.77837010585384503</v>
      </c>
      <c r="AB161" s="814">
        <v>0.79355972980475598</v>
      </c>
    </row>
    <row r="162" spans="1:28">
      <c r="A162" s="757" t="s">
        <v>302</v>
      </c>
      <c r="B162" s="758"/>
      <c r="C162" s="759">
        <v>0.25835800354897098</v>
      </c>
      <c r="D162" s="759">
        <v>0.24260557303490099</v>
      </c>
      <c r="E162" s="759">
        <v>0.111845686141755</v>
      </c>
      <c r="F162" s="759">
        <v>7.7762068492483905E-2</v>
      </c>
      <c r="G162" s="759">
        <v>5.5441607922790001E-2</v>
      </c>
      <c r="H162" s="759">
        <v>0.151316924874215</v>
      </c>
      <c r="I162" s="759">
        <v>0.113069240334364</v>
      </c>
      <c r="J162" s="787">
        <v>0.10484288502130699</v>
      </c>
      <c r="K162" s="788">
        <v>9.8897694938955005E-2</v>
      </c>
      <c r="L162" s="788">
        <v>4.3372009151211803E-2</v>
      </c>
      <c r="M162" s="788">
        <v>3.5866953416437697E-2</v>
      </c>
      <c r="N162" s="802"/>
      <c r="P162" s="757" t="s">
        <v>302</v>
      </c>
      <c r="Q162" s="816"/>
      <c r="R162" s="759"/>
      <c r="S162" s="759"/>
      <c r="T162" s="759"/>
      <c r="U162" s="759"/>
      <c r="V162" s="759"/>
      <c r="W162" s="759"/>
      <c r="X162" s="759"/>
      <c r="Y162" s="787"/>
      <c r="Z162" s="788"/>
      <c r="AA162" s="788"/>
      <c r="AB162" s="788"/>
    </row>
    <row r="163" spans="1:28">
      <c r="A163" s="748" t="s">
        <v>49</v>
      </c>
      <c r="B163" s="747">
        <v>50285</v>
      </c>
      <c r="C163" s="743">
        <v>14885</v>
      </c>
      <c r="D163" s="743">
        <v>14885</v>
      </c>
      <c r="E163" s="743">
        <v>4447</v>
      </c>
      <c r="F163" s="743">
        <v>2883</v>
      </c>
      <c r="G163" s="743">
        <v>1106</v>
      </c>
      <c r="H163" s="743">
        <v>13674</v>
      </c>
      <c r="I163" s="743">
        <v>1817</v>
      </c>
      <c r="J163" s="1452" t="s">
        <v>199</v>
      </c>
      <c r="K163" s="789">
        <v>1579</v>
      </c>
      <c r="L163" s="789">
        <v>618</v>
      </c>
      <c r="M163" s="789">
        <v>460</v>
      </c>
      <c r="N163" s="779"/>
      <c r="P163" s="748" t="s">
        <v>49</v>
      </c>
      <c r="Q163" s="811">
        <v>9.0176865164360201E-2</v>
      </c>
      <c r="R163" s="809">
        <v>0.292038965401411</v>
      </c>
      <c r="S163" s="809">
        <v>0.292038965401411</v>
      </c>
      <c r="T163" s="809">
        <v>0.75961322239712203</v>
      </c>
      <c r="U163" s="809">
        <v>0.50502948317724605</v>
      </c>
      <c r="V163" s="809">
        <v>0.67540687160940305</v>
      </c>
      <c r="W163" s="809">
        <v>0.27555945590171099</v>
      </c>
      <c r="X163" s="809">
        <v>0.87176664832140904</v>
      </c>
      <c r="Y163" s="1451" t="s">
        <v>199</v>
      </c>
      <c r="Z163" s="811">
        <v>0.79417352754908199</v>
      </c>
      <c r="AA163" s="811">
        <v>0.88349514563106801</v>
      </c>
      <c r="AB163" s="811">
        <v>0.96956521739130397</v>
      </c>
    </row>
    <row r="164" spans="1:28">
      <c r="A164" s="760"/>
      <c r="B164" s="739"/>
      <c r="C164" s="761">
        <v>0.29601272745351498</v>
      </c>
      <c r="D164" s="761">
        <v>0.29601272745351498</v>
      </c>
      <c r="E164" s="761">
        <v>8.8435915282887495E-2</v>
      </c>
      <c r="F164" s="761">
        <v>5.73332007556926E-2</v>
      </c>
      <c r="G164" s="761">
        <v>2.1994630605548401E-2</v>
      </c>
      <c r="H164" s="761">
        <v>0.271929999005668</v>
      </c>
      <c r="I164" s="761">
        <v>3.6134035994829498E-2</v>
      </c>
      <c r="J164" s="790"/>
      <c r="K164" s="791">
        <v>3.1401014218952E-2</v>
      </c>
      <c r="L164" s="791">
        <v>1.22899473003878E-2</v>
      </c>
      <c r="M164" s="791">
        <v>9.1478572138808806E-3</v>
      </c>
      <c r="N164" s="801"/>
      <c r="P164" s="760"/>
      <c r="Q164" s="807"/>
      <c r="R164" s="761"/>
      <c r="S164" s="761"/>
      <c r="T164" s="761"/>
      <c r="U164" s="761"/>
      <c r="V164" s="761"/>
      <c r="W164" s="761"/>
      <c r="X164" s="761"/>
      <c r="Y164" s="790"/>
      <c r="Z164" s="791"/>
      <c r="AA164" s="791"/>
      <c r="AB164" s="791"/>
    </row>
    <row r="165" spans="1:28">
      <c r="A165" s="754" t="s">
        <v>303</v>
      </c>
      <c r="B165" s="762">
        <v>954209</v>
      </c>
      <c r="C165" s="763">
        <v>248421</v>
      </c>
      <c r="D165" s="764">
        <v>234182</v>
      </c>
      <c r="E165" s="764">
        <v>105547</v>
      </c>
      <c r="F165" s="764">
        <v>73174</v>
      </c>
      <c r="G165" s="764">
        <v>51221</v>
      </c>
      <c r="H165" s="764">
        <v>150453</v>
      </c>
      <c r="I165" s="764">
        <v>104023</v>
      </c>
      <c r="J165" s="792">
        <v>94770</v>
      </c>
      <c r="K165" s="793">
        <v>90975</v>
      </c>
      <c r="L165" s="793">
        <v>39823</v>
      </c>
      <c r="M165" s="793">
        <v>32881</v>
      </c>
      <c r="N165" s="803"/>
      <c r="P165" s="754" t="s">
        <v>303</v>
      </c>
      <c r="Q165" s="817">
        <v>0.15784123413174</v>
      </c>
      <c r="R165" s="818">
        <v>0.51274650693781898</v>
      </c>
      <c r="S165" s="819">
        <v>0.51546233271557995</v>
      </c>
      <c r="T165" s="819">
        <v>0.69078230551318398</v>
      </c>
      <c r="U165" s="819">
        <v>0.73137999836007295</v>
      </c>
      <c r="V165" s="819">
        <v>0.720641924210773</v>
      </c>
      <c r="W165" s="819">
        <v>0.42371371790525902</v>
      </c>
      <c r="X165" s="819">
        <v>0.61579650654182205</v>
      </c>
      <c r="Y165" s="828">
        <v>0.70919067215363496</v>
      </c>
      <c r="Z165" s="829">
        <v>0.72404506732618901</v>
      </c>
      <c r="AA165" s="829">
        <v>0.78000150666700196</v>
      </c>
      <c r="AB165" s="829">
        <v>0.79602201879504897</v>
      </c>
    </row>
    <row r="166" spans="1:28">
      <c r="A166" s="765"/>
      <c r="B166" s="766"/>
      <c r="C166" s="767">
        <v>0.26034233590334999</v>
      </c>
      <c r="D166" s="767">
        <v>0.245420028526245</v>
      </c>
      <c r="E166" s="767">
        <v>0.110612035728022</v>
      </c>
      <c r="F166" s="767">
        <v>7.66855060054977E-2</v>
      </c>
      <c r="G166" s="767">
        <v>5.36790158130976E-2</v>
      </c>
      <c r="H166" s="767">
        <v>0.157673004551414</v>
      </c>
      <c r="I166" s="767">
        <v>0.109014901347608</v>
      </c>
      <c r="J166" s="794">
        <v>9.9317864325320804E-2</v>
      </c>
      <c r="K166" s="795">
        <v>9.5340748200865896E-2</v>
      </c>
      <c r="L166" s="795">
        <v>4.1734043590031099E-2</v>
      </c>
      <c r="M166" s="795">
        <v>3.4458907849328597E-2</v>
      </c>
      <c r="N166" s="802"/>
      <c r="P166" s="765"/>
      <c r="Q166" s="820"/>
      <c r="R166" s="767"/>
      <c r="S166" s="767"/>
      <c r="T166" s="767"/>
      <c r="U166" s="767"/>
      <c r="V166" s="767"/>
      <c r="W166" s="767"/>
      <c r="X166" s="767"/>
      <c r="Y166" s="794"/>
      <c r="Z166" s="795"/>
      <c r="AA166" s="795"/>
      <c r="AB166" s="795"/>
    </row>
    <row r="167" spans="1:28" ht="15">
      <c r="B167" s="768"/>
      <c r="I167" s="727"/>
      <c r="J167" s="727"/>
      <c r="K167" s="727"/>
      <c r="L167" s="727"/>
      <c r="M167" s="727"/>
      <c r="N167" s="797"/>
      <c r="X167" s="727"/>
      <c r="Y167" s="727"/>
      <c r="Z167" s="727"/>
      <c r="AA167" s="727"/>
      <c r="AB167" s="727"/>
    </row>
    <row r="168" spans="1:28" ht="15">
      <c r="A168" s="729" t="s">
        <v>304</v>
      </c>
      <c r="B168" s="768"/>
      <c r="I168" s="727"/>
      <c r="J168" s="727"/>
      <c r="K168" s="727"/>
      <c r="L168" s="727"/>
      <c r="M168" s="727"/>
      <c r="N168" s="797"/>
      <c r="P168" s="729" t="s">
        <v>269</v>
      </c>
      <c r="X168" s="727"/>
      <c r="Y168" s="727"/>
      <c r="Z168" s="727"/>
      <c r="AA168" s="727"/>
      <c r="AB168" s="727"/>
    </row>
    <row r="169" spans="1:28">
      <c r="B169" s="768"/>
    </row>
    <row r="170" spans="1:28" ht="15">
      <c r="A170" s="726" t="s">
        <v>270</v>
      </c>
      <c r="B170" s="770"/>
      <c r="C170" s="727"/>
      <c r="D170" s="727"/>
      <c r="E170" s="727"/>
      <c r="F170" s="727"/>
      <c r="G170" s="727"/>
      <c r="H170" s="727"/>
      <c r="I170" s="727"/>
      <c r="J170" s="727"/>
      <c r="K170" s="727"/>
      <c r="L170" s="727"/>
      <c r="M170" s="727"/>
      <c r="N170" s="797"/>
      <c r="P170" s="726" t="s">
        <v>271</v>
      </c>
      <c r="Q170" s="727"/>
      <c r="R170" s="727"/>
      <c r="S170" s="727"/>
      <c r="T170" s="727"/>
      <c r="U170" s="727"/>
      <c r="V170" s="727"/>
      <c r="W170" s="727"/>
      <c r="X170" s="727"/>
      <c r="Y170" s="727"/>
      <c r="Z170" s="727"/>
      <c r="AA170" s="727"/>
      <c r="AB170" s="727"/>
    </row>
    <row r="171" spans="1:28" ht="15">
      <c r="A171" s="718" t="s">
        <v>272</v>
      </c>
      <c r="B171" s="768" t="s">
        <v>273</v>
      </c>
      <c r="H171" s="727"/>
      <c r="I171" s="727"/>
      <c r="J171" s="727"/>
      <c r="K171" s="727"/>
      <c r="L171" s="727"/>
      <c r="M171" s="727"/>
      <c r="N171" s="797"/>
      <c r="P171" s="718" t="s">
        <v>272</v>
      </c>
      <c r="Q171" s="718" t="s">
        <v>273</v>
      </c>
      <c r="W171" s="727"/>
      <c r="X171" s="727"/>
      <c r="Y171" s="727"/>
      <c r="Z171" s="727"/>
      <c r="AA171" s="727"/>
      <c r="AB171" s="727"/>
    </row>
    <row r="172" spans="1:28" ht="15">
      <c r="A172" s="728" t="s">
        <v>274</v>
      </c>
      <c r="B172" s="771"/>
      <c r="C172" s="728">
        <v>2006</v>
      </c>
      <c r="D172" s="729"/>
      <c r="E172" s="729"/>
      <c r="F172" s="729"/>
      <c r="G172" s="729"/>
      <c r="H172" s="727"/>
      <c r="I172" s="727"/>
      <c r="J172" s="727"/>
      <c r="K172" s="727"/>
      <c r="L172" s="727"/>
      <c r="M172" s="727"/>
      <c r="N172" s="797"/>
      <c r="P172" s="728" t="s">
        <v>274</v>
      </c>
      <c r="Q172" s="728"/>
      <c r="R172" s="728">
        <v>2006</v>
      </c>
      <c r="S172" s="729"/>
      <c r="T172" s="729"/>
      <c r="U172" s="729"/>
      <c r="V172" s="729"/>
      <c r="W172" s="727"/>
      <c r="X172" s="727"/>
      <c r="Y172" s="727"/>
      <c r="Z172" s="727"/>
      <c r="AA172" s="727"/>
      <c r="AB172" s="727"/>
    </row>
    <row r="173" spans="1:28" ht="15">
      <c r="B173" s="768"/>
      <c r="H173" s="727"/>
      <c r="I173" s="727"/>
      <c r="J173" s="727"/>
      <c r="K173" s="727"/>
      <c r="L173" s="727"/>
      <c r="M173" s="727"/>
      <c r="N173" s="797"/>
      <c r="W173" s="727"/>
      <c r="X173" s="727"/>
      <c r="Y173" s="727"/>
      <c r="Z173" s="727"/>
      <c r="AA173" s="727"/>
      <c r="AB173" s="727"/>
    </row>
    <row r="174" spans="1:28">
      <c r="A174" s="730" t="s">
        <v>275</v>
      </c>
      <c r="B174" s="731" t="s">
        <v>276</v>
      </c>
      <c r="C174" s="732"/>
      <c r="D174" s="732"/>
      <c r="E174" s="732" t="s">
        <v>277</v>
      </c>
      <c r="F174" s="732"/>
      <c r="G174" s="732"/>
      <c r="H174" s="732"/>
      <c r="I174" s="732"/>
      <c r="J174" s="732"/>
      <c r="K174" s="730" t="s">
        <v>278</v>
      </c>
      <c r="L174" s="730" t="s">
        <v>279</v>
      </c>
      <c r="M174" s="730" t="s">
        <v>280</v>
      </c>
      <c r="N174" s="798"/>
      <c r="P174" s="730" t="s">
        <v>275</v>
      </c>
      <c r="Q174" s="805" t="s">
        <v>276</v>
      </c>
      <c r="R174" s="732"/>
      <c r="S174" s="732"/>
      <c r="T174" s="732" t="s">
        <v>281</v>
      </c>
      <c r="U174" s="732"/>
      <c r="V174" s="732"/>
      <c r="W174" s="732"/>
      <c r="X174" s="732"/>
      <c r="Y174" s="732"/>
      <c r="Z174" s="730" t="s">
        <v>278</v>
      </c>
      <c r="AA174" s="730" t="s">
        <v>279</v>
      </c>
      <c r="AB174" s="730" t="s">
        <v>280</v>
      </c>
    </row>
    <row r="175" spans="1:28">
      <c r="A175" s="733" t="s">
        <v>282</v>
      </c>
      <c r="B175" s="734" t="s">
        <v>283</v>
      </c>
      <c r="C175" s="735"/>
      <c r="D175" s="735"/>
      <c r="E175" s="773" t="s">
        <v>284</v>
      </c>
      <c r="F175" s="735"/>
      <c r="G175" s="735"/>
      <c r="H175" s="735"/>
      <c r="I175" s="735"/>
      <c r="J175" s="735"/>
      <c r="K175" s="776" t="s">
        <v>285</v>
      </c>
      <c r="L175" s="776" t="s">
        <v>285</v>
      </c>
      <c r="M175" s="776" t="s">
        <v>285</v>
      </c>
      <c r="N175" s="798"/>
      <c r="P175" s="733" t="s">
        <v>282</v>
      </c>
      <c r="Q175" s="806" t="s">
        <v>283</v>
      </c>
      <c r="R175" s="735"/>
      <c r="S175" s="735"/>
      <c r="T175" s="773" t="s">
        <v>286</v>
      </c>
      <c r="U175" s="735"/>
      <c r="V175" s="735"/>
      <c r="W175" s="735"/>
      <c r="X175" s="735"/>
      <c r="Y175" s="735"/>
      <c r="Z175" s="776" t="s">
        <v>285</v>
      </c>
      <c r="AA175" s="776" t="s">
        <v>285</v>
      </c>
      <c r="AB175" s="776" t="s">
        <v>285</v>
      </c>
    </row>
    <row r="176" spans="1:28">
      <c r="A176" s="736" t="s">
        <v>287</v>
      </c>
      <c r="B176" s="734" t="s">
        <v>227</v>
      </c>
      <c r="C176" s="737" t="s">
        <v>288</v>
      </c>
      <c r="D176" s="737" t="s">
        <v>289</v>
      </c>
      <c r="E176" s="774"/>
      <c r="F176" s="774"/>
      <c r="G176" s="774"/>
      <c r="H176" s="774"/>
      <c r="I176" s="774"/>
      <c r="J176" s="777" t="s">
        <v>82</v>
      </c>
      <c r="K176" s="733" t="s">
        <v>290</v>
      </c>
      <c r="L176" s="733" t="s">
        <v>291</v>
      </c>
      <c r="M176" s="733" t="s">
        <v>291</v>
      </c>
      <c r="N176" s="799"/>
      <c r="P176" s="736" t="s">
        <v>287</v>
      </c>
      <c r="Q176" s="806" t="s">
        <v>227</v>
      </c>
      <c r="R176" s="737" t="s">
        <v>288</v>
      </c>
      <c r="S176" s="737" t="s">
        <v>289</v>
      </c>
      <c r="T176" s="774"/>
      <c r="U176" s="774"/>
      <c r="V176" s="774"/>
      <c r="W176" s="774"/>
      <c r="X176" s="774"/>
      <c r="Y176" s="777" t="s">
        <v>82</v>
      </c>
      <c r="Z176" s="733" t="s">
        <v>290</v>
      </c>
      <c r="AA176" s="733" t="s">
        <v>291</v>
      </c>
      <c r="AB176" s="733" t="s">
        <v>291</v>
      </c>
    </row>
    <row r="177" spans="1:28">
      <c r="A177" s="738"/>
      <c r="B177" s="739"/>
      <c r="C177" s="740" t="s">
        <v>292</v>
      </c>
      <c r="D177" s="740" t="s">
        <v>293</v>
      </c>
      <c r="E177" s="775" t="s">
        <v>44</v>
      </c>
      <c r="F177" s="775" t="s">
        <v>45</v>
      </c>
      <c r="G177" s="740" t="s">
        <v>294</v>
      </c>
      <c r="H177" s="740" t="s">
        <v>295</v>
      </c>
      <c r="I177" s="740" t="s">
        <v>248</v>
      </c>
      <c r="J177" s="773" t="s">
        <v>296</v>
      </c>
      <c r="K177" s="778" t="s">
        <v>297</v>
      </c>
      <c r="L177" s="778" t="s">
        <v>298</v>
      </c>
      <c r="M177" s="778" t="s">
        <v>299</v>
      </c>
      <c r="N177" s="800"/>
      <c r="P177" s="738"/>
      <c r="Q177" s="807"/>
      <c r="R177" s="740" t="s">
        <v>292</v>
      </c>
      <c r="S177" s="740" t="s">
        <v>293</v>
      </c>
      <c r="T177" s="775" t="s">
        <v>44</v>
      </c>
      <c r="U177" s="775" t="s">
        <v>45</v>
      </c>
      <c r="V177" s="740" t="s">
        <v>294</v>
      </c>
      <c r="W177" s="740" t="s">
        <v>295</v>
      </c>
      <c r="X177" s="740" t="s">
        <v>248</v>
      </c>
      <c r="Y177" s="773" t="s">
        <v>296</v>
      </c>
      <c r="Z177" s="778" t="s">
        <v>297</v>
      </c>
      <c r="AA177" s="778" t="s">
        <v>298</v>
      </c>
      <c r="AB177" s="778" t="s">
        <v>299</v>
      </c>
    </row>
    <row r="178" spans="1:28">
      <c r="A178" s="741" t="s">
        <v>44</v>
      </c>
      <c r="B178" s="742">
        <v>129229</v>
      </c>
      <c r="C178" s="743">
        <v>50308</v>
      </c>
      <c r="D178" s="743">
        <v>48206</v>
      </c>
      <c r="E178" s="1449" t="s">
        <v>199</v>
      </c>
      <c r="F178" s="743">
        <v>21060</v>
      </c>
      <c r="G178" s="743">
        <v>9132</v>
      </c>
      <c r="H178" s="743">
        <v>44295</v>
      </c>
      <c r="I178" s="743">
        <v>23325</v>
      </c>
      <c r="J178" s="779">
        <v>21124</v>
      </c>
      <c r="K178" s="780">
        <v>19597</v>
      </c>
      <c r="L178" s="780">
        <v>7273</v>
      </c>
      <c r="M178" s="780">
        <v>6438</v>
      </c>
      <c r="N178" s="779"/>
      <c r="P178" s="741" t="s">
        <v>44</v>
      </c>
      <c r="Q178" s="808">
        <v>0.35723806984804102</v>
      </c>
      <c r="R178" s="809">
        <v>0.68183986642283501</v>
      </c>
      <c r="S178" s="809">
        <v>0.68505995104343897</v>
      </c>
      <c r="T178" s="1449" t="s">
        <v>199</v>
      </c>
      <c r="U178" s="809">
        <v>0.79814814814814805</v>
      </c>
      <c r="V178" s="809">
        <v>0.84954007884362703</v>
      </c>
      <c r="W178" s="809">
        <v>0.69448018963765701</v>
      </c>
      <c r="X178" s="809">
        <v>0.79712754555198295</v>
      </c>
      <c r="Y178" s="824">
        <v>0.82010982768415097</v>
      </c>
      <c r="Z178" s="811">
        <v>0.81231821197122001</v>
      </c>
      <c r="AA178" s="811">
        <v>0.87639213529492599</v>
      </c>
      <c r="AB178" s="811">
        <v>0.88381484933209098</v>
      </c>
    </row>
    <row r="179" spans="1:28">
      <c r="A179" s="744"/>
      <c r="B179" s="745"/>
      <c r="C179" s="746">
        <v>0.38929342485045898</v>
      </c>
      <c r="D179" s="746">
        <v>0.37302772597481998</v>
      </c>
      <c r="E179" s="746"/>
      <c r="F179" s="746">
        <v>0.16296651680350399</v>
      </c>
      <c r="G179" s="746">
        <v>7.0665253155251503E-2</v>
      </c>
      <c r="H179" s="746">
        <v>0.34276362116862302</v>
      </c>
      <c r="I179" s="746">
        <v>0.18049354247111701</v>
      </c>
      <c r="J179" s="781">
        <v>0.16346176167887999</v>
      </c>
      <c r="K179" s="781">
        <v>0.15164552848044899</v>
      </c>
      <c r="L179" s="781">
        <v>5.6279937165806398E-2</v>
      </c>
      <c r="M179" s="781">
        <v>4.9818539182381702E-2</v>
      </c>
      <c r="N179" s="801"/>
      <c r="P179" s="744"/>
      <c r="Q179" s="810"/>
      <c r="R179" s="746"/>
      <c r="S179" s="746"/>
      <c r="T179" s="746"/>
      <c r="U179" s="746"/>
      <c r="V179" s="746"/>
      <c r="W179" s="746"/>
      <c r="X179" s="746"/>
      <c r="Y179" s="825"/>
      <c r="Z179" s="826"/>
      <c r="AA179" s="826"/>
      <c r="AB179" s="826"/>
    </row>
    <row r="180" spans="1:28">
      <c r="A180" s="741" t="s">
        <v>45</v>
      </c>
      <c r="B180" s="747">
        <v>336013</v>
      </c>
      <c r="C180" s="743">
        <v>75179</v>
      </c>
      <c r="D180" s="743">
        <v>73735</v>
      </c>
      <c r="E180" s="743">
        <v>30421</v>
      </c>
      <c r="F180" s="1450" t="s">
        <v>199</v>
      </c>
      <c r="G180" s="743">
        <v>20481</v>
      </c>
      <c r="H180" s="743">
        <v>66674</v>
      </c>
      <c r="I180" s="743">
        <v>35332</v>
      </c>
      <c r="J180" s="779">
        <v>17789</v>
      </c>
      <c r="K180" s="780">
        <v>28624</v>
      </c>
      <c r="L180" s="780">
        <v>11072</v>
      </c>
      <c r="M180" s="780">
        <v>9533</v>
      </c>
      <c r="N180" s="779"/>
      <c r="P180" s="741" t="s">
        <v>45</v>
      </c>
      <c r="Q180" s="811">
        <v>9.3238583045470294E-2</v>
      </c>
      <c r="R180" s="809">
        <v>0.344484497000492</v>
      </c>
      <c r="S180" s="809">
        <v>0.33676001898691299</v>
      </c>
      <c r="T180" s="809">
        <v>0.53962723118898104</v>
      </c>
      <c r="U180" s="1450" t="s">
        <v>199</v>
      </c>
      <c r="V180" s="809">
        <v>0.52184951906645205</v>
      </c>
      <c r="W180" s="809">
        <v>0.339667636559978</v>
      </c>
      <c r="X180" s="809">
        <v>0.46428167100645301</v>
      </c>
      <c r="Y180" s="824">
        <v>0.56934060374388695</v>
      </c>
      <c r="Z180" s="811">
        <v>0.54828116266070404</v>
      </c>
      <c r="AA180" s="811">
        <v>0.69291907514450901</v>
      </c>
      <c r="AB180" s="811">
        <v>0.71142347634532699</v>
      </c>
    </row>
    <row r="181" spans="1:28">
      <c r="A181" s="744"/>
      <c r="B181" s="745"/>
      <c r="C181" s="746">
        <v>0.22373836726555199</v>
      </c>
      <c r="D181" s="746">
        <v>0.21944091448842801</v>
      </c>
      <c r="E181" s="746">
        <v>9.0535187626669206E-2</v>
      </c>
      <c r="F181" s="746"/>
      <c r="G181" s="746">
        <v>6.0952998842306698E-2</v>
      </c>
      <c r="H181" s="746">
        <v>0.19842684658034099</v>
      </c>
      <c r="I181" s="746">
        <v>0.105150693574356</v>
      </c>
      <c r="J181" s="781">
        <v>5.2941404052819399E-2</v>
      </c>
      <c r="K181" s="781">
        <v>8.5187180257906697E-2</v>
      </c>
      <c r="L181" s="781">
        <v>3.2951106058396601E-2</v>
      </c>
      <c r="M181" s="781">
        <v>2.8370926124882099E-2</v>
      </c>
      <c r="N181" s="801"/>
      <c r="P181" s="744"/>
      <c r="Q181" s="810"/>
      <c r="R181" s="746"/>
      <c r="S181" s="746"/>
      <c r="T181" s="746"/>
      <c r="U181" s="746"/>
      <c r="V181" s="746"/>
      <c r="W181" s="746"/>
      <c r="X181" s="746"/>
      <c r="Y181" s="825"/>
      <c r="Z181" s="826"/>
      <c r="AA181" s="826"/>
      <c r="AB181" s="826"/>
    </row>
    <row r="182" spans="1:28">
      <c r="A182" s="748" t="s">
        <v>294</v>
      </c>
      <c r="B182" s="747">
        <v>125249</v>
      </c>
      <c r="C182" s="743">
        <v>21674</v>
      </c>
      <c r="D182" s="743">
        <v>21481</v>
      </c>
      <c r="E182" s="743">
        <v>6987</v>
      </c>
      <c r="F182" s="743">
        <v>7257</v>
      </c>
      <c r="G182" s="1449" t="s">
        <v>199</v>
      </c>
      <c r="H182" s="743">
        <v>19715</v>
      </c>
      <c r="I182" s="743">
        <v>9501</v>
      </c>
      <c r="J182" s="779">
        <v>3381</v>
      </c>
      <c r="K182" s="780">
        <v>3682</v>
      </c>
      <c r="L182" s="780">
        <v>3682</v>
      </c>
      <c r="M182" s="780">
        <v>2881</v>
      </c>
      <c r="N182" s="779"/>
      <c r="P182" s="748" t="s">
        <v>294</v>
      </c>
      <c r="Q182" s="811">
        <v>6.9055166397471002E-2</v>
      </c>
      <c r="R182" s="809">
        <v>0.25934299160284202</v>
      </c>
      <c r="S182" s="809">
        <v>0.25627298542898402</v>
      </c>
      <c r="T182" s="809">
        <v>0.42364391011879199</v>
      </c>
      <c r="U182" s="809">
        <v>0.372330163979606</v>
      </c>
      <c r="V182" s="1449" t="s">
        <v>199</v>
      </c>
      <c r="W182" s="809">
        <v>0.24549835150900301</v>
      </c>
      <c r="X182" s="809">
        <v>0.32028207557099297</v>
      </c>
      <c r="Y182" s="824">
        <v>0.47412008281573498</v>
      </c>
      <c r="Z182" s="811">
        <v>0.47582835415535002</v>
      </c>
      <c r="AA182" s="811">
        <v>0.47582835415535002</v>
      </c>
      <c r="AB182" s="811">
        <v>0.48420687261367601</v>
      </c>
    </row>
    <row r="183" spans="1:28">
      <c r="A183" s="744"/>
      <c r="B183" s="745"/>
      <c r="C183" s="746">
        <v>0.173047289798721</v>
      </c>
      <c r="D183" s="746">
        <v>0.17150635933221001</v>
      </c>
      <c r="E183" s="746">
        <v>5.57848765259603E-2</v>
      </c>
      <c r="F183" s="746">
        <v>5.7940582359939E-2</v>
      </c>
      <c r="G183" s="746"/>
      <c r="H183" s="746">
        <v>0.15740644635885301</v>
      </c>
      <c r="I183" s="746">
        <v>7.5856893069006504E-2</v>
      </c>
      <c r="J183" s="781">
        <v>2.6994227498822299E-2</v>
      </c>
      <c r="K183" s="781">
        <v>2.93974402989245E-2</v>
      </c>
      <c r="L183" s="781">
        <v>2.93974402989245E-2</v>
      </c>
      <c r="M183" s="781">
        <v>2.3002179658121E-2</v>
      </c>
      <c r="N183" s="801"/>
      <c r="P183" s="744"/>
      <c r="Q183" s="810"/>
      <c r="R183" s="746"/>
      <c r="S183" s="746"/>
      <c r="T183" s="746"/>
      <c r="U183" s="746"/>
      <c r="V183" s="822"/>
      <c r="W183" s="746"/>
      <c r="X183" s="746"/>
      <c r="Y183" s="825"/>
      <c r="Z183" s="826"/>
      <c r="AA183" s="826"/>
      <c r="AB183" s="826"/>
    </row>
    <row r="184" spans="1:28">
      <c r="A184" s="748" t="s">
        <v>300</v>
      </c>
      <c r="B184" s="747">
        <v>215904</v>
      </c>
      <c r="C184" s="743">
        <v>80393</v>
      </c>
      <c r="D184" s="743">
        <v>68023</v>
      </c>
      <c r="E184" s="743">
        <v>59147</v>
      </c>
      <c r="F184" s="743">
        <v>34476</v>
      </c>
      <c r="G184" s="743">
        <v>18158</v>
      </c>
      <c r="H184" s="1451" t="s">
        <v>199</v>
      </c>
      <c r="I184" s="743">
        <v>33447</v>
      </c>
      <c r="J184" s="779">
        <v>50669</v>
      </c>
      <c r="K184" s="780">
        <v>30702</v>
      </c>
      <c r="L184" s="780">
        <v>13911</v>
      </c>
      <c r="M184" s="780">
        <v>11513</v>
      </c>
      <c r="N184" s="779"/>
      <c r="P184" s="748" t="s">
        <v>300</v>
      </c>
      <c r="Q184" s="811">
        <v>0.25419989125071102</v>
      </c>
      <c r="R184" s="809">
        <v>0.703941885487542</v>
      </c>
      <c r="S184" s="809">
        <v>0.74507151992708398</v>
      </c>
      <c r="T184" s="809">
        <v>0.80223849054051799</v>
      </c>
      <c r="U184" s="809">
        <v>0.800092818192366</v>
      </c>
      <c r="V184" s="809">
        <v>0.85527040422954104</v>
      </c>
      <c r="W184" s="1451" t="s">
        <v>199</v>
      </c>
      <c r="X184" s="809">
        <v>0.75334110682572397</v>
      </c>
      <c r="Y184" s="824">
        <v>0.73871598018512297</v>
      </c>
      <c r="Z184" s="811">
        <v>0.85020519835841302</v>
      </c>
      <c r="AA184" s="811">
        <v>0.89943210409028795</v>
      </c>
      <c r="AB184" s="811">
        <v>0.90515069920958902</v>
      </c>
    </row>
    <row r="185" spans="1:28">
      <c r="A185" s="744"/>
      <c r="B185" s="749"/>
      <c r="C185" s="746">
        <v>0.372355306061953</v>
      </c>
      <c r="D185" s="746">
        <v>0.31506132355120797</v>
      </c>
      <c r="E185" s="746">
        <v>0.27395045946346502</v>
      </c>
      <c r="F185" s="746">
        <v>0.159682080924856</v>
      </c>
      <c r="G185" s="746">
        <v>8.4102193567511502E-2</v>
      </c>
      <c r="H185" s="746"/>
      <c r="I185" s="746">
        <v>0.15491607381058201</v>
      </c>
      <c r="J185" s="781">
        <v>0.234683007262487</v>
      </c>
      <c r="K185" s="781">
        <v>0.142202089817697</v>
      </c>
      <c r="L185" s="781">
        <v>6.4431413961760803E-2</v>
      </c>
      <c r="M185" s="781">
        <v>5.33246257595969E-2</v>
      </c>
      <c r="N185" s="801"/>
      <c r="P185" s="744"/>
      <c r="Q185" s="812"/>
      <c r="R185" s="746"/>
      <c r="S185" s="746"/>
      <c r="T185" s="746"/>
      <c r="U185" s="746"/>
      <c r="V185" s="746"/>
      <c r="W185" s="823"/>
      <c r="X185" s="746"/>
      <c r="Y185" s="825"/>
      <c r="Z185" s="826"/>
      <c r="AA185" s="826"/>
      <c r="AB185" s="826"/>
    </row>
    <row r="186" spans="1:28">
      <c r="A186" s="748" t="s">
        <v>248</v>
      </c>
      <c r="B186" s="747">
        <v>121968</v>
      </c>
      <c r="C186" s="743">
        <v>5987</v>
      </c>
      <c r="D186" s="743">
        <v>5815</v>
      </c>
      <c r="E186" s="743">
        <v>2240</v>
      </c>
      <c r="F186" s="743">
        <v>1175</v>
      </c>
      <c r="G186" s="743">
        <v>496</v>
      </c>
      <c r="H186" s="743">
        <v>4955</v>
      </c>
      <c r="I186" s="1451" t="s">
        <v>199</v>
      </c>
      <c r="J186" s="782">
        <v>796</v>
      </c>
      <c r="K186" s="780">
        <v>629</v>
      </c>
      <c r="L186" s="780">
        <v>270</v>
      </c>
      <c r="M186" s="780">
        <v>270</v>
      </c>
      <c r="N186" s="779"/>
      <c r="P186" s="748" t="s">
        <v>248</v>
      </c>
      <c r="Q186" s="811">
        <v>4.6947715376273402E-2</v>
      </c>
      <c r="R186" s="809">
        <v>0.42041089026223499</v>
      </c>
      <c r="S186" s="809">
        <v>0.42012037833190002</v>
      </c>
      <c r="T186" s="809">
        <v>0.74464285714285705</v>
      </c>
      <c r="U186" s="809">
        <v>0.64340425531914902</v>
      </c>
      <c r="V186" s="809">
        <v>0.83064516129032295</v>
      </c>
      <c r="W186" s="809">
        <v>0.40504540867810301</v>
      </c>
      <c r="X186" s="1451" t="s">
        <v>199</v>
      </c>
      <c r="Y186" s="824">
        <v>0.68592964824120595</v>
      </c>
      <c r="Z186" s="811">
        <v>0.86168521462639103</v>
      </c>
      <c r="AA186" s="811">
        <v>0.93333333333333302</v>
      </c>
      <c r="AB186" s="811">
        <v>0.93333333333333302</v>
      </c>
    </row>
    <row r="187" spans="1:28">
      <c r="A187" s="750"/>
      <c r="B187" s="751"/>
      <c r="C187" s="752">
        <v>4.9086645677554802E-2</v>
      </c>
      <c r="D187" s="753">
        <v>4.7676439721894302E-2</v>
      </c>
      <c r="E187" s="753">
        <v>1.8365472910927501E-2</v>
      </c>
      <c r="F187" s="753">
        <v>9.6336744064016797E-3</v>
      </c>
      <c r="G187" s="753">
        <v>4.0666404302767897E-3</v>
      </c>
      <c r="H187" s="753">
        <v>4.0625409943591803E-2</v>
      </c>
      <c r="I187" s="753"/>
      <c r="J187" s="783">
        <v>6.5263019808474397E-3</v>
      </c>
      <c r="K187" s="784">
        <v>5.1570903843631104E-3</v>
      </c>
      <c r="L187" s="784">
        <v>2.2136953955135801E-3</v>
      </c>
      <c r="M187" s="784">
        <v>2.2136953955135801E-3</v>
      </c>
      <c r="N187" s="801"/>
      <c r="P187" s="750"/>
      <c r="Q187" s="813"/>
      <c r="R187" s="753"/>
      <c r="S187" s="753"/>
      <c r="T187" s="753"/>
      <c r="U187" s="753"/>
      <c r="V187" s="753"/>
      <c r="W187" s="753"/>
      <c r="X187" s="753"/>
      <c r="Y187" s="783"/>
      <c r="Z187" s="784"/>
      <c r="AA187" s="784"/>
      <c r="AB187" s="784"/>
    </row>
    <row r="188" spans="1:28">
      <c r="A188" s="754" t="s">
        <v>301</v>
      </c>
      <c r="B188" s="755">
        <v>928363</v>
      </c>
      <c r="C188" s="756">
        <v>233541</v>
      </c>
      <c r="D188" s="756">
        <v>217260</v>
      </c>
      <c r="E188" s="756">
        <v>98795</v>
      </c>
      <c r="F188" s="756">
        <v>63968</v>
      </c>
      <c r="G188" s="756">
        <v>48267</v>
      </c>
      <c r="H188" s="756">
        <v>135639</v>
      </c>
      <c r="I188" s="756">
        <v>101605</v>
      </c>
      <c r="J188" s="785">
        <v>93759</v>
      </c>
      <c r="K188" s="786">
        <v>83234</v>
      </c>
      <c r="L188" s="786">
        <v>36208</v>
      </c>
      <c r="M188" s="786">
        <v>30635</v>
      </c>
      <c r="N188" s="785"/>
      <c r="P188" s="754" t="s">
        <v>301</v>
      </c>
      <c r="Q188" s="814">
        <v>0.17092378997677801</v>
      </c>
      <c r="R188" s="815">
        <v>0.53493819072454096</v>
      </c>
      <c r="S188" s="815">
        <v>0.53615483752186299</v>
      </c>
      <c r="T188" s="815">
        <v>0.69329419505035705</v>
      </c>
      <c r="U188" s="815">
        <v>0.74804589794897403</v>
      </c>
      <c r="V188" s="815">
        <v>0.71245364327594396</v>
      </c>
      <c r="W188" s="815">
        <v>0.44423801414047598</v>
      </c>
      <c r="X188" s="815">
        <v>0.62238078834703003</v>
      </c>
      <c r="Y188" s="827">
        <v>0.71492870017811605</v>
      </c>
      <c r="Z188" s="814">
        <v>0.72097940745368505</v>
      </c>
      <c r="AA188" s="814">
        <v>0.78883119752540898</v>
      </c>
      <c r="AB188" s="814">
        <v>0.80104455687938603</v>
      </c>
    </row>
    <row r="189" spans="1:28">
      <c r="A189" s="757" t="s">
        <v>302</v>
      </c>
      <c r="B189" s="758"/>
      <c r="C189" s="759">
        <v>0.25156215833677098</v>
      </c>
      <c r="D189" s="759">
        <v>0.23402483726731901</v>
      </c>
      <c r="E189" s="759">
        <v>0.10641850224535</v>
      </c>
      <c r="F189" s="759">
        <v>6.8904081700800202E-2</v>
      </c>
      <c r="G189" s="759">
        <v>5.1991516249570498E-2</v>
      </c>
      <c r="H189" s="759">
        <v>0.146105564310512</v>
      </c>
      <c r="I189" s="759">
        <v>0.109445335499153</v>
      </c>
      <c r="J189" s="787">
        <v>0.100993900015403</v>
      </c>
      <c r="K189" s="788">
        <v>8.9656739874380997E-2</v>
      </c>
      <c r="L189" s="788">
        <v>3.9001985214835097E-2</v>
      </c>
      <c r="M189" s="788">
        <v>3.2998945455603002E-2</v>
      </c>
      <c r="N189" s="802"/>
      <c r="P189" s="757" t="s">
        <v>302</v>
      </c>
      <c r="Q189" s="816"/>
      <c r="R189" s="759"/>
      <c r="S189" s="759"/>
      <c r="T189" s="759"/>
      <c r="U189" s="759"/>
      <c r="V189" s="759"/>
      <c r="W189" s="759"/>
      <c r="X189" s="759"/>
      <c r="Y189" s="787"/>
      <c r="Z189" s="788"/>
      <c r="AA189" s="788"/>
      <c r="AB189" s="788"/>
    </row>
    <row r="190" spans="1:28">
      <c r="A190" s="748" t="s">
        <v>49</v>
      </c>
      <c r="B190" s="747">
        <v>67018</v>
      </c>
      <c r="C190" s="743">
        <v>15346</v>
      </c>
      <c r="D190" s="743">
        <v>15346</v>
      </c>
      <c r="E190" s="743">
        <v>4205</v>
      </c>
      <c r="F190" s="743">
        <v>2636</v>
      </c>
      <c r="G190" s="743">
        <v>1074</v>
      </c>
      <c r="H190" s="743">
        <v>14035</v>
      </c>
      <c r="I190" s="743">
        <v>1744</v>
      </c>
      <c r="J190" s="1452" t="s">
        <v>199</v>
      </c>
      <c r="K190" s="789">
        <v>1364</v>
      </c>
      <c r="L190" s="789">
        <v>535</v>
      </c>
      <c r="M190" s="789">
        <v>395</v>
      </c>
      <c r="N190" s="779"/>
      <c r="P190" s="748" t="s">
        <v>49</v>
      </c>
      <c r="Q190" s="811">
        <v>9.12743481712157E-2</v>
      </c>
      <c r="R190" s="809">
        <v>0.28052912811156</v>
      </c>
      <c r="S190" s="809">
        <v>0.28052912811156</v>
      </c>
      <c r="T190" s="809">
        <v>0.74673008323424495</v>
      </c>
      <c r="U190" s="809">
        <v>0.46320182094081902</v>
      </c>
      <c r="V190" s="809">
        <v>0.58193668528864095</v>
      </c>
      <c r="W190" s="809">
        <v>0.26198788742429602</v>
      </c>
      <c r="X190" s="809">
        <v>0.85435779816513802</v>
      </c>
      <c r="Y190" s="1451" t="s">
        <v>199</v>
      </c>
      <c r="Z190" s="811">
        <v>0.774926686217009</v>
      </c>
      <c r="AA190" s="811">
        <v>0.82990654205607495</v>
      </c>
      <c r="AB190" s="811">
        <v>0.95696202531645602</v>
      </c>
    </row>
    <row r="191" spans="1:28">
      <c r="A191" s="760"/>
      <c r="B191" s="739"/>
      <c r="C191" s="761">
        <v>0.22898325822913199</v>
      </c>
      <c r="D191" s="761">
        <v>0.22898325822913199</v>
      </c>
      <c r="E191" s="761">
        <v>6.2744337342206594E-2</v>
      </c>
      <c r="F191" s="761">
        <v>3.9332716583604398E-2</v>
      </c>
      <c r="G191" s="761">
        <v>1.6025545375869199E-2</v>
      </c>
      <c r="H191" s="761">
        <v>0.20942134948819699</v>
      </c>
      <c r="I191" s="761">
        <v>2.6022859530275399E-2</v>
      </c>
      <c r="J191" s="790"/>
      <c r="K191" s="791">
        <v>2.0352741054642E-2</v>
      </c>
      <c r="L191" s="791">
        <v>7.9829299591154604E-3</v>
      </c>
      <c r="M191" s="791">
        <v>5.8939389417768401E-3</v>
      </c>
      <c r="N191" s="801"/>
      <c r="P191" s="760"/>
      <c r="Q191" s="807"/>
      <c r="R191" s="761"/>
      <c r="S191" s="761"/>
      <c r="T191" s="761"/>
      <c r="U191" s="761"/>
      <c r="V191" s="761"/>
      <c r="W191" s="761"/>
      <c r="X191" s="761"/>
      <c r="Y191" s="790"/>
      <c r="Z191" s="791"/>
      <c r="AA191" s="791"/>
      <c r="AB191" s="791"/>
    </row>
    <row r="192" spans="1:28">
      <c r="A192" s="754" t="s">
        <v>303</v>
      </c>
      <c r="B192" s="762">
        <v>995381</v>
      </c>
      <c r="C192" s="763">
        <v>248887</v>
      </c>
      <c r="D192" s="764">
        <v>232606</v>
      </c>
      <c r="E192" s="764">
        <v>103000</v>
      </c>
      <c r="F192" s="764">
        <v>66604</v>
      </c>
      <c r="G192" s="764">
        <v>49341</v>
      </c>
      <c r="H192" s="764">
        <v>149674</v>
      </c>
      <c r="I192" s="764">
        <v>103349</v>
      </c>
      <c r="J192" s="792">
        <v>93759</v>
      </c>
      <c r="K192" s="793">
        <v>84598</v>
      </c>
      <c r="L192" s="793">
        <v>36743</v>
      </c>
      <c r="M192" s="793">
        <v>31030</v>
      </c>
      <c r="N192" s="803"/>
      <c r="P192" s="754" t="s">
        <v>303</v>
      </c>
      <c r="Q192" s="817">
        <v>0.16509880099135901</v>
      </c>
      <c r="R192" s="818">
        <v>0.51925170860671699</v>
      </c>
      <c r="S192" s="819">
        <v>0.51929013009122704</v>
      </c>
      <c r="T192" s="819">
        <v>0.69547572815533998</v>
      </c>
      <c r="U192" s="819">
        <v>0.73677256621223997</v>
      </c>
      <c r="V192" s="819">
        <v>0.70961269532437499</v>
      </c>
      <c r="W192" s="819">
        <v>0.42714833571629002</v>
      </c>
      <c r="X192" s="819">
        <v>0.62629536812160702</v>
      </c>
      <c r="Y192" s="828">
        <v>0.71492870017811605</v>
      </c>
      <c r="Z192" s="829">
        <v>0.72184921629352905</v>
      </c>
      <c r="AA192" s="829">
        <v>0.78942927904634896</v>
      </c>
      <c r="AB192" s="829">
        <v>0.80302932645826597</v>
      </c>
    </row>
    <row r="193" spans="1:28">
      <c r="A193" s="765"/>
      <c r="B193" s="766"/>
      <c r="C193" s="767">
        <v>0.25004194373812599</v>
      </c>
      <c r="D193" s="767">
        <v>0.23368539282947901</v>
      </c>
      <c r="E193" s="767">
        <v>0.103477964719037</v>
      </c>
      <c r="F193" s="767">
        <v>6.6913071477153002E-2</v>
      </c>
      <c r="G193" s="767">
        <v>4.9569963662155499E-2</v>
      </c>
      <c r="H193" s="767">
        <v>0.15036855234327401</v>
      </c>
      <c r="I193" s="767">
        <v>0.103828584230561</v>
      </c>
      <c r="J193" s="794">
        <v>9.41940824669147E-2</v>
      </c>
      <c r="K193" s="795">
        <v>8.4990571449525404E-2</v>
      </c>
      <c r="L193" s="795">
        <v>3.6913503472539702E-2</v>
      </c>
      <c r="M193" s="795">
        <v>3.1173992672152699E-2</v>
      </c>
      <c r="N193" s="802"/>
      <c r="P193" s="765"/>
      <c r="Q193" s="820"/>
      <c r="R193" s="767"/>
      <c r="S193" s="767"/>
      <c r="T193" s="767"/>
      <c r="U193" s="767"/>
      <c r="V193" s="767"/>
      <c r="W193" s="767"/>
      <c r="X193" s="767"/>
      <c r="Y193" s="794"/>
      <c r="Z193" s="795"/>
      <c r="AA193" s="795"/>
      <c r="AB193" s="795"/>
    </row>
    <row r="194" spans="1:28" ht="15">
      <c r="B194" s="768"/>
      <c r="I194" s="727"/>
      <c r="J194" s="727"/>
      <c r="K194" s="727"/>
      <c r="L194" s="727"/>
      <c r="M194" s="727"/>
      <c r="N194" s="797"/>
      <c r="X194" s="727"/>
      <c r="Y194" s="727"/>
      <c r="Z194" s="727"/>
      <c r="AA194" s="727"/>
      <c r="AB194" s="727"/>
    </row>
    <row r="195" spans="1:28" ht="15">
      <c r="A195" s="729" t="s">
        <v>304</v>
      </c>
      <c r="B195" s="768"/>
      <c r="I195" s="727"/>
      <c r="J195" s="727"/>
      <c r="K195" s="727"/>
      <c r="L195" s="727"/>
      <c r="M195" s="727"/>
      <c r="N195" s="797"/>
      <c r="P195" s="729" t="s">
        <v>269</v>
      </c>
      <c r="X195" s="727"/>
      <c r="Y195" s="727"/>
      <c r="Z195" s="727"/>
      <c r="AA195" s="727"/>
      <c r="AB195" s="727"/>
    </row>
    <row r="196" spans="1:28">
      <c r="B196" s="768"/>
    </row>
    <row r="197" spans="1:28" ht="15">
      <c r="A197" s="726" t="s">
        <v>270</v>
      </c>
      <c r="B197" s="770"/>
      <c r="C197" s="727"/>
      <c r="D197" s="727"/>
      <c r="E197" s="727"/>
      <c r="F197" s="727"/>
      <c r="G197" s="727"/>
      <c r="H197" s="727"/>
      <c r="I197" s="727"/>
      <c r="J197" s="727"/>
      <c r="K197" s="727"/>
      <c r="L197" s="727"/>
      <c r="M197" s="727"/>
      <c r="N197" s="797"/>
      <c r="P197" s="726" t="s">
        <v>271</v>
      </c>
      <c r="Q197" s="727"/>
      <c r="R197" s="727"/>
      <c r="S197" s="727"/>
      <c r="T197" s="727"/>
      <c r="U197" s="727"/>
      <c r="V197" s="727"/>
      <c r="W197" s="727"/>
      <c r="X197" s="727"/>
      <c r="Y197" s="727"/>
      <c r="Z197" s="727"/>
      <c r="AA197" s="727"/>
      <c r="AB197" s="727"/>
    </row>
    <row r="198" spans="1:28" ht="15">
      <c r="A198" s="718" t="s">
        <v>272</v>
      </c>
      <c r="B198" s="768" t="s">
        <v>273</v>
      </c>
      <c r="H198" s="727"/>
      <c r="I198" s="727"/>
      <c r="J198" s="727"/>
      <c r="K198" s="727"/>
      <c r="L198" s="727"/>
      <c r="M198" s="727"/>
      <c r="N198" s="797"/>
      <c r="P198" s="718" t="s">
        <v>272</v>
      </c>
      <c r="Q198" s="718" t="s">
        <v>273</v>
      </c>
      <c r="W198" s="727"/>
      <c r="X198" s="727"/>
      <c r="Y198" s="727"/>
      <c r="Z198" s="727"/>
      <c r="AA198" s="727"/>
      <c r="AB198" s="727"/>
    </row>
    <row r="199" spans="1:28" ht="15">
      <c r="A199" s="728" t="s">
        <v>274</v>
      </c>
      <c r="B199" s="771"/>
      <c r="C199" s="728">
        <v>2007</v>
      </c>
      <c r="D199" s="729"/>
      <c r="E199" s="729"/>
      <c r="F199" s="729"/>
      <c r="G199" s="729"/>
      <c r="H199" s="727"/>
      <c r="I199" s="727"/>
      <c r="J199" s="727"/>
      <c r="K199" s="727"/>
      <c r="L199" s="727"/>
      <c r="M199" s="727"/>
      <c r="N199" s="797"/>
      <c r="P199" s="728" t="s">
        <v>274</v>
      </c>
      <c r="Q199" s="728"/>
      <c r="R199" s="728">
        <v>2007</v>
      </c>
      <c r="S199" s="729"/>
      <c r="T199" s="729"/>
      <c r="U199" s="729"/>
      <c r="V199" s="729"/>
      <c r="W199" s="727"/>
      <c r="X199" s="727"/>
      <c r="Y199" s="727"/>
      <c r="Z199" s="727"/>
      <c r="AA199" s="727"/>
      <c r="AB199" s="727"/>
    </row>
    <row r="200" spans="1:28" ht="15">
      <c r="B200" s="768"/>
      <c r="H200" s="727"/>
      <c r="I200" s="727"/>
      <c r="J200" s="727"/>
      <c r="K200" s="727"/>
      <c r="L200" s="727"/>
      <c r="M200" s="727"/>
      <c r="N200" s="797"/>
      <c r="W200" s="727"/>
      <c r="X200" s="727"/>
      <c r="Y200" s="727"/>
      <c r="Z200" s="727"/>
      <c r="AA200" s="727"/>
      <c r="AB200" s="727"/>
    </row>
    <row r="201" spans="1:28">
      <c r="A201" s="730" t="s">
        <v>275</v>
      </c>
      <c r="B201" s="731" t="s">
        <v>276</v>
      </c>
      <c r="C201" s="732"/>
      <c r="D201" s="732"/>
      <c r="E201" s="732" t="s">
        <v>277</v>
      </c>
      <c r="F201" s="732"/>
      <c r="G201" s="732"/>
      <c r="H201" s="732"/>
      <c r="I201" s="732"/>
      <c r="J201" s="732"/>
      <c r="K201" s="730" t="s">
        <v>278</v>
      </c>
      <c r="L201" s="730" t="s">
        <v>279</v>
      </c>
      <c r="M201" s="730" t="s">
        <v>280</v>
      </c>
      <c r="N201" s="798"/>
      <c r="P201" s="730" t="s">
        <v>275</v>
      </c>
      <c r="Q201" s="805" t="s">
        <v>276</v>
      </c>
      <c r="R201" s="732"/>
      <c r="S201" s="732"/>
      <c r="T201" s="732" t="s">
        <v>281</v>
      </c>
      <c r="U201" s="732"/>
      <c r="V201" s="732"/>
      <c r="W201" s="732"/>
      <c r="X201" s="732"/>
      <c r="Y201" s="732"/>
      <c r="Z201" s="730" t="s">
        <v>278</v>
      </c>
      <c r="AA201" s="730" t="s">
        <v>279</v>
      </c>
      <c r="AB201" s="730" t="s">
        <v>280</v>
      </c>
    </row>
    <row r="202" spans="1:28">
      <c r="A202" s="733" t="s">
        <v>282</v>
      </c>
      <c r="B202" s="734" t="s">
        <v>283</v>
      </c>
      <c r="C202" s="735"/>
      <c r="D202" s="735"/>
      <c r="E202" s="773" t="s">
        <v>284</v>
      </c>
      <c r="F202" s="735"/>
      <c r="G202" s="735"/>
      <c r="H202" s="735"/>
      <c r="I202" s="735"/>
      <c r="J202" s="735"/>
      <c r="K202" s="776" t="s">
        <v>285</v>
      </c>
      <c r="L202" s="776" t="s">
        <v>285</v>
      </c>
      <c r="M202" s="776" t="s">
        <v>285</v>
      </c>
      <c r="N202" s="798"/>
      <c r="P202" s="733" t="s">
        <v>282</v>
      </c>
      <c r="Q202" s="806" t="s">
        <v>283</v>
      </c>
      <c r="R202" s="735"/>
      <c r="S202" s="735"/>
      <c r="T202" s="773" t="s">
        <v>286</v>
      </c>
      <c r="U202" s="735"/>
      <c r="V202" s="735"/>
      <c r="W202" s="735"/>
      <c r="X202" s="735"/>
      <c r="Y202" s="735"/>
      <c r="Z202" s="776" t="s">
        <v>285</v>
      </c>
      <c r="AA202" s="776" t="s">
        <v>285</v>
      </c>
      <c r="AB202" s="776" t="s">
        <v>285</v>
      </c>
    </row>
    <row r="203" spans="1:28">
      <c r="A203" s="736" t="s">
        <v>287</v>
      </c>
      <c r="B203" s="734" t="s">
        <v>227</v>
      </c>
      <c r="C203" s="737" t="s">
        <v>288</v>
      </c>
      <c r="D203" s="737" t="s">
        <v>289</v>
      </c>
      <c r="E203" s="774"/>
      <c r="F203" s="774"/>
      <c r="G203" s="774"/>
      <c r="H203" s="774"/>
      <c r="I203" s="774"/>
      <c r="J203" s="777" t="s">
        <v>82</v>
      </c>
      <c r="K203" s="733" t="s">
        <v>290</v>
      </c>
      <c r="L203" s="733" t="s">
        <v>291</v>
      </c>
      <c r="M203" s="733" t="s">
        <v>291</v>
      </c>
      <c r="N203" s="799"/>
      <c r="P203" s="736" t="s">
        <v>287</v>
      </c>
      <c r="Q203" s="806" t="s">
        <v>227</v>
      </c>
      <c r="R203" s="737" t="s">
        <v>288</v>
      </c>
      <c r="S203" s="737" t="s">
        <v>289</v>
      </c>
      <c r="T203" s="774"/>
      <c r="U203" s="774"/>
      <c r="V203" s="774"/>
      <c r="W203" s="774"/>
      <c r="X203" s="774"/>
      <c r="Y203" s="777" t="s">
        <v>82</v>
      </c>
      <c r="Z203" s="733" t="s">
        <v>290</v>
      </c>
      <c r="AA203" s="733" t="s">
        <v>291</v>
      </c>
      <c r="AB203" s="733" t="s">
        <v>291</v>
      </c>
    </row>
    <row r="204" spans="1:28">
      <c r="A204" s="738"/>
      <c r="B204" s="739"/>
      <c r="C204" s="740" t="s">
        <v>292</v>
      </c>
      <c r="D204" s="740" t="s">
        <v>293</v>
      </c>
      <c r="E204" s="775" t="s">
        <v>44</v>
      </c>
      <c r="F204" s="775" t="s">
        <v>45</v>
      </c>
      <c r="G204" s="740" t="s">
        <v>294</v>
      </c>
      <c r="H204" s="740" t="s">
        <v>295</v>
      </c>
      <c r="I204" s="740" t="s">
        <v>248</v>
      </c>
      <c r="J204" s="773" t="s">
        <v>296</v>
      </c>
      <c r="K204" s="778" t="s">
        <v>297</v>
      </c>
      <c r="L204" s="778" t="s">
        <v>298</v>
      </c>
      <c r="M204" s="778" t="s">
        <v>299</v>
      </c>
      <c r="N204" s="800"/>
      <c r="P204" s="738"/>
      <c r="Q204" s="807"/>
      <c r="R204" s="740" t="s">
        <v>292</v>
      </c>
      <c r="S204" s="740" t="s">
        <v>293</v>
      </c>
      <c r="T204" s="775" t="s">
        <v>44</v>
      </c>
      <c r="U204" s="775" t="s">
        <v>45</v>
      </c>
      <c r="V204" s="740" t="s">
        <v>294</v>
      </c>
      <c r="W204" s="740" t="s">
        <v>295</v>
      </c>
      <c r="X204" s="740" t="s">
        <v>248</v>
      </c>
      <c r="Y204" s="773" t="s">
        <v>296</v>
      </c>
      <c r="Z204" s="778" t="s">
        <v>297</v>
      </c>
      <c r="AA204" s="778" t="s">
        <v>298</v>
      </c>
      <c r="AB204" s="778" t="s">
        <v>299</v>
      </c>
    </row>
    <row r="205" spans="1:28">
      <c r="A205" s="741" t="s">
        <v>44</v>
      </c>
      <c r="B205" s="742">
        <v>131364</v>
      </c>
      <c r="C205" s="743">
        <v>49715</v>
      </c>
      <c r="D205" s="743">
        <v>47406</v>
      </c>
      <c r="E205" s="1449" t="s">
        <v>199</v>
      </c>
      <c r="F205" s="743">
        <v>18637</v>
      </c>
      <c r="G205" s="743">
        <v>8522</v>
      </c>
      <c r="H205" s="743">
        <v>43451</v>
      </c>
      <c r="I205" s="743">
        <v>23384</v>
      </c>
      <c r="J205" s="779">
        <v>20901</v>
      </c>
      <c r="K205" s="780">
        <v>17495</v>
      </c>
      <c r="L205" s="780">
        <v>6735</v>
      </c>
      <c r="M205" s="780">
        <v>6085</v>
      </c>
      <c r="N205" s="779"/>
      <c r="P205" s="741" t="s">
        <v>44</v>
      </c>
      <c r="Q205" s="808">
        <v>0.370183789042143</v>
      </c>
      <c r="R205" s="809">
        <v>0.69777733078547699</v>
      </c>
      <c r="S205" s="809">
        <v>0.70303337130321097</v>
      </c>
      <c r="T205" s="1449" t="s">
        <v>199</v>
      </c>
      <c r="U205" s="809">
        <v>0.80882116220421696</v>
      </c>
      <c r="V205" s="809">
        <v>0.86892748181178103</v>
      </c>
      <c r="W205" s="809">
        <v>0.71312512945616902</v>
      </c>
      <c r="X205" s="809">
        <v>0.80349811837153595</v>
      </c>
      <c r="Y205" s="824">
        <v>0.817090091383187</v>
      </c>
      <c r="Z205" s="811">
        <v>0.82234924264075404</v>
      </c>
      <c r="AA205" s="811">
        <v>0.89888641425389804</v>
      </c>
      <c r="AB205" s="811">
        <v>0.90484798685291701</v>
      </c>
    </row>
    <row r="206" spans="1:28">
      <c r="A206" s="744"/>
      <c r="B206" s="745"/>
      <c r="C206" s="746">
        <v>0.37845223957857599</v>
      </c>
      <c r="D206" s="746">
        <v>0.36087512560518897</v>
      </c>
      <c r="E206" s="746"/>
      <c r="F206" s="746">
        <v>0.141872963673457</v>
      </c>
      <c r="G206" s="746">
        <v>6.4873176821655901E-2</v>
      </c>
      <c r="H206" s="746">
        <v>0.33076794251088598</v>
      </c>
      <c r="I206" s="746">
        <v>0.17800919582229499</v>
      </c>
      <c r="J206" s="781">
        <v>0.159107518041473</v>
      </c>
      <c r="K206" s="781">
        <v>0.13317956213269999</v>
      </c>
      <c r="L206" s="781">
        <v>5.1269754270576402E-2</v>
      </c>
      <c r="M206" s="781">
        <v>4.6321671081879401E-2</v>
      </c>
      <c r="N206" s="801"/>
      <c r="P206" s="744"/>
      <c r="Q206" s="810"/>
      <c r="R206" s="746"/>
      <c r="S206" s="746"/>
      <c r="T206" s="746"/>
      <c r="U206" s="746"/>
      <c r="V206" s="746"/>
      <c r="W206" s="746"/>
      <c r="X206" s="746"/>
      <c r="Y206" s="825"/>
      <c r="Z206" s="826"/>
      <c r="AA206" s="826"/>
      <c r="AB206" s="826"/>
    </row>
    <row r="207" spans="1:28">
      <c r="A207" s="741" t="s">
        <v>45</v>
      </c>
      <c r="B207" s="747">
        <v>321375</v>
      </c>
      <c r="C207" s="743">
        <v>74495</v>
      </c>
      <c r="D207" s="743">
        <v>72885</v>
      </c>
      <c r="E207" s="743">
        <v>28510</v>
      </c>
      <c r="F207" s="1450" t="s">
        <v>199</v>
      </c>
      <c r="G207" s="743">
        <v>18608</v>
      </c>
      <c r="H207" s="743">
        <v>65054</v>
      </c>
      <c r="I207" s="743">
        <v>36025</v>
      </c>
      <c r="J207" s="779">
        <v>17319</v>
      </c>
      <c r="K207" s="780">
        <v>26580</v>
      </c>
      <c r="L207" s="780">
        <v>9340</v>
      </c>
      <c r="M207" s="780">
        <v>8278</v>
      </c>
      <c r="N207" s="779"/>
      <c r="P207" s="741" t="s">
        <v>45</v>
      </c>
      <c r="Q207" s="811">
        <v>0.102532509497666</v>
      </c>
      <c r="R207" s="809">
        <v>0.35805087589771101</v>
      </c>
      <c r="S207" s="809">
        <v>0.34819235782396901</v>
      </c>
      <c r="T207" s="809">
        <v>0.53679410733076105</v>
      </c>
      <c r="U207" s="1450" t="s">
        <v>199</v>
      </c>
      <c r="V207" s="809">
        <v>0.53665090283748895</v>
      </c>
      <c r="W207" s="809">
        <v>0.35087773234543601</v>
      </c>
      <c r="X207" s="809">
        <v>0.47616932685634999</v>
      </c>
      <c r="Y207" s="824">
        <v>0.58900629366591595</v>
      </c>
      <c r="Z207" s="811">
        <v>0.54823175319789297</v>
      </c>
      <c r="AA207" s="811">
        <v>0.70139186295503197</v>
      </c>
      <c r="AB207" s="811">
        <v>0.72420874607393104</v>
      </c>
    </row>
    <row r="208" spans="1:28">
      <c r="A208" s="744"/>
      <c r="B208" s="745"/>
      <c r="C208" s="746">
        <v>0.23180085569817199</v>
      </c>
      <c r="D208" s="746">
        <v>0.226791131855309</v>
      </c>
      <c r="E208" s="746">
        <v>8.8712563204978598E-2</v>
      </c>
      <c r="F208" s="746"/>
      <c r="G208" s="746">
        <v>5.7901205756515001E-2</v>
      </c>
      <c r="H208" s="746">
        <v>0.20242395954881401</v>
      </c>
      <c r="I208" s="746">
        <v>0.112096460521198</v>
      </c>
      <c r="J208" s="781">
        <v>5.38903150525087E-2</v>
      </c>
      <c r="K208" s="781">
        <v>8.2707117852975506E-2</v>
      </c>
      <c r="L208" s="781">
        <v>2.9062621548035801E-2</v>
      </c>
      <c r="M208" s="781">
        <v>2.5758070789575999E-2</v>
      </c>
      <c r="N208" s="801"/>
      <c r="P208" s="744"/>
      <c r="Q208" s="810"/>
      <c r="R208" s="746"/>
      <c r="S208" s="746"/>
      <c r="T208" s="746"/>
      <c r="U208" s="746"/>
      <c r="V208" s="746"/>
      <c r="W208" s="746"/>
      <c r="X208" s="746"/>
      <c r="Y208" s="825"/>
      <c r="Z208" s="826"/>
      <c r="AA208" s="826"/>
      <c r="AB208" s="826"/>
    </row>
    <row r="209" spans="1:28">
      <c r="A209" s="748" t="s">
        <v>294</v>
      </c>
      <c r="B209" s="747">
        <v>128438</v>
      </c>
      <c r="C209" s="743">
        <v>21101</v>
      </c>
      <c r="D209" s="743">
        <v>20904</v>
      </c>
      <c r="E209" s="743">
        <v>6290</v>
      </c>
      <c r="F209" s="743">
        <v>6054</v>
      </c>
      <c r="G209" s="1449" t="s">
        <v>199</v>
      </c>
      <c r="H209" s="743">
        <v>19023</v>
      </c>
      <c r="I209" s="743">
        <v>8355</v>
      </c>
      <c r="J209" s="779">
        <v>3148</v>
      </c>
      <c r="K209" s="780">
        <v>3001</v>
      </c>
      <c r="L209" s="780">
        <v>3001</v>
      </c>
      <c r="M209" s="780">
        <v>2366</v>
      </c>
      <c r="N209" s="779"/>
      <c r="P209" s="748" t="s">
        <v>294</v>
      </c>
      <c r="Q209" s="811">
        <v>7.6561555075594007E-2</v>
      </c>
      <c r="R209" s="809">
        <v>0.29012842993223098</v>
      </c>
      <c r="S209" s="809">
        <v>0.28669154228855698</v>
      </c>
      <c r="T209" s="809">
        <v>0.468839427662957</v>
      </c>
      <c r="U209" s="809">
        <v>0.44449950445986097</v>
      </c>
      <c r="V209" s="1449" t="s">
        <v>199</v>
      </c>
      <c r="W209" s="809">
        <v>0.27966146244020401</v>
      </c>
      <c r="X209" s="809">
        <v>0.38874925194494298</v>
      </c>
      <c r="Y209" s="824">
        <v>0.46791613722998698</v>
      </c>
      <c r="Z209" s="811">
        <v>0.55614795068310596</v>
      </c>
      <c r="AA209" s="811">
        <v>0.55614795068310596</v>
      </c>
      <c r="AB209" s="811">
        <v>0.58326289095519901</v>
      </c>
    </row>
    <row r="210" spans="1:28">
      <c r="A210" s="744"/>
      <c r="B210" s="745"/>
      <c r="C210" s="746">
        <v>0.164289384761519</v>
      </c>
      <c r="D210" s="746">
        <v>0.16275557078123301</v>
      </c>
      <c r="E210" s="746">
        <v>4.8973045360407398E-2</v>
      </c>
      <c r="F210" s="746">
        <v>4.7135582927171099E-2</v>
      </c>
      <c r="G210" s="746"/>
      <c r="H210" s="746">
        <v>0.14811037231971799</v>
      </c>
      <c r="I210" s="746">
        <v>6.5050841651224697E-2</v>
      </c>
      <c r="J210" s="781">
        <v>2.4509880253507501E-2</v>
      </c>
      <c r="K210" s="781">
        <v>2.33653591616188E-2</v>
      </c>
      <c r="L210" s="781">
        <v>2.33653591616188E-2</v>
      </c>
      <c r="M210" s="781">
        <v>1.84213394789704E-2</v>
      </c>
      <c r="N210" s="801"/>
      <c r="P210" s="744"/>
      <c r="Q210" s="810"/>
      <c r="R210" s="746"/>
      <c r="S210" s="746"/>
      <c r="T210" s="746"/>
      <c r="U210" s="746"/>
      <c r="V210" s="822"/>
      <c r="W210" s="746"/>
      <c r="X210" s="746"/>
      <c r="Y210" s="825"/>
      <c r="Z210" s="826"/>
      <c r="AA210" s="826"/>
      <c r="AB210" s="826"/>
    </row>
    <row r="211" spans="1:28">
      <c r="A211" s="748" t="s">
        <v>300</v>
      </c>
      <c r="B211" s="747">
        <v>234043</v>
      </c>
      <c r="C211" s="743">
        <v>79992</v>
      </c>
      <c r="D211" s="743">
        <v>67427</v>
      </c>
      <c r="E211" s="743">
        <v>57728</v>
      </c>
      <c r="F211" s="743">
        <v>31409</v>
      </c>
      <c r="G211" s="743">
        <v>17304</v>
      </c>
      <c r="H211" s="1451" t="s">
        <v>199</v>
      </c>
      <c r="I211" s="743">
        <v>34923</v>
      </c>
      <c r="J211" s="779">
        <v>49427</v>
      </c>
      <c r="K211" s="780">
        <v>27345</v>
      </c>
      <c r="L211" s="780">
        <v>12502</v>
      </c>
      <c r="M211" s="780">
        <v>10916</v>
      </c>
      <c r="N211" s="779"/>
      <c r="P211" s="748" t="s">
        <v>300</v>
      </c>
      <c r="Q211" s="811">
        <v>0.245328456305409</v>
      </c>
      <c r="R211" s="809">
        <v>0.70389538953895403</v>
      </c>
      <c r="S211" s="809">
        <v>0.74161685971495095</v>
      </c>
      <c r="T211" s="809">
        <v>0.79396480044345896</v>
      </c>
      <c r="U211" s="809">
        <v>0.80855805660797897</v>
      </c>
      <c r="V211" s="809">
        <v>0.86257512713823403</v>
      </c>
      <c r="W211" s="1451" t="s">
        <v>199</v>
      </c>
      <c r="X211" s="809">
        <v>0.75740915728889302</v>
      </c>
      <c r="Y211" s="824">
        <v>0.74726364132963796</v>
      </c>
      <c r="Z211" s="811">
        <v>0.859389285061254</v>
      </c>
      <c r="AA211" s="811">
        <v>0.90889457686770103</v>
      </c>
      <c r="AB211" s="811">
        <v>0.91636130450714504</v>
      </c>
    </row>
    <row r="212" spans="1:28">
      <c r="A212" s="744"/>
      <c r="B212" s="749"/>
      <c r="C212" s="746">
        <v>0.341783347504518</v>
      </c>
      <c r="D212" s="746">
        <v>0.28809663181552098</v>
      </c>
      <c r="E212" s="746">
        <v>0.24665552911217201</v>
      </c>
      <c r="F212" s="746">
        <v>0.134201834705588</v>
      </c>
      <c r="G212" s="746">
        <v>7.3935131578385202E-2</v>
      </c>
      <c r="H212" s="746"/>
      <c r="I212" s="746">
        <v>0.14921616967822199</v>
      </c>
      <c r="J212" s="781">
        <v>0.211187687732596</v>
      </c>
      <c r="K212" s="781">
        <v>0.11683750421931</v>
      </c>
      <c r="L212" s="781">
        <v>5.3417534384707102E-2</v>
      </c>
      <c r="M212" s="781">
        <v>4.6641001867178303E-2</v>
      </c>
      <c r="N212" s="801"/>
      <c r="P212" s="744"/>
      <c r="Q212" s="812"/>
      <c r="R212" s="746"/>
      <c r="S212" s="746"/>
      <c r="T212" s="746"/>
      <c r="U212" s="746"/>
      <c r="V212" s="746"/>
      <c r="W212" s="823"/>
      <c r="X212" s="746"/>
      <c r="Y212" s="825"/>
      <c r="Z212" s="826"/>
      <c r="AA212" s="826"/>
      <c r="AB212" s="826"/>
    </row>
    <row r="213" spans="1:28">
      <c r="A213" s="748" t="s">
        <v>248</v>
      </c>
      <c r="B213" s="747">
        <v>152299</v>
      </c>
      <c r="C213" s="743">
        <v>7794</v>
      </c>
      <c r="D213" s="743">
        <v>7585</v>
      </c>
      <c r="E213" s="743">
        <v>2536</v>
      </c>
      <c r="F213" s="743">
        <v>1407</v>
      </c>
      <c r="G213" s="743">
        <v>722</v>
      </c>
      <c r="H213" s="743">
        <v>6761</v>
      </c>
      <c r="I213" s="1451" t="s">
        <v>199</v>
      </c>
      <c r="J213" s="782">
        <v>1023</v>
      </c>
      <c r="K213" s="780">
        <v>771</v>
      </c>
      <c r="L213" s="780">
        <v>367</v>
      </c>
      <c r="M213" s="780">
        <v>367</v>
      </c>
      <c r="N213" s="779"/>
      <c r="P213" s="748" t="s">
        <v>248</v>
      </c>
      <c r="Q213" s="811">
        <v>4.7397711403380803E-2</v>
      </c>
      <c r="R213" s="809">
        <v>0.40056453682319698</v>
      </c>
      <c r="S213" s="809">
        <v>0.398945286750165</v>
      </c>
      <c r="T213" s="809">
        <v>0.76577287066246102</v>
      </c>
      <c r="U213" s="809">
        <v>0.62615493958777502</v>
      </c>
      <c r="V213" s="809">
        <v>0.77562326869806097</v>
      </c>
      <c r="W213" s="809">
        <v>0.374500813489129</v>
      </c>
      <c r="X213" s="1451" t="s">
        <v>199</v>
      </c>
      <c r="Y213" s="824">
        <v>0.71652003910068396</v>
      </c>
      <c r="Z213" s="811">
        <v>0.79377431906614804</v>
      </c>
      <c r="AA213" s="811">
        <v>0.82561307901907399</v>
      </c>
      <c r="AB213" s="811">
        <v>0.82561307901907399</v>
      </c>
    </row>
    <row r="214" spans="1:28">
      <c r="A214" s="750"/>
      <c r="B214" s="751"/>
      <c r="C214" s="752">
        <v>5.1175647903137902E-2</v>
      </c>
      <c r="D214" s="753">
        <v>4.9803347362753499E-2</v>
      </c>
      <c r="E214" s="753">
        <v>1.66514553608362E-2</v>
      </c>
      <c r="F214" s="753">
        <v>9.2384060302431407E-3</v>
      </c>
      <c r="G214" s="753">
        <v>4.7406745940551196E-3</v>
      </c>
      <c r="H214" s="753">
        <v>4.4392937576740503E-2</v>
      </c>
      <c r="I214" s="753"/>
      <c r="J214" s="783">
        <v>6.71705001346036E-3</v>
      </c>
      <c r="K214" s="784">
        <v>5.0624101274466702E-3</v>
      </c>
      <c r="L214" s="784">
        <v>2.4097334847897902E-3</v>
      </c>
      <c r="M214" s="784">
        <v>2.4097334847897902E-3</v>
      </c>
      <c r="N214" s="801"/>
      <c r="P214" s="750"/>
      <c r="Q214" s="813"/>
      <c r="R214" s="753"/>
      <c r="S214" s="753"/>
      <c r="T214" s="753"/>
      <c r="U214" s="753"/>
      <c r="V214" s="753"/>
      <c r="W214" s="753"/>
      <c r="X214" s="753"/>
      <c r="Y214" s="783"/>
      <c r="Z214" s="784"/>
      <c r="AA214" s="784"/>
      <c r="AB214" s="784"/>
    </row>
    <row r="215" spans="1:28">
      <c r="A215" s="754" t="s">
        <v>301</v>
      </c>
      <c r="B215" s="755">
        <v>967519</v>
      </c>
      <c r="C215" s="756">
        <v>233097</v>
      </c>
      <c r="D215" s="756">
        <v>216207</v>
      </c>
      <c r="E215" s="756">
        <v>95064</v>
      </c>
      <c r="F215" s="756">
        <v>57507</v>
      </c>
      <c r="G215" s="756">
        <v>45156</v>
      </c>
      <c r="H215" s="756">
        <v>134289</v>
      </c>
      <c r="I215" s="756">
        <v>102687</v>
      </c>
      <c r="J215" s="785">
        <v>91818</v>
      </c>
      <c r="K215" s="786">
        <v>75192</v>
      </c>
      <c r="L215" s="786">
        <v>31945</v>
      </c>
      <c r="M215" s="786">
        <v>28012</v>
      </c>
      <c r="N215" s="785"/>
      <c r="P215" s="754" t="s">
        <v>301</v>
      </c>
      <c r="Q215" s="814">
        <v>0.172671238088796</v>
      </c>
      <c r="R215" s="815">
        <v>0.54446432172014203</v>
      </c>
      <c r="S215" s="815">
        <v>0.54452446035512303</v>
      </c>
      <c r="T215" s="815">
        <v>0.694574181603972</v>
      </c>
      <c r="U215" s="815">
        <v>0.76585459161493397</v>
      </c>
      <c r="V215" s="815">
        <v>0.72807600318894505</v>
      </c>
      <c r="W215" s="815">
        <v>0.45918876453023</v>
      </c>
      <c r="X215" s="815">
        <v>0.63924352644443805</v>
      </c>
      <c r="Y215" s="827">
        <v>0.72338757106449703</v>
      </c>
      <c r="Z215" s="814">
        <v>0.72800297904032296</v>
      </c>
      <c r="AA215" s="814">
        <v>0.81202066051025201</v>
      </c>
      <c r="AB215" s="814">
        <v>0.82775239183207205</v>
      </c>
    </row>
    <row r="216" spans="1:28">
      <c r="A216" s="757" t="s">
        <v>302</v>
      </c>
      <c r="B216" s="758"/>
      <c r="C216" s="759">
        <v>0.24092240049032601</v>
      </c>
      <c r="D216" s="759">
        <v>0.22346537897447</v>
      </c>
      <c r="E216" s="759">
        <v>9.8255434776991502E-2</v>
      </c>
      <c r="F216" s="759">
        <v>5.9437592440045102E-2</v>
      </c>
      <c r="G216" s="759">
        <v>4.6671951661931201E-2</v>
      </c>
      <c r="H216" s="759">
        <v>0.13879727426541499</v>
      </c>
      <c r="I216" s="759">
        <v>0.106134349816386</v>
      </c>
      <c r="J216" s="787">
        <v>9.4900461903073705E-2</v>
      </c>
      <c r="K216" s="788">
        <v>7.77163032457244E-2</v>
      </c>
      <c r="L216" s="788">
        <v>3.3017439450801503E-2</v>
      </c>
      <c r="M216" s="788">
        <v>2.8952403001904901E-2</v>
      </c>
      <c r="N216" s="802"/>
      <c r="P216" s="757" t="s">
        <v>302</v>
      </c>
      <c r="Q216" s="816"/>
      <c r="R216" s="759"/>
      <c r="S216" s="759"/>
      <c r="T216" s="759"/>
      <c r="U216" s="759"/>
      <c r="V216" s="759"/>
      <c r="W216" s="759"/>
      <c r="X216" s="759"/>
      <c r="Y216" s="787"/>
      <c r="Z216" s="788"/>
      <c r="AA216" s="788"/>
      <c r="AB216" s="788"/>
    </row>
    <row r="217" spans="1:28">
      <c r="A217" s="748" t="s">
        <v>49</v>
      </c>
      <c r="B217" s="747">
        <v>54347</v>
      </c>
      <c r="C217" s="743">
        <v>15231</v>
      </c>
      <c r="D217" s="743">
        <v>15231</v>
      </c>
      <c r="E217" s="743">
        <v>3992</v>
      </c>
      <c r="F217" s="743">
        <v>2312</v>
      </c>
      <c r="G217" s="743">
        <v>981</v>
      </c>
      <c r="H217" s="743">
        <v>13987</v>
      </c>
      <c r="I217" s="743">
        <v>1752</v>
      </c>
      <c r="J217" s="1452" t="s">
        <v>199</v>
      </c>
      <c r="K217" s="789">
        <v>1283</v>
      </c>
      <c r="L217" s="789">
        <v>518</v>
      </c>
      <c r="M217" s="789">
        <v>363</v>
      </c>
      <c r="N217" s="779"/>
      <c r="P217" s="748" t="s">
        <v>49</v>
      </c>
      <c r="Q217" s="811">
        <v>8.9830687458199901E-2</v>
      </c>
      <c r="R217" s="809">
        <v>0.26958177401352501</v>
      </c>
      <c r="S217" s="809">
        <v>0.26958177401352501</v>
      </c>
      <c r="T217" s="809">
        <v>0.68061122244489003</v>
      </c>
      <c r="U217" s="809">
        <v>0.45891003460207602</v>
      </c>
      <c r="V217" s="809">
        <v>0.64831804281345595</v>
      </c>
      <c r="W217" s="809">
        <v>0.25866876385214799</v>
      </c>
      <c r="X217" s="809">
        <v>0.84189497716895001</v>
      </c>
      <c r="Y217" s="1451" t="s">
        <v>199</v>
      </c>
      <c r="Z217" s="811">
        <v>0.696024941543258</v>
      </c>
      <c r="AA217" s="811">
        <v>0.82625482625482605</v>
      </c>
      <c r="AB217" s="811">
        <v>0.96418732782369099</v>
      </c>
    </row>
    <row r="218" spans="1:28">
      <c r="A218" s="760"/>
      <c r="B218" s="739"/>
      <c r="C218" s="761">
        <v>0.28025465987082998</v>
      </c>
      <c r="D218" s="761">
        <v>0.28025465987082998</v>
      </c>
      <c r="E218" s="761">
        <v>7.34539164995308E-2</v>
      </c>
      <c r="F218" s="761">
        <v>4.2541446629988801E-2</v>
      </c>
      <c r="G218" s="761">
        <v>1.8050674370250399E-2</v>
      </c>
      <c r="H218" s="761">
        <v>0.25736471194362198</v>
      </c>
      <c r="I218" s="761">
        <v>3.2237290006808098E-2</v>
      </c>
      <c r="J218" s="790"/>
      <c r="K218" s="791">
        <v>2.36075588348943E-2</v>
      </c>
      <c r="L218" s="791">
        <v>9.5313448764421192E-3</v>
      </c>
      <c r="M218" s="791">
        <v>6.6793015253831904E-3</v>
      </c>
      <c r="N218" s="801"/>
      <c r="P218" s="760"/>
      <c r="Q218" s="807"/>
      <c r="R218" s="761"/>
      <c r="S218" s="761"/>
      <c r="T218" s="761"/>
      <c r="U218" s="761"/>
      <c r="V218" s="761"/>
      <c r="W218" s="761"/>
      <c r="X218" s="761"/>
      <c r="Y218" s="790"/>
      <c r="Z218" s="791"/>
      <c r="AA218" s="791"/>
      <c r="AB218" s="791"/>
    </row>
    <row r="219" spans="1:28">
      <c r="A219" s="754" t="s">
        <v>303</v>
      </c>
      <c r="B219" s="762">
        <v>1021866</v>
      </c>
      <c r="C219" s="763">
        <v>248328</v>
      </c>
      <c r="D219" s="764">
        <v>231438</v>
      </c>
      <c r="E219" s="764">
        <v>99056</v>
      </c>
      <c r="F219" s="764">
        <v>59819</v>
      </c>
      <c r="G219" s="764">
        <v>46137</v>
      </c>
      <c r="H219" s="764">
        <v>148276</v>
      </c>
      <c r="I219" s="764">
        <v>104439</v>
      </c>
      <c r="J219" s="792">
        <v>91818</v>
      </c>
      <c r="K219" s="793">
        <v>76475</v>
      </c>
      <c r="L219" s="793">
        <v>32463</v>
      </c>
      <c r="M219" s="793">
        <v>28375</v>
      </c>
      <c r="N219" s="803"/>
      <c r="P219" s="754" t="s">
        <v>303</v>
      </c>
      <c r="Q219" s="817">
        <v>0.166530105265355</v>
      </c>
      <c r="R219" s="818">
        <v>0.52760461969653005</v>
      </c>
      <c r="S219" s="819">
        <v>0.52643040468721602</v>
      </c>
      <c r="T219" s="819">
        <v>0.69401146826037796</v>
      </c>
      <c r="U219" s="819">
        <v>0.753991206807202</v>
      </c>
      <c r="V219" s="819">
        <v>0.72638012874699298</v>
      </c>
      <c r="W219" s="819">
        <v>0.44027354393158702</v>
      </c>
      <c r="X219" s="819">
        <v>0.642643073947472</v>
      </c>
      <c r="Y219" s="828">
        <v>0.72338757106449703</v>
      </c>
      <c r="Z219" s="829">
        <v>0.72746649231775096</v>
      </c>
      <c r="AA219" s="829">
        <v>0.81224778979145495</v>
      </c>
      <c r="AB219" s="829">
        <v>0.82949779735682805</v>
      </c>
    </row>
    <row r="220" spans="1:28">
      <c r="A220" s="765"/>
      <c r="B220" s="766"/>
      <c r="C220" s="767">
        <v>0.24301425040073699</v>
      </c>
      <c r="D220" s="767">
        <v>0.22648566446089799</v>
      </c>
      <c r="E220" s="767">
        <v>9.6936388919877894E-2</v>
      </c>
      <c r="F220" s="767">
        <v>5.85389865207376E-2</v>
      </c>
      <c r="G220" s="767">
        <v>4.5149755447387398E-2</v>
      </c>
      <c r="H220" s="767">
        <v>0.14510317399737299</v>
      </c>
      <c r="I220" s="767">
        <v>0.10220420289940201</v>
      </c>
      <c r="J220" s="794">
        <v>8.9853268432455904E-2</v>
      </c>
      <c r="K220" s="795">
        <v>7.4838579618071194E-2</v>
      </c>
      <c r="L220" s="795">
        <v>3.1768353189165703E-2</v>
      </c>
      <c r="M220" s="795">
        <v>2.77678286585521E-2</v>
      </c>
      <c r="N220" s="802"/>
      <c r="P220" s="765"/>
      <c r="Q220" s="820"/>
      <c r="R220" s="767"/>
      <c r="S220" s="767"/>
      <c r="T220" s="767"/>
      <c r="U220" s="767"/>
      <c r="V220" s="767"/>
      <c r="W220" s="767"/>
      <c r="X220" s="767"/>
      <c r="Y220" s="794"/>
      <c r="Z220" s="795"/>
      <c r="AA220" s="795"/>
      <c r="AB220" s="795"/>
    </row>
    <row r="221" spans="1:28" ht="15">
      <c r="B221" s="768"/>
      <c r="I221" s="727"/>
      <c r="J221" s="727"/>
      <c r="K221" s="727"/>
      <c r="L221" s="727"/>
      <c r="M221" s="727"/>
      <c r="N221" s="797"/>
      <c r="X221" s="727"/>
      <c r="Y221" s="727"/>
      <c r="Z221" s="727"/>
      <c r="AA221" s="727"/>
      <c r="AB221" s="727"/>
    </row>
    <row r="222" spans="1:28" ht="15">
      <c r="A222" s="729" t="s">
        <v>304</v>
      </c>
      <c r="B222" s="768"/>
      <c r="I222" s="727"/>
      <c r="J222" s="727"/>
      <c r="K222" s="727"/>
      <c r="L222" s="727"/>
      <c r="M222" s="727"/>
      <c r="N222" s="797"/>
      <c r="P222" s="729" t="s">
        <v>269</v>
      </c>
      <c r="X222" s="727"/>
      <c r="Y222" s="727"/>
      <c r="Z222" s="727"/>
      <c r="AA222" s="727"/>
      <c r="AB222" s="727"/>
    </row>
    <row r="223" spans="1:28">
      <c r="B223" s="768"/>
    </row>
    <row r="224" spans="1:28" ht="15">
      <c r="A224" s="726" t="s">
        <v>270</v>
      </c>
      <c r="B224" s="770"/>
      <c r="C224" s="727"/>
      <c r="D224" s="727"/>
      <c r="E224" s="727"/>
      <c r="F224" s="727"/>
      <c r="G224" s="727"/>
      <c r="H224" s="727"/>
      <c r="I224" s="727"/>
      <c r="J224" s="727"/>
      <c r="K224" s="727"/>
      <c r="L224" s="727"/>
      <c r="M224" s="727"/>
      <c r="N224" s="797"/>
      <c r="P224" s="726" t="s">
        <v>271</v>
      </c>
      <c r="Q224" s="727"/>
      <c r="R224" s="727"/>
      <c r="S224" s="727"/>
      <c r="T224" s="727"/>
      <c r="U224" s="727"/>
      <c r="V224" s="727"/>
      <c r="W224" s="727"/>
      <c r="X224" s="727"/>
      <c r="Y224" s="727"/>
      <c r="Z224" s="727"/>
      <c r="AA224" s="727"/>
      <c r="AB224" s="727"/>
    </row>
    <row r="225" spans="1:29" ht="15">
      <c r="A225" s="718" t="s">
        <v>272</v>
      </c>
      <c r="B225" s="768" t="s">
        <v>273</v>
      </c>
      <c r="H225" s="727"/>
      <c r="I225" s="727"/>
      <c r="J225" s="727"/>
      <c r="K225" s="727"/>
      <c r="L225" s="727"/>
      <c r="M225" s="727"/>
      <c r="N225" s="797"/>
      <c r="P225" s="718" t="s">
        <v>272</v>
      </c>
      <c r="Q225" s="718" t="s">
        <v>273</v>
      </c>
      <c r="W225" s="727"/>
      <c r="X225" s="727"/>
      <c r="Y225" s="727"/>
      <c r="Z225" s="727"/>
      <c r="AA225" s="727"/>
      <c r="AB225" s="727"/>
    </row>
    <row r="226" spans="1:29" ht="15">
      <c r="A226" s="728" t="s">
        <v>274</v>
      </c>
      <c r="B226" s="771"/>
      <c r="C226" s="728">
        <v>2008</v>
      </c>
      <c r="D226" s="729"/>
      <c r="E226" s="729"/>
      <c r="F226" s="729"/>
      <c r="G226" s="729"/>
      <c r="H226" s="727"/>
      <c r="I226" s="727"/>
      <c r="J226" s="727"/>
      <c r="K226" s="727"/>
      <c r="L226" s="727"/>
      <c r="M226" s="727"/>
      <c r="N226" s="797"/>
      <c r="P226" s="728" t="s">
        <v>274</v>
      </c>
      <c r="Q226" s="728"/>
      <c r="R226" s="728">
        <v>2008</v>
      </c>
      <c r="S226" s="729"/>
      <c r="T226" s="729"/>
      <c r="U226" s="729"/>
      <c r="V226" s="729"/>
      <c r="W226" s="727"/>
      <c r="X226" s="727"/>
      <c r="Y226" s="727"/>
      <c r="Z226" s="727"/>
      <c r="AA226" s="727"/>
      <c r="AB226" s="727"/>
    </row>
    <row r="227" spans="1:29" ht="15">
      <c r="B227" s="768"/>
      <c r="H227" s="727"/>
      <c r="I227" s="727"/>
      <c r="J227" s="727"/>
      <c r="K227" s="727"/>
      <c r="L227" s="727"/>
      <c r="M227" s="727"/>
      <c r="N227" s="797"/>
      <c r="W227" s="727"/>
      <c r="X227" s="727"/>
      <c r="Y227" s="727"/>
      <c r="Z227" s="727"/>
      <c r="AA227" s="727"/>
      <c r="AB227" s="727"/>
    </row>
    <row r="228" spans="1:29">
      <c r="A228" s="730" t="s">
        <v>275</v>
      </c>
      <c r="B228" s="731" t="s">
        <v>276</v>
      </c>
      <c r="C228" s="732"/>
      <c r="D228" s="732"/>
      <c r="E228" s="732" t="s">
        <v>277</v>
      </c>
      <c r="F228" s="732"/>
      <c r="G228" s="732"/>
      <c r="H228" s="732"/>
      <c r="I228" s="732"/>
      <c r="J228" s="732"/>
      <c r="K228" s="730" t="s">
        <v>278</v>
      </c>
      <c r="L228" s="730" t="s">
        <v>279</v>
      </c>
      <c r="M228" s="730" t="s">
        <v>280</v>
      </c>
      <c r="N228" s="798"/>
      <c r="P228" s="730" t="s">
        <v>275</v>
      </c>
      <c r="Q228" s="805" t="s">
        <v>276</v>
      </c>
      <c r="R228" s="732"/>
      <c r="S228" s="732"/>
      <c r="T228" s="732" t="s">
        <v>281</v>
      </c>
      <c r="U228" s="732"/>
      <c r="V228" s="732"/>
      <c r="W228" s="732"/>
      <c r="X228" s="732"/>
      <c r="Y228" s="732"/>
      <c r="Z228" s="730" t="s">
        <v>278</v>
      </c>
      <c r="AA228" s="730" t="s">
        <v>279</v>
      </c>
      <c r="AB228" s="730" t="s">
        <v>280</v>
      </c>
      <c r="AC228" s="718" t="s">
        <v>305</v>
      </c>
    </row>
    <row r="229" spans="1:29">
      <c r="A229" s="733" t="s">
        <v>282</v>
      </c>
      <c r="B229" s="734" t="s">
        <v>283</v>
      </c>
      <c r="C229" s="735"/>
      <c r="D229" s="735"/>
      <c r="E229" s="773" t="s">
        <v>284</v>
      </c>
      <c r="F229" s="735"/>
      <c r="G229" s="735"/>
      <c r="H229" s="735"/>
      <c r="I229" s="735"/>
      <c r="J229" s="735"/>
      <c r="K229" s="776" t="s">
        <v>285</v>
      </c>
      <c r="L229" s="776" t="s">
        <v>285</v>
      </c>
      <c r="M229" s="776" t="s">
        <v>285</v>
      </c>
      <c r="N229" s="798"/>
      <c r="P229" s="733" t="s">
        <v>282</v>
      </c>
      <c r="Q229" s="806" t="s">
        <v>283</v>
      </c>
      <c r="R229" s="735"/>
      <c r="S229" s="735"/>
      <c r="T229" s="773" t="s">
        <v>286</v>
      </c>
      <c r="U229" s="735"/>
      <c r="V229" s="735"/>
      <c r="W229" s="735"/>
      <c r="X229" s="735"/>
      <c r="Y229" s="735"/>
      <c r="Z229" s="776" t="s">
        <v>285</v>
      </c>
      <c r="AA229" s="776" t="s">
        <v>285</v>
      </c>
      <c r="AB229" s="776" t="s">
        <v>285</v>
      </c>
      <c r="AC229" s="718" t="s">
        <v>305</v>
      </c>
    </row>
    <row r="230" spans="1:29">
      <c r="A230" s="736" t="s">
        <v>287</v>
      </c>
      <c r="B230" s="734" t="s">
        <v>227</v>
      </c>
      <c r="C230" s="737" t="s">
        <v>288</v>
      </c>
      <c r="D230" s="737" t="s">
        <v>289</v>
      </c>
      <c r="E230" s="774"/>
      <c r="F230" s="774"/>
      <c r="G230" s="774"/>
      <c r="H230" s="774"/>
      <c r="I230" s="774"/>
      <c r="J230" s="777" t="s">
        <v>82</v>
      </c>
      <c r="K230" s="733" t="s">
        <v>290</v>
      </c>
      <c r="L230" s="733" t="s">
        <v>291</v>
      </c>
      <c r="M230" s="733" t="s">
        <v>291</v>
      </c>
      <c r="N230" s="799"/>
      <c r="P230" s="736" t="s">
        <v>287</v>
      </c>
      <c r="Q230" s="806" t="s">
        <v>227</v>
      </c>
      <c r="R230" s="737" t="s">
        <v>288</v>
      </c>
      <c r="S230" s="737" t="s">
        <v>289</v>
      </c>
      <c r="T230" s="774"/>
      <c r="U230" s="774"/>
      <c r="V230" s="774"/>
      <c r="W230" s="774"/>
      <c r="X230" s="774"/>
      <c r="Y230" s="777" t="s">
        <v>82</v>
      </c>
      <c r="Z230" s="733" t="s">
        <v>290</v>
      </c>
      <c r="AA230" s="733" t="s">
        <v>291</v>
      </c>
      <c r="AB230" s="733" t="s">
        <v>291</v>
      </c>
    </row>
    <row r="231" spans="1:29">
      <c r="A231" s="738"/>
      <c r="B231" s="739"/>
      <c r="C231" s="740" t="s">
        <v>292</v>
      </c>
      <c r="D231" s="740" t="s">
        <v>293</v>
      </c>
      <c r="E231" s="775" t="s">
        <v>44</v>
      </c>
      <c r="F231" s="775" t="s">
        <v>45</v>
      </c>
      <c r="G231" s="740" t="s">
        <v>294</v>
      </c>
      <c r="H231" s="740" t="s">
        <v>295</v>
      </c>
      <c r="I231" s="740" t="s">
        <v>248</v>
      </c>
      <c r="J231" s="773" t="s">
        <v>296</v>
      </c>
      <c r="K231" s="778" t="s">
        <v>297</v>
      </c>
      <c r="L231" s="778" t="s">
        <v>298</v>
      </c>
      <c r="M231" s="778" t="s">
        <v>299</v>
      </c>
      <c r="N231" s="800"/>
      <c r="P231" s="738"/>
      <c r="Q231" s="807"/>
      <c r="R231" s="740" t="s">
        <v>292</v>
      </c>
      <c r="S231" s="740" t="s">
        <v>293</v>
      </c>
      <c r="T231" s="775" t="s">
        <v>44</v>
      </c>
      <c r="U231" s="775" t="s">
        <v>45</v>
      </c>
      <c r="V231" s="740" t="s">
        <v>294</v>
      </c>
      <c r="W231" s="740" t="s">
        <v>295</v>
      </c>
      <c r="X231" s="740" t="s">
        <v>248</v>
      </c>
      <c r="Y231" s="773" t="s">
        <v>296</v>
      </c>
      <c r="Z231" s="778" t="s">
        <v>297</v>
      </c>
      <c r="AA231" s="778" t="s">
        <v>298</v>
      </c>
      <c r="AB231" s="778" t="s">
        <v>299</v>
      </c>
      <c r="AC231" s="718" t="s">
        <v>305</v>
      </c>
    </row>
    <row r="232" spans="1:29">
      <c r="A232" s="741" t="s">
        <v>44</v>
      </c>
      <c r="B232" s="742">
        <v>132401</v>
      </c>
      <c r="C232" s="743">
        <v>48635</v>
      </c>
      <c r="D232" s="743">
        <v>46771</v>
      </c>
      <c r="E232" s="1449" t="s">
        <v>199</v>
      </c>
      <c r="F232" s="743">
        <v>17986</v>
      </c>
      <c r="G232" s="743">
        <v>9085</v>
      </c>
      <c r="H232" s="743">
        <v>42610</v>
      </c>
      <c r="I232" s="743">
        <v>25081</v>
      </c>
      <c r="J232" s="779">
        <v>20718</v>
      </c>
      <c r="K232" s="780">
        <v>16889</v>
      </c>
      <c r="L232" s="780">
        <v>7169</v>
      </c>
      <c r="M232" s="780">
        <v>6704</v>
      </c>
      <c r="N232" s="779"/>
      <c r="P232" s="741" t="s">
        <v>44</v>
      </c>
      <c r="Q232" s="808">
        <v>0.35448768534285802</v>
      </c>
      <c r="R232" s="809">
        <v>0.71547239642232996</v>
      </c>
      <c r="S232" s="809">
        <v>0.72016848046866599</v>
      </c>
      <c r="T232" s="1449" t="s">
        <v>199</v>
      </c>
      <c r="U232" s="809">
        <v>0.83870788390970796</v>
      </c>
      <c r="V232" s="809">
        <v>0.89201981287837095</v>
      </c>
      <c r="W232" s="809">
        <v>0.73414691386998399</v>
      </c>
      <c r="X232" s="809">
        <v>0.82313304892149397</v>
      </c>
      <c r="Y232" s="824">
        <v>0.84588280722077402</v>
      </c>
      <c r="Z232" s="811">
        <v>0.85517200544733296</v>
      </c>
      <c r="AA232" s="811">
        <v>0.91686427674710602</v>
      </c>
      <c r="AB232" s="811">
        <v>0.92332935560859197</v>
      </c>
      <c r="AC232" s="718" t="s">
        <v>305</v>
      </c>
    </row>
    <row r="233" spans="1:29">
      <c r="A233" s="744"/>
      <c r="B233" s="745"/>
      <c r="C233" s="746">
        <v>0.36733106245421099</v>
      </c>
      <c r="D233" s="746">
        <v>0.35325261893792298</v>
      </c>
      <c r="E233" s="746"/>
      <c r="F233" s="746">
        <v>0.13584489543130299</v>
      </c>
      <c r="G233" s="746">
        <v>6.8617306515811799E-2</v>
      </c>
      <c r="H233" s="746">
        <v>0.32182536385676802</v>
      </c>
      <c r="I233" s="746">
        <v>0.18943210398713001</v>
      </c>
      <c r="J233" s="781">
        <v>0.15647918067084099</v>
      </c>
      <c r="K233" s="781">
        <v>0.127559459520698</v>
      </c>
      <c r="L233" s="781">
        <v>5.4146116721172803E-2</v>
      </c>
      <c r="M233" s="781">
        <v>5.06340586551461E-2</v>
      </c>
      <c r="N233" s="801"/>
      <c r="P233" s="744"/>
      <c r="Q233" s="810"/>
      <c r="R233" s="746"/>
      <c r="S233" s="746"/>
      <c r="T233" s="746"/>
      <c r="U233" s="746"/>
      <c r="V233" s="746"/>
      <c r="W233" s="746"/>
      <c r="X233" s="746"/>
      <c r="Y233" s="825"/>
      <c r="Z233" s="826"/>
      <c r="AA233" s="826"/>
      <c r="AB233" s="826"/>
      <c r="AC233" s="718" t="s">
        <v>305</v>
      </c>
    </row>
    <row r="234" spans="1:29">
      <c r="A234" s="741" t="s">
        <v>45</v>
      </c>
      <c r="B234" s="747">
        <v>317528</v>
      </c>
      <c r="C234" s="743">
        <v>70509</v>
      </c>
      <c r="D234" s="743">
        <v>69208</v>
      </c>
      <c r="E234" s="743">
        <v>26146</v>
      </c>
      <c r="F234" s="1450" t="s">
        <v>199</v>
      </c>
      <c r="G234" s="743">
        <v>16640</v>
      </c>
      <c r="H234" s="743">
        <v>60981</v>
      </c>
      <c r="I234" s="743">
        <v>34894</v>
      </c>
      <c r="J234" s="779">
        <v>15724</v>
      </c>
      <c r="K234" s="780">
        <v>24043</v>
      </c>
      <c r="L234" s="780">
        <v>8467</v>
      </c>
      <c r="M234" s="780">
        <v>7794</v>
      </c>
      <c r="N234" s="779"/>
      <c r="P234" s="741" t="s">
        <v>45</v>
      </c>
      <c r="Q234" s="811">
        <v>0.10290900300783599</v>
      </c>
      <c r="R234" s="809">
        <v>0.38524160036307398</v>
      </c>
      <c r="S234" s="809">
        <v>0.37771644896543799</v>
      </c>
      <c r="T234" s="809">
        <v>0.59152451617838298</v>
      </c>
      <c r="U234" s="1450" t="s">
        <v>199</v>
      </c>
      <c r="V234" s="809">
        <v>0.62259615384615397</v>
      </c>
      <c r="W234" s="809">
        <v>0.38138108591200498</v>
      </c>
      <c r="X234" s="809">
        <v>0.54327391528629598</v>
      </c>
      <c r="Y234" s="824">
        <v>0.63285423556346998</v>
      </c>
      <c r="Z234" s="811">
        <v>0.60903381441583804</v>
      </c>
      <c r="AA234" s="811">
        <v>0.77796149757883504</v>
      </c>
      <c r="AB234" s="811">
        <v>0.800102643058763</v>
      </c>
      <c r="AC234" s="718" t="s">
        <v>305</v>
      </c>
    </row>
    <row r="235" spans="1:29">
      <c r="A235" s="744"/>
      <c r="B235" s="745"/>
      <c r="C235" s="746">
        <v>0.222056007659167</v>
      </c>
      <c r="D235" s="746">
        <v>0.217958731198508</v>
      </c>
      <c r="E235" s="746">
        <v>8.2342344612128707E-2</v>
      </c>
      <c r="F235" s="746"/>
      <c r="G235" s="746">
        <v>5.2404827290821597E-2</v>
      </c>
      <c r="H235" s="746">
        <v>0.19204920510947099</v>
      </c>
      <c r="I235" s="746">
        <v>0.109892670882568</v>
      </c>
      <c r="J235" s="781">
        <v>4.9520042326975898E-2</v>
      </c>
      <c r="K235" s="781">
        <v>7.5719306643823495E-2</v>
      </c>
      <c r="L235" s="781">
        <v>2.6665364944193901E-2</v>
      </c>
      <c r="M235" s="781">
        <v>2.4545866821193699E-2</v>
      </c>
      <c r="N235" s="801"/>
      <c r="P235" s="744"/>
      <c r="Q235" s="810"/>
      <c r="R235" s="746"/>
      <c r="S235" s="746"/>
      <c r="T235" s="746"/>
      <c r="U235" s="746"/>
      <c r="V235" s="746"/>
      <c r="W235" s="746"/>
      <c r="X235" s="746"/>
      <c r="Y235" s="825"/>
      <c r="Z235" s="826"/>
      <c r="AA235" s="826"/>
      <c r="AB235" s="826"/>
      <c r="AC235" s="718" t="s">
        <v>305</v>
      </c>
    </row>
    <row r="236" spans="1:29">
      <c r="A236" s="748" t="s">
        <v>294</v>
      </c>
      <c r="B236" s="747">
        <v>126691</v>
      </c>
      <c r="C236" s="743">
        <v>18824</v>
      </c>
      <c r="D236" s="743">
        <v>18652</v>
      </c>
      <c r="E236" s="743">
        <v>5112</v>
      </c>
      <c r="F236" s="743">
        <v>5097</v>
      </c>
      <c r="G236" s="1449" t="s">
        <v>199</v>
      </c>
      <c r="H236" s="743">
        <v>16868</v>
      </c>
      <c r="I236" s="743">
        <v>7055</v>
      </c>
      <c r="J236" s="779">
        <v>2601</v>
      </c>
      <c r="K236" s="780">
        <v>2523</v>
      </c>
      <c r="L236" s="780">
        <v>2523</v>
      </c>
      <c r="M236" s="780">
        <v>2057</v>
      </c>
      <c r="N236" s="779"/>
      <c r="P236" s="748" t="s">
        <v>294</v>
      </c>
      <c r="Q236" s="811">
        <v>7.3528407538923798E-2</v>
      </c>
      <c r="R236" s="809">
        <v>0.29850191245218899</v>
      </c>
      <c r="S236" s="809">
        <v>0.295142612052327</v>
      </c>
      <c r="T236" s="809">
        <v>0.51604068857590002</v>
      </c>
      <c r="U236" s="809">
        <v>0.48773788503040999</v>
      </c>
      <c r="V236" s="1449" t="s">
        <v>199</v>
      </c>
      <c r="W236" s="809">
        <v>0.28823808394593298</v>
      </c>
      <c r="X236" s="809">
        <v>0.46576895818568398</v>
      </c>
      <c r="Y236" s="824">
        <v>0.49942329873125701</v>
      </c>
      <c r="Z236" s="811">
        <v>0.62029330162505003</v>
      </c>
      <c r="AA236" s="811">
        <v>0.62029330162505003</v>
      </c>
      <c r="AB236" s="811">
        <v>0.66990763247447704</v>
      </c>
      <c r="AC236" s="718" t="s">
        <v>305</v>
      </c>
    </row>
    <row r="237" spans="1:29">
      <c r="A237" s="744"/>
      <c r="B237" s="745"/>
      <c r="C237" s="746">
        <v>0.148581982934857</v>
      </c>
      <c r="D237" s="746">
        <v>0.147224349006638</v>
      </c>
      <c r="E237" s="746">
        <v>4.0350143261952298E-2</v>
      </c>
      <c r="F237" s="746">
        <v>4.0231744954258797E-2</v>
      </c>
      <c r="G237" s="746"/>
      <c r="H237" s="746">
        <v>0.13314284361162201</v>
      </c>
      <c r="I237" s="746">
        <v>5.5686670718519897E-2</v>
      </c>
      <c r="J237" s="781">
        <v>2.0530266554056702E-2</v>
      </c>
      <c r="K237" s="781">
        <v>1.99145953540504E-2</v>
      </c>
      <c r="L237" s="781">
        <v>1.99145953540504E-2</v>
      </c>
      <c r="M237" s="781">
        <v>1.6236354595038301E-2</v>
      </c>
      <c r="N237" s="801"/>
      <c r="P237" s="744"/>
      <c r="Q237" s="810"/>
      <c r="R237" s="746"/>
      <c r="S237" s="746"/>
      <c r="T237" s="746"/>
      <c r="U237" s="746"/>
      <c r="V237" s="822"/>
      <c r="W237" s="746"/>
      <c r="X237" s="746"/>
      <c r="Y237" s="825"/>
      <c r="Z237" s="826"/>
      <c r="AA237" s="826"/>
      <c r="AB237" s="826"/>
      <c r="AC237" s="718" t="s">
        <v>305</v>
      </c>
    </row>
    <row r="238" spans="1:29">
      <c r="A238" s="748" t="s">
        <v>300</v>
      </c>
      <c r="B238" s="747">
        <v>223045</v>
      </c>
      <c r="C238" s="743">
        <v>77292</v>
      </c>
      <c r="D238" s="743">
        <v>66396</v>
      </c>
      <c r="E238" s="743">
        <v>56457</v>
      </c>
      <c r="F238" s="743">
        <v>30865</v>
      </c>
      <c r="G238" s="743">
        <v>18770</v>
      </c>
      <c r="H238" s="1451" t="s">
        <v>199</v>
      </c>
      <c r="I238" s="743">
        <v>38101</v>
      </c>
      <c r="J238" s="779">
        <v>47669</v>
      </c>
      <c r="K238" s="780">
        <v>27030</v>
      </c>
      <c r="L238" s="780">
        <v>13609</v>
      </c>
      <c r="M238" s="780">
        <v>12700</v>
      </c>
      <c r="N238" s="779"/>
      <c r="P238" s="748" t="s">
        <v>300</v>
      </c>
      <c r="Q238" s="811">
        <v>0.23197072502297</v>
      </c>
      <c r="R238" s="809">
        <v>0.70748589763494296</v>
      </c>
      <c r="S238" s="809">
        <v>0.75234953912886304</v>
      </c>
      <c r="T238" s="809">
        <v>0.80016649839701004</v>
      </c>
      <c r="U238" s="809">
        <v>0.82783087639721398</v>
      </c>
      <c r="V238" s="809">
        <v>0.89877464038359101</v>
      </c>
      <c r="W238" s="1451" t="s">
        <v>199</v>
      </c>
      <c r="X238" s="809">
        <v>0.78892942442455605</v>
      </c>
      <c r="Y238" s="824">
        <v>0.75604690679477204</v>
      </c>
      <c r="Z238" s="811">
        <v>0.87081021087680399</v>
      </c>
      <c r="AA238" s="811">
        <v>0.93849658314350803</v>
      </c>
      <c r="AB238" s="811">
        <v>0.94511811023622005</v>
      </c>
      <c r="AC238" s="718" t="s">
        <v>305</v>
      </c>
    </row>
    <row r="239" spans="1:29">
      <c r="A239" s="744"/>
      <c r="B239" s="749"/>
      <c r="C239" s="746">
        <v>0.34653096908695602</v>
      </c>
      <c r="D239" s="746">
        <v>0.29767984039095302</v>
      </c>
      <c r="E239" s="746">
        <v>0.253119325696608</v>
      </c>
      <c r="F239" s="746">
        <v>0.13838014750386701</v>
      </c>
      <c r="G239" s="746">
        <v>8.4153421955210805E-2</v>
      </c>
      <c r="H239" s="746"/>
      <c r="I239" s="746">
        <v>0.170822031428635</v>
      </c>
      <c r="J239" s="781">
        <v>0.21371920464480301</v>
      </c>
      <c r="K239" s="781">
        <v>0.121186307695756</v>
      </c>
      <c r="L239" s="781">
        <v>6.1014593467685903E-2</v>
      </c>
      <c r="M239" s="781">
        <v>5.6939182676141599E-2</v>
      </c>
      <c r="N239" s="801"/>
      <c r="P239" s="744"/>
      <c r="Q239" s="812"/>
      <c r="R239" s="746"/>
      <c r="S239" s="746"/>
      <c r="T239" s="746"/>
      <c r="U239" s="746"/>
      <c r="V239" s="746"/>
      <c r="W239" s="823"/>
      <c r="X239" s="746"/>
      <c r="Y239" s="825"/>
      <c r="Z239" s="826"/>
      <c r="AA239" s="826"/>
      <c r="AB239" s="826"/>
      <c r="AC239" s="718" t="s">
        <v>305</v>
      </c>
    </row>
    <row r="240" spans="1:29">
      <c r="A240" s="748" t="s">
        <v>248</v>
      </c>
      <c r="B240" s="747">
        <v>194005</v>
      </c>
      <c r="C240" s="743">
        <v>9129</v>
      </c>
      <c r="D240" s="743">
        <v>8967</v>
      </c>
      <c r="E240" s="743">
        <v>2787</v>
      </c>
      <c r="F240" s="743">
        <v>1606</v>
      </c>
      <c r="G240" s="743">
        <v>809</v>
      </c>
      <c r="H240" s="743">
        <v>8194</v>
      </c>
      <c r="I240" s="1451" t="s">
        <v>199</v>
      </c>
      <c r="J240" s="782">
        <v>1050</v>
      </c>
      <c r="K240" s="780">
        <v>901</v>
      </c>
      <c r="L240" s="780">
        <v>393</v>
      </c>
      <c r="M240" s="780">
        <v>393</v>
      </c>
      <c r="N240" s="779"/>
      <c r="P240" s="748" t="s">
        <v>248</v>
      </c>
      <c r="Q240" s="811">
        <v>3.9611108967752197E-2</v>
      </c>
      <c r="R240" s="809">
        <v>0.37550662723189798</v>
      </c>
      <c r="S240" s="809">
        <v>0.37370357979257302</v>
      </c>
      <c r="T240" s="809">
        <v>0.78327951202009305</v>
      </c>
      <c r="U240" s="809">
        <v>0.61083437110834404</v>
      </c>
      <c r="V240" s="809">
        <v>0.77626699629171803</v>
      </c>
      <c r="W240" s="809">
        <v>0.34940200146448602</v>
      </c>
      <c r="X240" s="1451" t="s">
        <v>199</v>
      </c>
      <c r="Y240" s="824">
        <v>0.79142857142857104</v>
      </c>
      <c r="Z240" s="811">
        <v>0.77025527192008902</v>
      </c>
      <c r="AA240" s="811">
        <v>0.79134860050890599</v>
      </c>
      <c r="AB240" s="811">
        <v>0.79134860050890599</v>
      </c>
      <c r="AC240" s="718" t="s">
        <v>305</v>
      </c>
    </row>
    <row r="241" spans="1:29">
      <c r="A241" s="750"/>
      <c r="B241" s="751"/>
      <c r="C241" s="752">
        <v>4.7055488260611802E-2</v>
      </c>
      <c r="D241" s="753">
        <v>4.6220458235612501E-2</v>
      </c>
      <c r="E241" s="753">
        <v>1.43656091337852E-2</v>
      </c>
      <c r="F241" s="753">
        <v>8.2781371614133598E-3</v>
      </c>
      <c r="G241" s="753">
        <v>4.16999561866962E-3</v>
      </c>
      <c r="H241" s="753">
        <v>4.2236024844720499E-2</v>
      </c>
      <c r="I241" s="753"/>
      <c r="J241" s="783">
        <v>5.4122316435143399E-3</v>
      </c>
      <c r="K241" s="784">
        <v>4.6442102007680196E-3</v>
      </c>
      <c r="L241" s="784">
        <v>2.0257209865725098E-3</v>
      </c>
      <c r="M241" s="784">
        <v>2.0257209865725098E-3</v>
      </c>
      <c r="N241" s="801"/>
      <c r="P241" s="750"/>
      <c r="Q241" s="813"/>
      <c r="R241" s="753"/>
      <c r="S241" s="753"/>
      <c r="T241" s="753"/>
      <c r="U241" s="753"/>
      <c r="V241" s="753"/>
      <c r="W241" s="753"/>
      <c r="X241" s="753"/>
      <c r="Y241" s="783"/>
      <c r="Z241" s="784"/>
      <c r="AA241" s="784"/>
      <c r="AB241" s="784"/>
      <c r="AC241" s="718" t="s">
        <v>305</v>
      </c>
    </row>
    <row r="242" spans="1:29">
      <c r="A242" s="754" t="s">
        <v>301</v>
      </c>
      <c r="B242" s="755">
        <v>993670</v>
      </c>
      <c r="C242" s="756">
        <v>224389</v>
      </c>
      <c r="D242" s="756">
        <v>209994</v>
      </c>
      <c r="E242" s="756">
        <v>90502</v>
      </c>
      <c r="F242" s="756">
        <v>55554</v>
      </c>
      <c r="G242" s="756">
        <v>45304</v>
      </c>
      <c r="H242" s="756">
        <v>128653</v>
      </c>
      <c r="I242" s="756">
        <v>105131</v>
      </c>
      <c r="J242" s="785">
        <v>87762</v>
      </c>
      <c r="K242" s="786">
        <v>71386</v>
      </c>
      <c r="L242" s="786">
        <v>32161</v>
      </c>
      <c r="M242" s="786">
        <v>29648</v>
      </c>
      <c r="N242" s="785"/>
      <c r="P242" s="754" t="s">
        <v>301</v>
      </c>
      <c r="Q242" s="814">
        <v>0.160238434658246</v>
      </c>
      <c r="R242" s="815">
        <v>0.56014332253363597</v>
      </c>
      <c r="S242" s="815">
        <v>0.56493518862443703</v>
      </c>
      <c r="T242" s="815">
        <v>0.72332103157941297</v>
      </c>
      <c r="U242" s="815">
        <v>0.79387622853439899</v>
      </c>
      <c r="V242" s="815">
        <v>0.79379304255694905</v>
      </c>
      <c r="W242" s="815">
        <v>0.48396850442663603</v>
      </c>
      <c r="X242" s="815">
        <v>0.69386765083562396</v>
      </c>
      <c r="Y242" s="827">
        <v>0.74800027346687603</v>
      </c>
      <c r="Z242" s="814">
        <v>0.76882021684924196</v>
      </c>
      <c r="AA242" s="814">
        <v>0.86464973104070098</v>
      </c>
      <c r="AB242" s="814">
        <v>0.88093631948192097</v>
      </c>
      <c r="AC242" s="718" t="s">
        <v>305</v>
      </c>
    </row>
    <row r="243" spans="1:29">
      <c r="A243" s="757" t="s">
        <v>302</v>
      </c>
      <c r="B243" s="758"/>
      <c r="C243" s="759">
        <v>0.22581843066611701</v>
      </c>
      <c r="D243" s="759">
        <v>0.21133172984995</v>
      </c>
      <c r="E243" s="759">
        <v>9.1078527076393606E-2</v>
      </c>
      <c r="F243" s="759">
        <v>5.5907896987933602E-2</v>
      </c>
      <c r="G243" s="759">
        <v>4.5592601165376799E-2</v>
      </c>
      <c r="H243" s="759">
        <v>0.12947256131311199</v>
      </c>
      <c r="I243" s="759">
        <v>0.105800718548411</v>
      </c>
      <c r="J243" s="787">
        <v>8.8321072388217403E-2</v>
      </c>
      <c r="K243" s="788">
        <v>7.1840751959906204E-2</v>
      </c>
      <c r="L243" s="788">
        <v>3.2365875995048698E-2</v>
      </c>
      <c r="M243" s="788">
        <v>2.9836867370455E-2</v>
      </c>
      <c r="N243" s="802"/>
      <c r="P243" s="757" t="s">
        <v>302</v>
      </c>
      <c r="Q243" s="816"/>
      <c r="R243" s="759"/>
      <c r="S243" s="759"/>
      <c r="T243" s="759"/>
      <c r="U243" s="759"/>
      <c r="V243" s="759"/>
      <c r="W243" s="759"/>
      <c r="X243" s="759"/>
      <c r="Y243" s="787"/>
      <c r="Z243" s="788"/>
      <c r="AA243" s="788"/>
      <c r="AB243" s="788"/>
      <c r="AC243" s="718" t="s">
        <v>305</v>
      </c>
    </row>
    <row r="244" spans="1:29">
      <c r="A244" s="748" t="s">
        <v>49</v>
      </c>
      <c r="B244" s="747">
        <v>108544</v>
      </c>
      <c r="C244" s="743">
        <v>15949</v>
      </c>
      <c r="D244" s="743">
        <v>15949</v>
      </c>
      <c r="E244" s="743">
        <v>4164</v>
      </c>
      <c r="F244" s="743">
        <v>2240</v>
      </c>
      <c r="G244" s="743">
        <v>997</v>
      </c>
      <c r="H244" s="743">
        <v>14683</v>
      </c>
      <c r="I244" s="743">
        <v>1946</v>
      </c>
      <c r="J244" s="1452" t="s">
        <v>199</v>
      </c>
      <c r="K244" s="789">
        <v>1315</v>
      </c>
      <c r="L244" s="789">
        <v>569</v>
      </c>
      <c r="M244" s="789">
        <v>419</v>
      </c>
      <c r="N244" s="779"/>
      <c r="P244" s="748" t="s">
        <v>49</v>
      </c>
      <c r="Q244" s="811">
        <v>8.5112094016595294E-2</v>
      </c>
      <c r="R244" s="809">
        <v>0.25895040441407002</v>
      </c>
      <c r="S244" s="809">
        <v>0.25895040441407002</v>
      </c>
      <c r="T244" s="809">
        <v>0.68587896253602298</v>
      </c>
      <c r="U244" s="809">
        <v>0.48526785714285697</v>
      </c>
      <c r="V244" s="809">
        <v>0.69107321965897694</v>
      </c>
      <c r="W244" s="809">
        <v>0.24436423074303601</v>
      </c>
      <c r="X244" s="809">
        <v>0.84583761562178805</v>
      </c>
      <c r="Y244" s="1451" t="s">
        <v>199</v>
      </c>
      <c r="Z244" s="811">
        <v>0.70418250950570305</v>
      </c>
      <c r="AA244" s="811">
        <v>0.85061511423550096</v>
      </c>
      <c r="AB244" s="811">
        <v>0.97136038186157503</v>
      </c>
      <c r="AC244" s="718" t="s">
        <v>305</v>
      </c>
    </row>
    <row r="245" spans="1:29">
      <c r="A245" s="760"/>
      <c r="B245" s="739"/>
      <c r="C245" s="761">
        <v>0.14693580483490601</v>
      </c>
      <c r="D245" s="761">
        <v>0.14693580483490601</v>
      </c>
      <c r="E245" s="761">
        <v>3.8362323113207503E-2</v>
      </c>
      <c r="F245" s="761">
        <v>2.0636792452830201E-2</v>
      </c>
      <c r="G245" s="761">
        <v>9.1852152122641507E-3</v>
      </c>
      <c r="H245" s="761">
        <v>0.13527233195754701</v>
      </c>
      <c r="I245" s="761">
        <v>1.79282134433962E-2</v>
      </c>
      <c r="J245" s="790"/>
      <c r="K245" s="791">
        <v>1.2114902712264199E-2</v>
      </c>
      <c r="L245" s="791">
        <v>5.2421137971698098E-3</v>
      </c>
      <c r="M245" s="791">
        <v>3.8601857311320801E-3</v>
      </c>
      <c r="N245" s="801"/>
      <c r="P245" s="760"/>
      <c r="Q245" s="807"/>
      <c r="R245" s="761"/>
      <c r="S245" s="761"/>
      <c r="T245" s="761"/>
      <c r="U245" s="761"/>
      <c r="V245" s="761"/>
      <c r="W245" s="761"/>
      <c r="X245" s="761"/>
      <c r="Y245" s="790"/>
      <c r="Z245" s="791"/>
      <c r="AA245" s="791"/>
      <c r="AB245" s="791"/>
      <c r="AC245" s="718" t="s">
        <v>305</v>
      </c>
    </row>
    <row r="246" spans="1:29">
      <c r="A246" s="754" t="s">
        <v>303</v>
      </c>
      <c r="B246" s="762">
        <v>1102214</v>
      </c>
      <c r="C246" s="763">
        <v>240338</v>
      </c>
      <c r="D246" s="764">
        <v>225943</v>
      </c>
      <c r="E246" s="764">
        <v>94666</v>
      </c>
      <c r="F246" s="764">
        <v>57794</v>
      </c>
      <c r="G246" s="764">
        <v>46301</v>
      </c>
      <c r="H246" s="764">
        <v>143336</v>
      </c>
      <c r="I246" s="764">
        <v>107077</v>
      </c>
      <c r="J246" s="792">
        <v>87762</v>
      </c>
      <c r="K246" s="793">
        <v>72701</v>
      </c>
      <c r="L246" s="793">
        <v>32730</v>
      </c>
      <c r="M246" s="793">
        <v>30067</v>
      </c>
      <c r="N246" s="803"/>
      <c r="P246" s="754" t="s">
        <v>303</v>
      </c>
      <c r="Q246" s="817">
        <v>0.15474709837461201</v>
      </c>
      <c r="R246" s="818">
        <v>0.54015594704125003</v>
      </c>
      <c r="S246" s="819">
        <v>0.54333615115316702</v>
      </c>
      <c r="T246" s="819">
        <v>0.72167409629645296</v>
      </c>
      <c r="U246" s="819">
        <v>0.78191507768972601</v>
      </c>
      <c r="V246" s="819">
        <v>0.79158117535258399</v>
      </c>
      <c r="W246" s="819">
        <v>0.45942401071608002</v>
      </c>
      <c r="X246" s="819">
        <v>0.69662952828338498</v>
      </c>
      <c r="Y246" s="828">
        <v>0.74800027346687603</v>
      </c>
      <c r="Z246" s="829">
        <v>0.76765106394685101</v>
      </c>
      <c r="AA246" s="829">
        <v>0.86440574396578096</v>
      </c>
      <c r="AB246" s="829">
        <v>0.88219642797751696</v>
      </c>
      <c r="AC246" s="718" t="s">
        <v>305</v>
      </c>
    </row>
    <row r="247" spans="1:29">
      <c r="A247" s="765"/>
      <c r="B247" s="766"/>
      <c r="C247" s="767">
        <v>0.218050215293945</v>
      </c>
      <c r="D247" s="767">
        <v>0.204990138031272</v>
      </c>
      <c r="E247" s="767">
        <v>8.5887132625787704E-2</v>
      </c>
      <c r="F247" s="767">
        <v>5.2434463724830203E-2</v>
      </c>
      <c r="G247" s="767">
        <v>4.2007269005837303E-2</v>
      </c>
      <c r="H247" s="767">
        <v>0.130043712019626</v>
      </c>
      <c r="I247" s="767">
        <v>9.7147196460941304E-2</v>
      </c>
      <c r="J247" s="794">
        <v>7.9623376222766204E-2</v>
      </c>
      <c r="K247" s="795">
        <v>6.5959060581701895E-2</v>
      </c>
      <c r="L247" s="795">
        <v>2.96947779650776E-2</v>
      </c>
      <c r="M247" s="795">
        <v>2.7278731716345501E-2</v>
      </c>
      <c r="N247" s="802"/>
      <c r="P247" s="765"/>
      <c r="Q247" s="820"/>
      <c r="R247" s="767"/>
      <c r="S247" s="767"/>
      <c r="T247" s="767"/>
      <c r="U247" s="767"/>
      <c r="V247" s="767"/>
      <c r="W247" s="767"/>
      <c r="X247" s="767"/>
      <c r="Y247" s="794"/>
      <c r="Z247" s="795"/>
      <c r="AA247" s="795"/>
      <c r="AB247" s="795"/>
      <c r="AC247" s="718" t="s">
        <v>305</v>
      </c>
    </row>
    <row r="248" spans="1:29" ht="15">
      <c r="B248" s="768"/>
      <c r="I248" s="727"/>
      <c r="J248" s="727"/>
      <c r="K248" s="727"/>
      <c r="L248" s="727"/>
      <c r="M248" s="727"/>
      <c r="N248" s="797"/>
      <c r="X248" s="727"/>
      <c r="Y248" s="727"/>
      <c r="Z248" s="727"/>
      <c r="AA248" s="727"/>
      <c r="AB248" s="727"/>
    </row>
    <row r="249" spans="1:29" ht="15">
      <c r="A249" s="729" t="s">
        <v>304</v>
      </c>
      <c r="B249" s="768"/>
      <c r="I249" s="727"/>
      <c r="J249" s="727"/>
      <c r="K249" s="727"/>
      <c r="L249" s="727"/>
      <c r="M249" s="727"/>
      <c r="N249" s="797"/>
      <c r="P249" s="729" t="s">
        <v>269</v>
      </c>
      <c r="X249" s="727"/>
      <c r="Y249" s="727"/>
      <c r="Z249" s="727"/>
      <c r="AA249" s="727"/>
      <c r="AB249" s="727"/>
    </row>
    <row r="250" spans="1:29">
      <c r="B250" s="768"/>
    </row>
    <row r="251" spans="1:29" ht="15">
      <c r="A251" s="726" t="s">
        <v>270</v>
      </c>
      <c r="B251" s="770"/>
      <c r="C251" s="727"/>
      <c r="D251" s="727"/>
      <c r="E251" s="727"/>
      <c r="F251" s="727"/>
      <c r="G251" s="727"/>
      <c r="H251" s="727"/>
      <c r="I251" s="727"/>
      <c r="J251" s="727"/>
      <c r="K251" s="727"/>
      <c r="L251" s="727"/>
      <c r="M251" s="727"/>
      <c r="N251" s="797"/>
      <c r="P251" s="726" t="s">
        <v>271</v>
      </c>
      <c r="Q251" s="727"/>
      <c r="R251" s="727"/>
      <c r="S251" s="727"/>
      <c r="T251" s="727"/>
      <c r="U251" s="727"/>
      <c r="V251" s="727"/>
      <c r="W251" s="727"/>
      <c r="X251" s="727"/>
      <c r="Y251" s="727"/>
      <c r="Z251" s="727"/>
      <c r="AA251" s="727"/>
      <c r="AB251" s="727"/>
    </row>
    <row r="252" spans="1:29" ht="15">
      <c r="A252" s="718" t="s">
        <v>272</v>
      </c>
      <c r="B252" s="768" t="s">
        <v>273</v>
      </c>
      <c r="H252" s="727"/>
      <c r="I252" s="727"/>
      <c r="J252" s="727"/>
      <c r="K252" s="727"/>
      <c r="L252" s="727"/>
      <c r="M252" s="727"/>
      <c r="N252" s="797"/>
      <c r="P252" s="718" t="s">
        <v>272</v>
      </c>
      <c r="Q252" s="718" t="s">
        <v>273</v>
      </c>
      <c r="W252" s="727"/>
      <c r="X252" s="727"/>
      <c r="Y252" s="727"/>
      <c r="Z252" s="727"/>
      <c r="AA252" s="727"/>
      <c r="AB252" s="727"/>
    </row>
    <row r="253" spans="1:29" ht="15">
      <c r="A253" s="728" t="s">
        <v>274</v>
      </c>
      <c r="B253" s="771"/>
      <c r="C253" s="728">
        <v>2009</v>
      </c>
      <c r="D253" s="729"/>
      <c r="E253" s="729"/>
      <c r="F253" s="729"/>
      <c r="G253" s="729"/>
      <c r="H253" s="727"/>
      <c r="I253" s="727"/>
      <c r="J253" s="727"/>
      <c r="K253" s="727"/>
      <c r="L253" s="727"/>
      <c r="M253" s="727"/>
      <c r="N253" s="797"/>
      <c r="P253" s="728" t="s">
        <v>274</v>
      </c>
      <c r="Q253" s="728"/>
      <c r="R253" s="728">
        <v>2009</v>
      </c>
      <c r="S253" s="729"/>
      <c r="T253" s="729"/>
      <c r="U253" s="729"/>
      <c r="V253" s="729"/>
      <c r="W253" s="727"/>
      <c r="X253" s="727"/>
      <c r="Y253" s="727"/>
      <c r="Z253" s="727"/>
      <c r="AA253" s="727"/>
      <c r="AB253" s="727"/>
    </row>
    <row r="254" spans="1:29" ht="15">
      <c r="B254" s="768"/>
      <c r="H254" s="727"/>
      <c r="I254" s="727"/>
      <c r="J254" s="727"/>
      <c r="K254" s="727"/>
      <c r="L254" s="727"/>
      <c r="M254" s="727"/>
      <c r="N254" s="797"/>
      <c r="W254" s="727"/>
      <c r="X254" s="727"/>
      <c r="Y254" s="727"/>
      <c r="Z254" s="727"/>
      <c r="AA254" s="727"/>
      <c r="AB254" s="727"/>
    </row>
    <row r="255" spans="1:29">
      <c r="A255" s="730" t="s">
        <v>275</v>
      </c>
      <c r="B255" s="731" t="s">
        <v>276</v>
      </c>
      <c r="C255" s="732"/>
      <c r="D255" s="732"/>
      <c r="E255" s="732" t="s">
        <v>277</v>
      </c>
      <c r="F255" s="732"/>
      <c r="G255" s="732"/>
      <c r="H255" s="732"/>
      <c r="I255" s="732"/>
      <c r="J255" s="732"/>
      <c r="K255" s="730" t="s">
        <v>278</v>
      </c>
      <c r="L255" s="730" t="s">
        <v>279</v>
      </c>
      <c r="M255" s="730" t="s">
        <v>280</v>
      </c>
      <c r="N255" s="798"/>
      <c r="P255" s="730" t="s">
        <v>275</v>
      </c>
      <c r="Q255" s="805" t="s">
        <v>276</v>
      </c>
      <c r="R255" s="732"/>
      <c r="S255" s="732"/>
      <c r="T255" s="732" t="s">
        <v>281</v>
      </c>
      <c r="U255" s="732"/>
      <c r="V255" s="732"/>
      <c r="W255" s="732"/>
      <c r="X255" s="732"/>
      <c r="Y255" s="732"/>
      <c r="Z255" s="730" t="s">
        <v>278</v>
      </c>
      <c r="AA255" s="730" t="s">
        <v>279</v>
      </c>
      <c r="AB255" s="730" t="s">
        <v>280</v>
      </c>
    </row>
    <row r="256" spans="1:29">
      <c r="A256" s="733" t="s">
        <v>282</v>
      </c>
      <c r="B256" s="734" t="s">
        <v>283</v>
      </c>
      <c r="C256" s="735"/>
      <c r="D256" s="735"/>
      <c r="E256" s="773" t="s">
        <v>284</v>
      </c>
      <c r="F256" s="735"/>
      <c r="G256" s="735"/>
      <c r="H256" s="735"/>
      <c r="I256" s="735"/>
      <c r="J256" s="735"/>
      <c r="K256" s="776" t="s">
        <v>285</v>
      </c>
      <c r="L256" s="776" t="s">
        <v>285</v>
      </c>
      <c r="M256" s="776" t="s">
        <v>285</v>
      </c>
      <c r="N256" s="798"/>
      <c r="P256" s="733" t="s">
        <v>282</v>
      </c>
      <c r="Q256" s="806" t="s">
        <v>283</v>
      </c>
      <c r="R256" s="735"/>
      <c r="S256" s="735"/>
      <c r="T256" s="773" t="s">
        <v>286</v>
      </c>
      <c r="U256" s="735"/>
      <c r="V256" s="735"/>
      <c r="W256" s="735"/>
      <c r="X256" s="735"/>
      <c r="Y256" s="735"/>
      <c r="Z256" s="776" t="s">
        <v>285</v>
      </c>
      <c r="AA256" s="776" t="s">
        <v>285</v>
      </c>
      <c r="AB256" s="776" t="s">
        <v>285</v>
      </c>
    </row>
    <row r="257" spans="1:28">
      <c r="A257" s="736" t="s">
        <v>287</v>
      </c>
      <c r="B257" s="734" t="s">
        <v>227</v>
      </c>
      <c r="C257" s="737" t="s">
        <v>288</v>
      </c>
      <c r="D257" s="737" t="s">
        <v>289</v>
      </c>
      <c r="E257" s="774"/>
      <c r="F257" s="774"/>
      <c r="G257" s="774"/>
      <c r="H257" s="774"/>
      <c r="I257" s="774"/>
      <c r="J257" s="777" t="s">
        <v>82</v>
      </c>
      <c r="K257" s="733" t="s">
        <v>290</v>
      </c>
      <c r="L257" s="733" t="s">
        <v>291</v>
      </c>
      <c r="M257" s="733" t="s">
        <v>291</v>
      </c>
      <c r="N257" s="799"/>
      <c r="P257" s="736" t="s">
        <v>287</v>
      </c>
      <c r="Q257" s="806" t="s">
        <v>227</v>
      </c>
      <c r="R257" s="737" t="s">
        <v>288</v>
      </c>
      <c r="S257" s="737" t="s">
        <v>289</v>
      </c>
      <c r="T257" s="774"/>
      <c r="U257" s="774"/>
      <c r="V257" s="774"/>
      <c r="W257" s="774"/>
      <c r="X257" s="774"/>
      <c r="Y257" s="777" t="s">
        <v>82</v>
      </c>
      <c r="Z257" s="733" t="s">
        <v>290</v>
      </c>
      <c r="AA257" s="733" t="s">
        <v>291</v>
      </c>
      <c r="AB257" s="733" t="s">
        <v>291</v>
      </c>
    </row>
    <row r="258" spans="1:28">
      <c r="A258" s="738"/>
      <c r="B258" s="739"/>
      <c r="C258" s="740" t="s">
        <v>292</v>
      </c>
      <c r="D258" s="740" t="s">
        <v>293</v>
      </c>
      <c r="E258" s="775" t="s">
        <v>44</v>
      </c>
      <c r="F258" s="775" t="s">
        <v>45</v>
      </c>
      <c r="G258" s="740" t="s">
        <v>294</v>
      </c>
      <c r="H258" s="740" t="s">
        <v>295</v>
      </c>
      <c r="I258" s="740" t="s">
        <v>248</v>
      </c>
      <c r="J258" s="773" t="s">
        <v>296</v>
      </c>
      <c r="K258" s="778" t="s">
        <v>297</v>
      </c>
      <c r="L258" s="778" t="s">
        <v>298</v>
      </c>
      <c r="M258" s="778" t="s">
        <v>299</v>
      </c>
      <c r="N258" s="800"/>
      <c r="P258" s="738"/>
      <c r="Q258" s="807"/>
      <c r="R258" s="740" t="s">
        <v>292</v>
      </c>
      <c r="S258" s="740" t="s">
        <v>293</v>
      </c>
      <c r="T258" s="775" t="s">
        <v>44</v>
      </c>
      <c r="U258" s="775" t="s">
        <v>45</v>
      </c>
      <c r="V258" s="740" t="s">
        <v>294</v>
      </c>
      <c r="W258" s="740" t="s">
        <v>295</v>
      </c>
      <c r="X258" s="740" t="s">
        <v>248</v>
      </c>
      <c r="Y258" s="773" t="s">
        <v>296</v>
      </c>
      <c r="Z258" s="778" t="s">
        <v>297</v>
      </c>
      <c r="AA258" s="778" t="s">
        <v>298</v>
      </c>
      <c r="AB258" s="778" t="s">
        <v>299</v>
      </c>
    </row>
    <row r="259" spans="1:28">
      <c r="A259" s="741" t="s">
        <v>44</v>
      </c>
      <c r="B259" s="742">
        <v>132568</v>
      </c>
      <c r="C259" s="743">
        <v>49097</v>
      </c>
      <c r="D259" s="743">
        <v>46894</v>
      </c>
      <c r="E259" s="1449" t="s">
        <v>199</v>
      </c>
      <c r="F259" s="743">
        <v>17416</v>
      </c>
      <c r="G259" s="743">
        <v>9862</v>
      </c>
      <c r="H259" s="743">
        <v>42358</v>
      </c>
      <c r="I259" s="743">
        <v>27172</v>
      </c>
      <c r="J259" s="779">
        <v>21517</v>
      </c>
      <c r="K259" s="780">
        <v>16492</v>
      </c>
      <c r="L259" s="780">
        <v>7524</v>
      </c>
      <c r="M259" s="780">
        <v>7113</v>
      </c>
      <c r="N259" s="779"/>
      <c r="P259" s="741" t="s">
        <v>44</v>
      </c>
      <c r="Q259" s="808">
        <v>0.360876789366053</v>
      </c>
      <c r="R259" s="809">
        <v>0.71487056235615198</v>
      </c>
      <c r="S259" s="809">
        <v>0.72525269757324995</v>
      </c>
      <c r="T259" s="1449" t="s">
        <v>199</v>
      </c>
      <c r="U259" s="809">
        <v>0.85559255856683503</v>
      </c>
      <c r="V259" s="809">
        <v>0.89677550192658695</v>
      </c>
      <c r="W259" s="809">
        <v>0.73981302233344304</v>
      </c>
      <c r="X259" s="809">
        <v>0.80976740762549704</v>
      </c>
      <c r="Y259" s="824">
        <v>0.83399172747130201</v>
      </c>
      <c r="Z259" s="811">
        <v>0.86775406257579402</v>
      </c>
      <c r="AA259" s="811">
        <v>0.921185539606592</v>
      </c>
      <c r="AB259" s="811">
        <v>0.92661324335723305</v>
      </c>
    </row>
    <row r="260" spans="1:28">
      <c r="A260" s="744"/>
      <c r="B260" s="745"/>
      <c r="C260" s="746">
        <v>0.37035332810331301</v>
      </c>
      <c r="D260" s="746">
        <v>0.35373544143383001</v>
      </c>
      <c r="E260" s="746"/>
      <c r="F260" s="746">
        <v>0.13137408726087699</v>
      </c>
      <c r="G260" s="746">
        <v>7.4392010138193201E-2</v>
      </c>
      <c r="H260" s="746">
        <v>0.31951903928549902</v>
      </c>
      <c r="I260" s="746">
        <v>0.204966507754511</v>
      </c>
      <c r="J260" s="781">
        <v>0.16230915454709999</v>
      </c>
      <c r="K260" s="781">
        <v>0.124404079415847</v>
      </c>
      <c r="L260" s="781">
        <v>5.67557781666767E-2</v>
      </c>
      <c r="M260" s="781">
        <v>5.3655482469374197E-2</v>
      </c>
      <c r="N260" s="801"/>
      <c r="P260" s="744"/>
      <c r="Q260" s="810"/>
      <c r="R260" s="746"/>
      <c r="S260" s="746"/>
      <c r="T260" s="746"/>
      <c r="U260" s="746"/>
      <c r="V260" s="746"/>
      <c r="W260" s="746"/>
      <c r="X260" s="746"/>
      <c r="Y260" s="825"/>
      <c r="Z260" s="826"/>
      <c r="AA260" s="826"/>
      <c r="AB260" s="826"/>
    </row>
    <row r="261" spans="1:28">
      <c r="A261" s="741" t="s">
        <v>45</v>
      </c>
      <c r="B261" s="747">
        <v>282359</v>
      </c>
      <c r="C261" s="743">
        <v>67726</v>
      </c>
      <c r="D261" s="743">
        <v>66431</v>
      </c>
      <c r="E261" s="743">
        <v>26777</v>
      </c>
      <c r="F261" s="1450" t="s">
        <v>199</v>
      </c>
      <c r="G261" s="743">
        <v>16733</v>
      </c>
      <c r="H261" s="743">
        <v>57618</v>
      </c>
      <c r="I261" s="743">
        <v>37949</v>
      </c>
      <c r="J261" s="779">
        <v>16096</v>
      </c>
      <c r="K261" s="780">
        <v>24658</v>
      </c>
      <c r="L261" s="780">
        <v>8976</v>
      </c>
      <c r="M261" s="780">
        <v>8477</v>
      </c>
      <c r="N261" s="779"/>
      <c r="P261" s="741" t="s">
        <v>45</v>
      </c>
      <c r="Q261" s="811">
        <v>0.122803968278311</v>
      </c>
      <c r="R261" s="809">
        <v>0.43746862357145</v>
      </c>
      <c r="S261" s="809">
        <v>0.42994987280034902</v>
      </c>
      <c r="T261" s="809">
        <v>0.66318108824737598</v>
      </c>
      <c r="U261" s="1450" t="s">
        <v>199</v>
      </c>
      <c r="V261" s="809">
        <v>0.66037172055220195</v>
      </c>
      <c r="W261" s="809">
        <v>0.43661702940053498</v>
      </c>
      <c r="X261" s="809">
        <v>0.55867084771667197</v>
      </c>
      <c r="Y261" s="824">
        <v>0.67047713717693802</v>
      </c>
      <c r="Z261" s="811">
        <v>0.68180712142104005</v>
      </c>
      <c r="AA261" s="811">
        <v>0.82776292335115897</v>
      </c>
      <c r="AB261" s="811">
        <v>0.83496519995281304</v>
      </c>
    </row>
    <row r="262" spans="1:28">
      <c r="A262" s="744"/>
      <c r="B262" s="745"/>
      <c r="C262" s="746">
        <v>0.23985776971869099</v>
      </c>
      <c r="D262" s="746">
        <v>0.235271409800998</v>
      </c>
      <c r="E262" s="746">
        <v>9.4833173371488097E-2</v>
      </c>
      <c r="F262" s="746"/>
      <c r="G262" s="746">
        <v>5.9261436681671199E-2</v>
      </c>
      <c r="H262" s="746">
        <v>0.20405937122599199</v>
      </c>
      <c r="I262" s="746">
        <v>0.13439982433710301</v>
      </c>
      <c r="J262" s="781">
        <v>5.7005443424859803E-2</v>
      </c>
      <c r="K262" s="781">
        <v>8.7328542741686999E-2</v>
      </c>
      <c r="L262" s="781">
        <v>3.1789317854220997E-2</v>
      </c>
      <c r="M262" s="781">
        <v>3.0022064109874302E-2</v>
      </c>
      <c r="N262" s="801"/>
      <c r="P262" s="744"/>
      <c r="Q262" s="810"/>
      <c r="R262" s="746"/>
      <c r="S262" s="746"/>
      <c r="T262" s="746"/>
      <c r="U262" s="746"/>
      <c r="V262" s="746"/>
      <c r="W262" s="746"/>
      <c r="X262" s="746"/>
      <c r="Y262" s="825"/>
      <c r="Z262" s="826"/>
      <c r="AA262" s="826"/>
      <c r="AB262" s="826"/>
    </row>
    <row r="263" spans="1:28">
      <c r="A263" s="748" t="s">
        <v>294</v>
      </c>
      <c r="B263" s="747">
        <v>126988</v>
      </c>
      <c r="C263" s="743">
        <v>19318</v>
      </c>
      <c r="D263" s="743">
        <v>19078</v>
      </c>
      <c r="E263" s="743">
        <v>5865</v>
      </c>
      <c r="F263" s="743">
        <v>5124</v>
      </c>
      <c r="G263" s="1449" t="s">
        <v>199</v>
      </c>
      <c r="H263" s="743">
        <v>17252</v>
      </c>
      <c r="I263" s="743">
        <v>7826</v>
      </c>
      <c r="J263" s="779">
        <v>2598</v>
      </c>
      <c r="K263" s="780">
        <v>2815</v>
      </c>
      <c r="L263" s="780">
        <v>2815</v>
      </c>
      <c r="M263" s="780">
        <v>2343</v>
      </c>
      <c r="N263" s="779"/>
      <c r="P263" s="748" t="s">
        <v>294</v>
      </c>
      <c r="Q263" s="811">
        <v>8.5557487132290305E-2</v>
      </c>
      <c r="R263" s="809">
        <v>0.32410187389999001</v>
      </c>
      <c r="S263" s="809">
        <v>0.31963518188489398</v>
      </c>
      <c r="T263" s="809">
        <v>0.53231031543051999</v>
      </c>
      <c r="U263" s="809">
        <v>0.51795472287275601</v>
      </c>
      <c r="V263" s="1449" t="s">
        <v>199</v>
      </c>
      <c r="W263" s="809">
        <v>0.30912357987479699</v>
      </c>
      <c r="X263" s="809">
        <v>0.50255558395093303</v>
      </c>
      <c r="Y263" s="824">
        <v>0.55350269438029298</v>
      </c>
      <c r="Z263" s="811">
        <v>0.62344582593250397</v>
      </c>
      <c r="AA263" s="811">
        <v>0.62344582593250397</v>
      </c>
      <c r="AB263" s="811">
        <v>0.68544600938967104</v>
      </c>
    </row>
    <row r="264" spans="1:28">
      <c r="A264" s="744"/>
      <c r="B264" s="745"/>
      <c r="C264" s="746">
        <v>0.152124610199389</v>
      </c>
      <c r="D264" s="746">
        <v>0.15023466784263101</v>
      </c>
      <c r="E264" s="746">
        <v>4.6185466343276499E-2</v>
      </c>
      <c r="F264" s="746">
        <v>4.03502693167858E-2</v>
      </c>
      <c r="G264" s="746"/>
      <c r="H264" s="746">
        <v>0.13585535641162899</v>
      </c>
      <c r="I264" s="746">
        <v>6.1627870349954303E-2</v>
      </c>
      <c r="J264" s="781">
        <v>2.0458626011906601E-2</v>
      </c>
      <c r="K264" s="781">
        <v>2.2167448892808798E-2</v>
      </c>
      <c r="L264" s="781">
        <v>2.2167448892808798E-2</v>
      </c>
      <c r="M264" s="781">
        <v>1.8450562257851098E-2</v>
      </c>
      <c r="N264" s="801"/>
      <c r="P264" s="744"/>
      <c r="Q264" s="810"/>
      <c r="R264" s="746"/>
      <c r="S264" s="746"/>
      <c r="T264" s="746"/>
      <c r="U264" s="746"/>
      <c r="V264" s="822"/>
      <c r="W264" s="746"/>
      <c r="X264" s="746"/>
      <c r="Y264" s="825"/>
      <c r="Z264" s="826"/>
      <c r="AA264" s="826"/>
      <c r="AB264" s="826"/>
    </row>
    <row r="265" spans="1:28">
      <c r="A265" s="748" t="s">
        <v>300</v>
      </c>
      <c r="B265" s="747">
        <v>213093</v>
      </c>
      <c r="C265" s="743">
        <v>77308</v>
      </c>
      <c r="D265" s="743">
        <v>66751</v>
      </c>
      <c r="E265" s="743">
        <v>57188</v>
      </c>
      <c r="F265" s="743">
        <v>30690</v>
      </c>
      <c r="G265" s="743">
        <v>19932</v>
      </c>
      <c r="H265" s="1451" t="s">
        <v>199</v>
      </c>
      <c r="I265" s="743">
        <v>40366</v>
      </c>
      <c r="J265" s="779">
        <v>47903</v>
      </c>
      <c r="K265" s="780">
        <v>27508</v>
      </c>
      <c r="L265" s="780">
        <v>14340</v>
      </c>
      <c r="M265" s="780">
        <v>13560</v>
      </c>
      <c r="N265" s="779"/>
      <c r="P265" s="748" t="s">
        <v>300</v>
      </c>
      <c r="Q265" s="811">
        <v>0.238403339596197</v>
      </c>
      <c r="R265" s="809">
        <v>0.70497231851813502</v>
      </c>
      <c r="S265" s="809">
        <v>0.74640080298422495</v>
      </c>
      <c r="T265" s="809">
        <v>0.79201930474924798</v>
      </c>
      <c r="U265" s="809">
        <v>0.81893124796350603</v>
      </c>
      <c r="V265" s="809">
        <v>0.88827011840256898</v>
      </c>
      <c r="W265" s="1451" t="s">
        <v>199</v>
      </c>
      <c r="X265" s="809">
        <v>0.77386909775553703</v>
      </c>
      <c r="Y265" s="824">
        <v>0.75258334551072004</v>
      </c>
      <c r="Z265" s="811">
        <v>0.86018612767195002</v>
      </c>
      <c r="AA265" s="811">
        <v>0.92691771269177103</v>
      </c>
      <c r="AB265" s="811">
        <v>0.93053097345132696</v>
      </c>
    </row>
    <row r="266" spans="1:28">
      <c r="A266" s="744"/>
      <c r="B266" s="749"/>
      <c r="C266" s="746">
        <v>0.36278995555930998</v>
      </c>
      <c r="D266" s="746">
        <v>0.313248206182277</v>
      </c>
      <c r="E266" s="746">
        <v>0.26837108680247601</v>
      </c>
      <c r="F266" s="746">
        <v>0.14402162436119401</v>
      </c>
      <c r="G266" s="746">
        <v>9.3536624853937003E-2</v>
      </c>
      <c r="H266" s="746"/>
      <c r="I266" s="746">
        <v>0.18942902864007699</v>
      </c>
      <c r="J266" s="781">
        <v>0.22479856213015001</v>
      </c>
      <c r="K266" s="781">
        <v>0.12908917702599301</v>
      </c>
      <c r="L266" s="781">
        <v>6.7294561529473093E-2</v>
      </c>
      <c r="M266" s="781">
        <v>6.3634187889794594E-2</v>
      </c>
      <c r="N266" s="801"/>
      <c r="P266" s="744"/>
      <c r="Q266" s="812"/>
      <c r="R266" s="746"/>
      <c r="S266" s="746"/>
      <c r="T266" s="746"/>
      <c r="U266" s="746"/>
      <c r="V266" s="746"/>
      <c r="W266" s="823"/>
      <c r="X266" s="746"/>
      <c r="Y266" s="825"/>
      <c r="Z266" s="826"/>
      <c r="AA266" s="826"/>
      <c r="AB266" s="826"/>
    </row>
    <row r="267" spans="1:28">
      <c r="A267" s="748" t="s">
        <v>248</v>
      </c>
      <c r="B267" s="747">
        <v>228456</v>
      </c>
      <c r="C267" s="743">
        <v>11448</v>
      </c>
      <c r="D267" s="743">
        <v>11191</v>
      </c>
      <c r="E267" s="743">
        <v>4343</v>
      </c>
      <c r="F267" s="743">
        <v>2378</v>
      </c>
      <c r="G267" s="743">
        <v>1177</v>
      </c>
      <c r="H267" s="743">
        <v>10162</v>
      </c>
      <c r="I267" s="1451" t="s">
        <v>199</v>
      </c>
      <c r="J267" s="782">
        <v>1745</v>
      </c>
      <c r="K267" s="780">
        <v>1507</v>
      </c>
      <c r="L267" s="780">
        <v>706</v>
      </c>
      <c r="M267" s="780">
        <v>706</v>
      </c>
      <c r="N267" s="779"/>
      <c r="P267" s="748" t="s">
        <v>248</v>
      </c>
      <c r="Q267" s="811">
        <v>4.9763741038453199E-2</v>
      </c>
      <c r="R267" s="809">
        <v>0.45711041229909199</v>
      </c>
      <c r="S267" s="809">
        <v>0.45331069609507602</v>
      </c>
      <c r="T267" s="809">
        <v>0.84411696983651896</v>
      </c>
      <c r="U267" s="809">
        <v>0.69217830109335599</v>
      </c>
      <c r="V267" s="809">
        <v>0.84706881903143605</v>
      </c>
      <c r="W267" s="809">
        <v>0.43091911041133601</v>
      </c>
      <c r="X267" s="1451" t="s">
        <v>199</v>
      </c>
      <c r="Y267" s="824">
        <v>0.81833810888252101</v>
      </c>
      <c r="Z267" s="811">
        <v>0.87392169873921699</v>
      </c>
      <c r="AA267" s="811">
        <v>0.91501416430594895</v>
      </c>
      <c r="AB267" s="811">
        <v>0.91501416430594895</v>
      </c>
    </row>
    <row r="268" spans="1:28">
      <c r="A268" s="750"/>
      <c r="B268" s="751"/>
      <c r="C268" s="752">
        <v>5.01103057043807E-2</v>
      </c>
      <c r="D268" s="753">
        <v>4.8985362608117103E-2</v>
      </c>
      <c r="E268" s="753">
        <v>1.9010225163707699E-2</v>
      </c>
      <c r="F268" s="753">
        <v>1.04090065483069E-2</v>
      </c>
      <c r="G268" s="753">
        <v>5.1519767482578697E-3</v>
      </c>
      <c r="H268" s="753">
        <v>4.4481213012571297E-2</v>
      </c>
      <c r="I268" s="753"/>
      <c r="J268" s="783">
        <v>7.6382323073151898E-3</v>
      </c>
      <c r="K268" s="784">
        <v>6.5964562103862498E-3</v>
      </c>
      <c r="L268" s="784">
        <v>3.0903106068564598E-3</v>
      </c>
      <c r="M268" s="784">
        <v>3.0903106068564598E-3</v>
      </c>
      <c r="N268" s="801"/>
      <c r="P268" s="750"/>
      <c r="Q268" s="813"/>
      <c r="R268" s="753"/>
      <c r="S268" s="753"/>
      <c r="T268" s="753"/>
      <c r="U268" s="753"/>
      <c r="V268" s="753"/>
      <c r="W268" s="753"/>
      <c r="X268" s="753"/>
      <c r="Y268" s="783"/>
      <c r="Z268" s="784"/>
      <c r="AA268" s="784"/>
      <c r="AB268" s="784"/>
    </row>
    <row r="269" spans="1:28">
      <c r="A269" s="754" t="s">
        <v>301</v>
      </c>
      <c r="B269" s="755">
        <v>983464</v>
      </c>
      <c r="C269" s="756">
        <v>224897</v>
      </c>
      <c r="D269" s="756">
        <v>210345</v>
      </c>
      <c r="E269" s="756">
        <v>94173</v>
      </c>
      <c r="F269" s="756">
        <v>55608</v>
      </c>
      <c r="G269" s="756">
        <v>47704</v>
      </c>
      <c r="H269" s="756">
        <v>127390</v>
      </c>
      <c r="I269" s="756">
        <v>113313</v>
      </c>
      <c r="J269" s="785">
        <v>89859</v>
      </c>
      <c r="K269" s="786">
        <v>72980</v>
      </c>
      <c r="L269" s="786">
        <v>34361</v>
      </c>
      <c r="M269" s="786">
        <v>32199</v>
      </c>
      <c r="N269" s="785"/>
      <c r="P269" s="754" t="s">
        <v>301</v>
      </c>
      <c r="Q269" s="814">
        <v>0.16711211955831001</v>
      </c>
      <c r="R269" s="815">
        <v>0.58124385829957703</v>
      </c>
      <c r="S269" s="815">
        <v>0.58744443652095402</v>
      </c>
      <c r="T269" s="815">
        <v>0.741613838361314</v>
      </c>
      <c r="U269" s="815">
        <v>0.79725938713854105</v>
      </c>
      <c r="V269" s="815">
        <v>0.80907261445581102</v>
      </c>
      <c r="W269" s="815">
        <v>0.51971112332208202</v>
      </c>
      <c r="X269" s="815">
        <v>0.69166821106139598</v>
      </c>
      <c r="Y269" s="827">
        <v>0.75289063978009996</v>
      </c>
      <c r="Z269" s="814">
        <v>0.79277884351877204</v>
      </c>
      <c r="AA269" s="814">
        <v>0.87465440470300604</v>
      </c>
      <c r="AB269" s="814">
        <v>0.88633187366067301</v>
      </c>
    </row>
    <row r="270" spans="1:28">
      <c r="A270" s="757" t="s">
        <v>302</v>
      </c>
      <c r="B270" s="758"/>
      <c r="C270" s="759">
        <v>0.22867842645994199</v>
      </c>
      <c r="D270" s="759">
        <v>0.213881748594763</v>
      </c>
      <c r="E270" s="759">
        <v>9.5756428298341398E-2</v>
      </c>
      <c r="F270" s="759">
        <v>5.6542994964736901E-2</v>
      </c>
      <c r="G270" s="759">
        <v>4.85060968169653E-2</v>
      </c>
      <c r="H270" s="759">
        <v>0.129531940162528</v>
      </c>
      <c r="I270" s="759">
        <v>0.115218248964883</v>
      </c>
      <c r="J270" s="787">
        <v>9.1369892543092607E-2</v>
      </c>
      <c r="K270" s="788">
        <v>7.4207088414014105E-2</v>
      </c>
      <c r="L270" s="788">
        <v>3.4938747122416298E-2</v>
      </c>
      <c r="M270" s="788">
        <v>3.2740395174607299E-2</v>
      </c>
      <c r="N270" s="802"/>
      <c r="P270" s="757" t="s">
        <v>302</v>
      </c>
      <c r="Q270" s="816"/>
      <c r="R270" s="759"/>
      <c r="S270" s="759"/>
      <c r="T270" s="759"/>
      <c r="U270" s="759"/>
      <c r="V270" s="759"/>
      <c r="W270" s="759"/>
      <c r="X270" s="759"/>
      <c r="Y270" s="787"/>
      <c r="Z270" s="788"/>
      <c r="AA270" s="788"/>
      <c r="AB270" s="788"/>
    </row>
    <row r="271" spans="1:28">
      <c r="A271" s="748" t="s">
        <v>49</v>
      </c>
      <c r="B271" s="747">
        <v>90607</v>
      </c>
      <c r="C271" s="743">
        <v>15911</v>
      </c>
      <c r="D271" s="743">
        <v>15911</v>
      </c>
      <c r="E271" s="743">
        <v>4542</v>
      </c>
      <c r="F271" s="743">
        <v>2245</v>
      </c>
      <c r="G271" s="743">
        <v>1059</v>
      </c>
      <c r="H271" s="743">
        <v>14636</v>
      </c>
      <c r="I271" s="743">
        <v>2175</v>
      </c>
      <c r="J271" s="1452" t="s">
        <v>199</v>
      </c>
      <c r="K271" s="789">
        <v>1452</v>
      </c>
      <c r="L271" s="789">
        <v>653</v>
      </c>
      <c r="M271" s="789">
        <v>505</v>
      </c>
      <c r="N271" s="779"/>
      <c r="P271" s="748" t="s">
        <v>49</v>
      </c>
      <c r="Q271" s="811">
        <v>9.3511356358082498E-2</v>
      </c>
      <c r="R271" s="809">
        <v>0.26635660863553501</v>
      </c>
      <c r="S271" s="809">
        <v>0.26635660863553501</v>
      </c>
      <c r="T271" s="809">
        <v>0.67349185380889498</v>
      </c>
      <c r="U271" s="809">
        <v>0.48641425389755</v>
      </c>
      <c r="V271" s="809">
        <v>0.71576959395656303</v>
      </c>
      <c r="W271" s="809">
        <v>0.25567094834654303</v>
      </c>
      <c r="X271" s="809">
        <v>0.82574712643678205</v>
      </c>
      <c r="Y271" s="1451" t="s">
        <v>199</v>
      </c>
      <c r="Z271" s="811">
        <v>0.673553719008264</v>
      </c>
      <c r="AA271" s="811">
        <v>0.83920367534456397</v>
      </c>
      <c r="AB271" s="811">
        <v>0.97029702970297005</v>
      </c>
    </row>
    <row r="272" spans="1:28">
      <c r="A272" s="760"/>
      <c r="B272" s="739"/>
      <c r="C272" s="761">
        <v>0.175604533866037</v>
      </c>
      <c r="D272" s="761">
        <v>0.175604533866037</v>
      </c>
      <c r="E272" s="761">
        <v>5.0128577262242402E-2</v>
      </c>
      <c r="F272" s="761">
        <v>2.4777335084485701E-2</v>
      </c>
      <c r="G272" s="761">
        <v>1.1687838687960099E-2</v>
      </c>
      <c r="H272" s="761">
        <v>0.16153277340602801</v>
      </c>
      <c r="I272" s="761">
        <v>2.4004767843544099E-2</v>
      </c>
      <c r="J272" s="790"/>
      <c r="K272" s="791">
        <v>1.60252519121039E-2</v>
      </c>
      <c r="L272" s="791">
        <v>7.2069486904985302E-3</v>
      </c>
      <c r="M272" s="791">
        <v>5.5735208096504701E-3</v>
      </c>
      <c r="N272" s="801"/>
      <c r="P272" s="760"/>
      <c r="Q272" s="807"/>
      <c r="R272" s="761"/>
      <c r="S272" s="761"/>
      <c r="T272" s="761"/>
      <c r="U272" s="761"/>
      <c r="V272" s="761"/>
      <c r="W272" s="761"/>
      <c r="X272" s="761"/>
      <c r="Y272" s="790"/>
      <c r="Z272" s="791"/>
      <c r="AA272" s="791"/>
      <c r="AB272" s="791"/>
    </row>
    <row r="273" spans="1:28">
      <c r="A273" s="754" t="s">
        <v>303</v>
      </c>
      <c r="B273" s="762">
        <v>1074071</v>
      </c>
      <c r="C273" s="763">
        <v>240808</v>
      </c>
      <c r="D273" s="764">
        <v>226256</v>
      </c>
      <c r="E273" s="764">
        <v>98715</v>
      </c>
      <c r="F273" s="764">
        <v>57853</v>
      </c>
      <c r="G273" s="764">
        <v>48763</v>
      </c>
      <c r="H273" s="764">
        <v>142026</v>
      </c>
      <c r="I273" s="764">
        <v>115488</v>
      </c>
      <c r="J273" s="792">
        <v>89859</v>
      </c>
      <c r="K273" s="793">
        <v>74432</v>
      </c>
      <c r="L273" s="793">
        <v>35014</v>
      </c>
      <c r="M273" s="793">
        <v>32704</v>
      </c>
      <c r="N273" s="803"/>
      <c r="P273" s="754" t="s">
        <v>303</v>
      </c>
      <c r="Q273" s="817">
        <v>0.161921720549659</v>
      </c>
      <c r="R273" s="818">
        <v>0.56043819142221196</v>
      </c>
      <c r="S273" s="819">
        <v>0.56486457817693203</v>
      </c>
      <c r="T273" s="819">
        <v>0.73847946107481099</v>
      </c>
      <c r="U273" s="819">
        <v>0.78519696472093103</v>
      </c>
      <c r="V273" s="819">
        <v>0.80704632610791005</v>
      </c>
      <c r="W273" s="819">
        <v>0.49250137298804397</v>
      </c>
      <c r="X273" s="819">
        <v>0.69419333610418399</v>
      </c>
      <c r="Y273" s="828">
        <v>0.75289063978009996</v>
      </c>
      <c r="Z273" s="829">
        <v>0.79045303095442798</v>
      </c>
      <c r="AA273" s="829">
        <v>0.87399325983892195</v>
      </c>
      <c r="AB273" s="829">
        <v>0.887628424657534</v>
      </c>
    </row>
    <row r="274" spans="1:28">
      <c r="A274" s="765"/>
      <c r="B274" s="766"/>
      <c r="C274" s="767">
        <v>0.22420119340341599</v>
      </c>
      <c r="D274" s="767">
        <v>0.210652740833707</v>
      </c>
      <c r="E274" s="767">
        <v>9.19073320106399E-2</v>
      </c>
      <c r="F274" s="767">
        <v>5.3863292091491197E-2</v>
      </c>
      <c r="G274" s="767">
        <v>4.5400164421160197E-2</v>
      </c>
      <c r="H274" s="767">
        <v>0.132231481903896</v>
      </c>
      <c r="I274" s="767">
        <v>0.107523618084838</v>
      </c>
      <c r="J274" s="794">
        <v>8.3662067032812495E-2</v>
      </c>
      <c r="K274" s="795">
        <v>6.9298956959083696E-2</v>
      </c>
      <c r="L274" s="795">
        <v>3.2599334680854401E-2</v>
      </c>
      <c r="M274" s="795">
        <v>3.0448638870242298E-2</v>
      </c>
      <c r="N274" s="802"/>
      <c r="P274" s="765"/>
      <c r="Q274" s="820"/>
      <c r="R274" s="767"/>
      <c r="S274" s="767"/>
      <c r="T274" s="767"/>
      <c r="U274" s="767"/>
      <c r="V274" s="767"/>
      <c r="W274" s="767"/>
      <c r="X274" s="767"/>
      <c r="Y274" s="794"/>
      <c r="Z274" s="795"/>
      <c r="AA274" s="795"/>
      <c r="AB274" s="795"/>
    </row>
    <row r="275" spans="1:28" ht="15">
      <c r="B275" s="768"/>
      <c r="I275" s="727"/>
      <c r="J275" s="727"/>
      <c r="K275" s="727"/>
      <c r="L275" s="727"/>
      <c r="M275" s="727"/>
      <c r="N275" s="797"/>
      <c r="X275" s="727"/>
      <c r="Y275" s="727"/>
      <c r="Z275" s="727"/>
      <c r="AA275" s="727"/>
      <c r="AB275" s="727"/>
    </row>
    <row r="276" spans="1:28" ht="15">
      <c r="A276" s="729" t="s">
        <v>304</v>
      </c>
      <c r="B276" s="768"/>
      <c r="I276" s="727"/>
      <c r="J276" s="727"/>
      <c r="K276" s="727"/>
      <c r="L276" s="727"/>
      <c r="M276" s="727"/>
      <c r="N276" s="797"/>
      <c r="P276" s="729" t="s">
        <v>269</v>
      </c>
      <c r="X276" s="727"/>
      <c r="Y276" s="727"/>
      <c r="Z276" s="727"/>
      <c r="AA276" s="727"/>
      <c r="AB276" s="727"/>
    </row>
    <row r="277" spans="1:28">
      <c r="B277" s="768"/>
    </row>
    <row r="278" spans="1:28" ht="15">
      <c r="A278" s="726" t="s">
        <v>270</v>
      </c>
      <c r="B278" s="770"/>
      <c r="C278" s="727"/>
      <c r="D278" s="727"/>
      <c r="E278" s="727"/>
      <c r="F278" s="727"/>
      <c r="G278" s="727"/>
      <c r="H278" s="727"/>
      <c r="I278" s="727"/>
      <c r="J278" s="727"/>
      <c r="K278" s="727"/>
      <c r="L278" s="727"/>
      <c r="M278" s="727"/>
      <c r="N278" s="797"/>
      <c r="P278" s="726" t="s">
        <v>271</v>
      </c>
      <c r="Q278" s="727"/>
      <c r="R278" s="727"/>
      <c r="S278" s="727"/>
      <c r="T278" s="727"/>
      <c r="U278" s="727"/>
      <c r="V278" s="727"/>
      <c r="W278" s="727"/>
      <c r="X278" s="727"/>
      <c r="Y278" s="727"/>
      <c r="Z278" s="727"/>
      <c r="AA278" s="727"/>
      <c r="AB278" s="727"/>
    </row>
    <row r="279" spans="1:28" ht="15">
      <c r="A279" s="718" t="s">
        <v>272</v>
      </c>
      <c r="B279" s="768" t="s">
        <v>273</v>
      </c>
      <c r="H279" s="727"/>
      <c r="I279" s="727"/>
      <c r="J279" s="727"/>
      <c r="K279" s="727"/>
      <c r="L279" s="727"/>
      <c r="M279" s="727"/>
      <c r="N279" s="797"/>
      <c r="P279" s="718" t="s">
        <v>272</v>
      </c>
      <c r="Q279" s="718" t="s">
        <v>273</v>
      </c>
      <c r="W279" s="727"/>
      <c r="X279" s="727"/>
      <c r="Y279" s="727"/>
      <c r="Z279" s="727"/>
      <c r="AA279" s="727"/>
      <c r="AB279" s="727"/>
    </row>
    <row r="280" spans="1:28" ht="15">
      <c r="A280" s="728" t="s">
        <v>274</v>
      </c>
      <c r="B280" s="771"/>
      <c r="C280" s="728">
        <v>2010</v>
      </c>
      <c r="D280" s="729"/>
      <c r="E280" s="729"/>
      <c r="F280" s="729"/>
      <c r="G280" s="729"/>
      <c r="H280" s="727"/>
      <c r="I280" s="727"/>
      <c r="J280" s="727"/>
      <c r="K280" s="727"/>
      <c r="L280" s="727"/>
      <c r="M280" s="727"/>
      <c r="N280" s="797"/>
      <c r="P280" s="728" t="s">
        <v>274</v>
      </c>
      <c r="Q280" s="728"/>
      <c r="R280" s="728">
        <v>2010</v>
      </c>
      <c r="S280" s="729"/>
      <c r="T280" s="729"/>
      <c r="U280" s="729"/>
      <c r="V280" s="729"/>
      <c r="W280" s="727"/>
      <c r="X280" s="727"/>
      <c r="Y280" s="727"/>
      <c r="Z280" s="727"/>
      <c r="AA280" s="727"/>
      <c r="AB280" s="727"/>
    </row>
    <row r="281" spans="1:28" ht="15">
      <c r="B281" s="768"/>
      <c r="H281" s="727"/>
      <c r="I281" s="727"/>
      <c r="J281" s="727"/>
      <c r="K281" s="727"/>
      <c r="L281" s="727"/>
      <c r="M281" s="727"/>
      <c r="N281" s="797"/>
      <c r="W281" s="727"/>
      <c r="X281" s="727"/>
      <c r="Y281" s="727"/>
      <c r="Z281" s="727"/>
      <c r="AA281" s="727"/>
      <c r="AB281" s="727"/>
    </row>
    <row r="282" spans="1:28">
      <c r="A282" s="730" t="s">
        <v>275</v>
      </c>
      <c r="B282" s="731" t="s">
        <v>276</v>
      </c>
      <c r="C282" s="732"/>
      <c r="D282" s="732"/>
      <c r="E282" s="732" t="s">
        <v>277</v>
      </c>
      <c r="F282" s="732"/>
      <c r="G282" s="732"/>
      <c r="H282" s="732"/>
      <c r="I282" s="732"/>
      <c r="J282" s="732"/>
      <c r="K282" s="730" t="s">
        <v>278</v>
      </c>
      <c r="L282" s="730" t="s">
        <v>279</v>
      </c>
      <c r="M282" s="730" t="s">
        <v>280</v>
      </c>
      <c r="N282" s="798"/>
      <c r="P282" s="730" t="s">
        <v>275</v>
      </c>
      <c r="Q282" s="805" t="s">
        <v>276</v>
      </c>
      <c r="R282" s="732"/>
      <c r="S282" s="732"/>
      <c r="T282" s="732" t="s">
        <v>281</v>
      </c>
      <c r="U282" s="732"/>
      <c r="V282" s="732"/>
      <c r="W282" s="732"/>
      <c r="X282" s="732"/>
      <c r="Y282" s="732"/>
      <c r="Z282" s="730" t="s">
        <v>278</v>
      </c>
      <c r="AA282" s="730" t="s">
        <v>279</v>
      </c>
      <c r="AB282" s="730" t="s">
        <v>280</v>
      </c>
    </row>
    <row r="283" spans="1:28">
      <c r="A283" s="733" t="s">
        <v>282</v>
      </c>
      <c r="B283" s="734" t="s">
        <v>283</v>
      </c>
      <c r="C283" s="735"/>
      <c r="D283" s="735"/>
      <c r="E283" s="773" t="s">
        <v>284</v>
      </c>
      <c r="F283" s="735"/>
      <c r="G283" s="735"/>
      <c r="H283" s="735"/>
      <c r="I283" s="735"/>
      <c r="J283" s="735"/>
      <c r="K283" s="776" t="s">
        <v>285</v>
      </c>
      <c r="L283" s="776" t="s">
        <v>285</v>
      </c>
      <c r="M283" s="776" t="s">
        <v>285</v>
      </c>
      <c r="N283" s="798"/>
      <c r="P283" s="733" t="s">
        <v>282</v>
      </c>
      <c r="Q283" s="806" t="s">
        <v>283</v>
      </c>
      <c r="R283" s="735"/>
      <c r="S283" s="735"/>
      <c r="T283" s="773" t="s">
        <v>286</v>
      </c>
      <c r="U283" s="735"/>
      <c r="V283" s="735"/>
      <c r="W283" s="735"/>
      <c r="X283" s="735"/>
      <c r="Y283" s="735"/>
      <c r="Z283" s="776" t="s">
        <v>285</v>
      </c>
      <c r="AA283" s="776" t="s">
        <v>285</v>
      </c>
      <c r="AB283" s="776" t="s">
        <v>285</v>
      </c>
    </row>
    <row r="284" spans="1:28">
      <c r="A284" s="736" t="s">
        <v>287</v>
      </c>
      <c r="B284" s="734" t="s">
        <v>227</v>
      </c>
      <c r="C284" s="737" t="s">
        <v>288</v>
      </c>
      <c r="D284" s="737" t="s">
        <v>289</v>
      </c>
      <c r="E284" s="774"/>
      <c r="F284" s="774"/>
      <c r="G284" s="774"/>
      <c r="H284" s="774"/>
      <c r="I284" s="774"/>
      <c r="J284" s="777" t="s">
        <v>82</v>
      </c>
      <c r="K284" s="733" t="s">
        <v>290</v>
      </c>
      <c r="L284" s="733" t="s">
        <v>291</v>
      </c>
      <c r="M284" s="733" t="s">
        <v>291</v>
      </c>
      <c r="N284" s="799"/>
      <c r="P284" s="736" t="s">
        <v>287</v>
      </c>
      <c r="Q284" s="806" t="s">
        <v>227</v>
      </c>
      <c r="R284" s="737" t="s">
        <v>288</v>
      </c>
      <c r="S284" s="737" t="s">
        <v>289</v>
      </c>
      <c r="T284" s="774"/>
      <c r="U284" s="774"/>
      <c r="V284" s="774"/>
      <c r="W284" s="774"/>
      <c r="X284" s="774"/>
      <c r="Y284" s="777" t="s">
        <v>82</v>
      </c>
      <c r="Z284" s="733" t="s">
        <v>290</v>
      </c>
      <c r="AA284" s="733" t="s">
        <v>291</v>
      </c>
      <c r="AB284" s="733" t="s">
        <v>291</v>
      </c>
    </row>
    <row r="285" spans="1:28">
      <c r="A285" s="738"/>
      <c r="B285" s="739"/>
      <c r="C285" s="740" t="s">
        <v>292</v>
      </c>
      <c r="D285" s="740" t="s">
        <v>293</v>
      </c>
      <c r="E285" s="775" t="s">
        <v>44</v>
      </c>
      <c r="F285" s="775" t="s">
        <v>45</v>
      </c>
      <c r="G285" s="740" t="s">
        <v>294</v>
      </c>
      <c r="H285" s="740" t="s">
        <v>295</v>
      </c>
      <c r="I285" s="740" t="s">
        <v>248</v>
      </c>
      <c r="J285" s="773" t="s">
        <v>296</v>
      </c>
      <c r="K285" s="778" t="s">
        <v>297</v>
      </c>
      <c r="L285" s="778" t="s">
        <v>298</v>
      </c>
      <c r="M285" s="778" t="s">
        <v>299</v>
      </c>
      <c r="N285" s="800"/>
      <c r="P285" s="738"/>
      <c r="Q285" s="807"/>
      <c r="R285" s="740" t="s">
        <v>292</v>
      </c>
      <c r="S285" s="740" t="s">
        <v>293</v>
      </c>
      <c r="T285" s="775" t="s">
        <v>44</v>
      </c>
      <c r="U285" s="775" t="s">
        <v>45</v>
      </c>
      <c r="V285" s="740" t="s">
        <v>294</v>
      </c>
      <c r="W285" s="740" t="s">
        <v>295</v>
      </c>
      <c r="X285" s="740" t="s">
        <v>248</v>
      </c>
      <c r="Y285" s="773" t="s">
        <v>296</v>
      </c>
      <c r="Z285" s="778" t="s">
        <v>297</v>
      </c>
      <c r="AA285" s="778" t="s">
        <v>298</v>
      </c>
      <c r="AB285" s="778" t="s">
        <v>299</v>
      </c>
    </row>
    <row r="286" spans="1:28">
      <c r="A286" s="741" t="s">
        <v>44</v>
      </c>
      <c r="B286" s="742">
        <v>117916</v>
      </c>
      <c r="C286" s="743">
        <v>50534</v>
      </c>
      <c r="D286" s="743">
        <v>48308</v>
      </c>
      <c r="E286" s="1449" t="s">
        <v>199</v>
      </c>
      <c r="F286" s="743">
        <v>16687</v>
      </c>
      <c r="G286" s="743">
        <v>9869</v>
      </c>
      <c r="H286" s="743">
        <v>42847</v>
      </c>
      <c r="I286" s="743">
        <v>28966</v>
      </c>
      <c r="J286" s="779">
        <v>21814</v>
      </c>
      <c r="K286" s="780">
        <v>15432</v>
      </c>
      <c r="L286" s="780">
        <v>7019</v>
      </c>
      <c r="M286" s="780">
        <v>6600</v>
      </c>
      <c r="N286" s="779"/>
      <c r="P286" s="741" t="s">
        <v>44</v>
      </c>
      <c r="Q286" s="808">
        <v>0.367905476474301</v>
      </c>
      <c r="R286" s="809">
        <v>0.71181778604503898</v>
      </c>
      <c r="S286" s="809">
        <v>0.72052248074852998</v>
      </c>
      <c r="T286" s="1449" t="s">
        <v>199</v>
      </c>
      <c r="U286" s="809">
        <v>0.85437765925570797</v>
      </c>
      <c r="V286" s="809">
        <v>0.88610801499645397</v>
      </c>
      <c r="W286" s="809">
        <v>0.73463719747006795</v>
      </c>
      <c r="X286" s="809">
        <v>0.78105364910584796</v>
      </c>
      <c r="Y286" s="824">
        <v>0.82566241863023704</v>
      </c>
      <c r="Z286" s="811">
        <v>0.86242871954380496</v>
      </c>
      <c r="AA286" s="811">
        <v>0.91067103576008002</v>
      </c>
      <c r="AB286" s="811">
        <v>0.91318181818181798</v>
      </c>
    </row>
    <row r="287" spans="1:28">
      <c r="A287" s="744"/>
      <c r="B287" s="745"/>
      <c r="C287" s="746">
        <v>0.42855931340954601</v>
      </c>
      <c r="D287" s="746">
        <v>0.40968146816377798</v>
      </c>
      <c r="E287" s="746"/>
      <c r="F287" s="746">
        <v>0.141515994436718</v>
      </c>
      <c r="G287" s="746">
        <v>8.3695172834899398E-2</v>
      </c>
      <c r="H287" s="746">
        <v>0.363368838834425</v>
      </c>
      <c r="I287" s="746">
        <v>0.24564944536788899</v>
      </c>
      <c r="J287" s="781">
        <v>0.184996098917874</v>
      </c>
      <c r="K287" s="781">
        <v>0.13087282472268399</v>
      </c>
      <c r="L287" s="781">
        <v>5.9525424878727203E-2</v>
      </c>
      <c r="M287" s="781">
        <v>5.5972047898503997E-2</v>
      </c>
      <c r="N287" s="801"/>
      <c r="P287" s="744"/>
      <c r="Q287" s="810"/>
      <c r="R287" s="746"/>
      <c r="S287" s="746"/>
      <c r="T287" s="746"/>
      <c r="U287" s="746"/>
      <c r="V287" s="746"/>
      <c r="W287" s="746"/>
      <c r="X287" s="746"/>
      <c r="Y287" s="825"/>
      <c r="Z287" s="826"/>
      <c r="AA287" s="826"/>
      <c r="AB287" s="826"/>
    </row>
    <row r="288" spans="1:28">
      <c r="A288" s="741" t="s">
        <v>45</v>
      </c>
      <c r="B288" s="747">
        <v>276156</v>
      </c>
      <c r="C288" s="743">
        <v>76326</v>
      </c>
      <c r="D288" s="743">
        <v>74517</v>
      </c>
      <c r="E288" s="743">
        <v>29759</v>
      </c>
      <c r="F288" s="1450" t="s">
        <v>199</v>
      </c>
      <c r="G288" s="743">
        <v>18651</v>
      </c>
      <c r="H288" s="743">
        <v>63465</v>
      </c>
      <c r="I288" s="743">
        <v>46516</v>
      </c>
      <c r="J288" s="779">
        <v>18607</v>
      </c>
      <c r="K288" s="780">
        <v>27347</v>
      </c>
      <c r="L288" s="780">
        <v>9621</v>
      </c>
      <c r="M288" s="780">
        <v>9117</v>
      </c>
      <c r="N288" s="779"/>
      <c r="P288" s="741" t="s">
        <v>45</v>
      </c>
      <c r="Q288" s="811">
        <v>0.146678498548062</v>
      </c>
      <c r="R288" s="809">
        <v>0.452218117024343</v>
      </c>
      <c r="S288" s="809">
        <v>0.44218097883704399</v>
      </c>
      <c r="T288" s="809">
        <v>0.67314089855169901</v>
      </c>
      <c r="U288" s="1450" t="s">
        <v>199</v>
      </c>
      <c r="V288" s="809">
        <v>0.64511286258109501</v>
      </c>
      <c r="W288" s="809">
        <v>0.45005908768612601</v>
      </c>
      <c r="X288" s="809">
        <v>0.54123312408633595</v>
      </c>
      <c r="Y288" s="824">
        <v>0.67334873972161002</v>
      </c>
      <c r="Z288" s="811">
        <v>0.68969173949610596</v>
      </c>
      <c r="AA288" s="811">
        <v>0.81051865710425097</v>
      </c>
      <c r="AB288" s="811">
        <v>0.81704508061862502</v>
      </c>
    </row>
    <row r="289" spans="1:28">
      <c r="A289" s="744"/>
      <c r="B289" s="745"/>
      <c r="C289" s="746">
        <v>0.27638725937513597</v>
      </c>
      <c r="D289" s="746">
        <v>0.26983661408769</v>
      </c>
      <c r="E289" s="746">
        <v>0.10776155506307999</v>
      </c>
      <c r="F289" s="746"/>
      <c r="G289" s="746">
        <v>6.7537913353322002E-2</v>
      </c>
      <c r="H289" s="746">
        <v>0.22981575631164999</v>
      </c>
      <c r="I289" s="746">
        <v>0.168441026086705</v>
      </c>
      <c r="J289" s="781">
        <v>6.7378583119686003E-2</v>
      </c>
      <c r="K289" s="781">
        <v>9.9027361346485293E-2</v>
      </c>
      <c r="L289" s="781">
        <v>3.4839004041194097E-2</v>
      </c>
      <c r="M289" s="781">
        <v>3.3013948637726498E-2</v>
      </c>
      <c r="N289" s="801"/>
      <c r="P289" s="744"/>
      <c r="Q289" s="810"/>
      <c r="R289" s="746"/>
      <c r="S289" s="746"/>
      <c r="T289" s="746"/>
      <c r="U289" s="746"/>
      <c r="V289" s="746"/>
      <c r="W289" s="746"/>
      <c r="X289" s="746"/>
      <c r="Y289" s="825"/>
      <c r="Z289" s="826"/>
      <c r="AA289" s="826"/>
      <c r="AB289" s="826"/>
    </row>
    <row r="290" spans="1:28">
      <c r="A290" s="748" t="s">
        <v>294</v>
      </c>
      <c r="B290" s="747">
        <v>131461</v>
      </c>
      <c r="C290" s="743">
        <v>22172</v>
      </c>
      <c r="D290" s="743">
        <v>21948</v>
      </c>
      <c r="E290" s="743">
        <v>6823</v>
      </c>
      <c r="F290" s="743">
        <v>5753</v>
      </c>
      <c r="G290" s="1449" t="s">
        <v>199</v>
      </c>
      <c r="H290" s="743">
        <v>20106</v>
      </c>
      <c r="I290" s="743">
        <v>9192</v>
      </c>
      <c r="J290" s="779">
        <v>2950</v>
      </c>
      <c r="K290" s="780">
        <v>3254</v>
      </c>
      <c r="L290" s="780">
        <v>3254</v>
      </c>
      <c r="M290" s="780">
        <v>2813</v>
      </c>
      <c r="N290" s="779"/>
      <c r="P290" s="748" t="s">
        <v>294</v>
      </c>
      <c r="Q290" s="811">
        <v>9.1398828241368996E-2</v>
      </c>
      <c r="R290" s="809">
        <v>0.31390943532383198</v>
      </c>
      <c r="S290" s="809">
        <v>0.30950428285037401</v>
      </c>
      <c r="T290" s="809">
        <v>0.51385021251648799</v>
      </c>
      <c r="U290" s="809">
        <v>0.51086389709716695</v>
      </c>
      <c r="V290" s="1449" t="s">
        <v>199</v>
      </c>
      <c r="W290" s="809">
        <v>0.29821943698398501</v>
      </c>
      <c r="X290" s="809">
        <v>0.467036553524804</v>
      </c>
      <c r="Y290" s="824">
        <v>0.54271186440677999</v>
      </c>
      <c r="Z290" s="811">
        <v>0.63153042409342397</v>
      </c>
      <c r="AA290" s="811">
        <v>0.63153042409342397</v>
      </c>
      <c r="AB290" s="811">
        <v>0.66832563099893305</v>
      </c>
    </row>
    <row r="291" spans="1:28">
      <c r="A291" s="744"/>
      <c r="B291" s="745"/>
      <c r="C291" s="746">
        <v>0.16865838537665201</v>
      </c>
      <c r="D291" s="746">
        <v>0.16695445797613001</v>
      </c>
      <c r="E291" s="746">
        <v>5.1901324347144798E-2</v>
      </c>
      <c r="F291" s="746">
        <v>4.3762028282152102E-2</v>
      </c>
      <c r="G291" s="746"/>
      <c r="H291" s="746">
        <v>0.152942697834339</v>
      </c>
      <c r="I291" s="746">
        <v>6.9921877971413596E-2</v>
      </c>
      <c r="J291" s="781">
        <v>2.24401153193723E-2</v>
      </c>
      <c r="K291" s="781">
        <v>2.4752588220080501E-2</v>
      </c>
      <c r="L291" s="781">
        <v>2.4752588220080501E-2</v>
      </c>
      <c r="M291" s="781">
        <v>2.13979811503031E-2</v>
      </c>
      <c r="N291" s="801"/>
      <c r="P291" s="744"/>
      <c r="Q291" s="810"/>
      <c r="R291" s="746"/>
      <c r="S291" s="746"/>
      <c r="T291" s="746"/>
      <c r="U291" s="746"/>
      <c r="V291" s="822"/>
      <c r="W291" s="746"/>
      <c r="X291" s="746"/>
      <c r="Y291" s="825"/>
      <c r="Z291" s="826"/>
      <c r="AA291" s="826"/>
      <c r="AB291" s="826"/>
    </row>
    <row r="292" spans="1:28">
      <c r="A292" s="748" t="s">
        <v>300</v>
      </c>
      <c r="B292" s="747">
        <v>227907</v>
      </c>
      <c r="C292" s="743">
        <v>82419</v>
      </c>
      <c r="D292" s="743">
        <v>71275</v>
      </c>
      <c r="E292" s="743">
        <v>60003</v>
      </c>
      <c r="F292" s="743">
        <v>30705</v>
      </c>
      <c r="G292" s="743">
        <v>20146</v>
      </c>
      <c r="H292" s="1451" t="s">
        <v>199</v>
      </c>
      <c r="I292" s="743">
        <v>44364</v>
      </c>
      <c r="J292" s="779">
        <v>49256</v>
      </c>
      <c r="K292" s="780">
        <v>27218</v>
      </c>
      <c r="L292" s="780">
        <v>14090</v>
      </c>
      <c r="M292" s="780">
        <v>13281</v>
      </c>
      <c r="N292" s="779"/>
      <c r="P292" s="748" t="s">
        <v>300</v>
      </c>
      <c r="Q292" s="811">
        <v>0.23555925603640901</v>
      </c>
      <c r="R292" s="809">
        <v>0.69291061527075104</v>
      </c>
      <c r="S292" s="809">
        <v>0.73077516660820796</v>
      </c>
      <c r="T292" s="809">
        <v>0.78544406113027698</v>
      </c>
      <c r="U292" s="809">
        <v>0.814036801823807</v>
      </c>
      <c r="V292" s="809">
        <v>0.88042291273702</v>
      </c>
      <c r="W292" s="1451" t="s">
        <v>199</v>
      </c>
      <c r="X292" s="809">
        <v>0.73897754936434901</v>
      </c>
      <c r="Y292" s="824">
        <v>0.74078284878999501</v>
      </c>
      <c r="Z292" s="811">
        <v>0.85491219046219402</v>
      </c>
      <c r="AA292" s="811">
        <v>0.91674946770759402</v>
      </c>
      <c r="AB292" s="811">
        <v>0.92056321060161095</v>
      </c>
    </row>
    <row r="293" spans="1:28">
      <c r="A293" s="744"/>
      <c r="B293" s="749"/>
      <c r="C293" s="746">
        <v>0.36163435085363799</v>
      </c>
      <c r="D293" s="746">
        <v>0.31273721298599899</v>
      </c>
      <c r="E293" s="746">
        <v>0.26327844252260801</v>
      </c>
      <c r="F293" s="746">
        <v>0.13472600666061199</v>
      </c>
      <c r="G293" s="746">
        <v>8.8395705265744404E-2</v>
      </c>
      <c r="H293" s="746"/>
      <c r="I293" s="746">
        <v>0.194658347483842</v>
      </c>
      <c r="J293" s="781">
        <v>0.21612324325273</v>
      </c>
      <c r="K293" s="781">
        <v>0.11942590618102999</v>
      </c>
      <c r="L293" s="781">
        <v>6.18234630792385E-2</v>
      </c>
      <c r="M293" s="781">
        <v>5.8273769563901102E-2</v>
      </c>
      <c r="N293" s="801"/>
      <c r="P293" s="744"/>
      <c r="Q293" s="812"/>
      <c r="R293" s="746"/>
      <c r="S293" s="746"/>
      <c r="T293" s="746"/>
      <c r="U293" s="746"/>
      <c r="V293" s="746"/>
      <c r="W293" s="823"/>
      <c r="X293" s="746"/>
      <c r="Y293" s="825"/>
      <c r="Z293" s="826"/>
      <c r="AA293" s="826"/>
      <c r="AB293" s="826"/>
    </row>
    <row r="294" spans="1:28">
      <c r="A294" s="748" t="s">
        <v>248</v>
      </c>
      <c r="B294" s="747">
        <v>291960</v>
      </c>
      <c r="C294" s="743">
        <v>12888</v>
      </c>
      <c r="D294" s="743">
        <v>12513</v>
      </c>
      <c r="E294" s="743">
        <v>5089</v>
      </c>
      <c r="F294" s="743">
        <v>2641</v>
      </c>
      <c r="G294" s="743">
        <v>1369</v>
      </c>
      <c r="H294" s="743">
        <v>11198</v>
      </c>
      <c r="I294" s="1451" t="s">
        <v>199</v>
      </c>
      <c r="J294" s="782">
        <v>2234</v>
      </c>
      <c r="K294" s="780">
        <v>1701</v>
      </c>
      <c r="L294" s="780">
        <v>806</v>
      </c>
      <c r="M294" s="780">
        <v>806</v>
      </c>
      <c r="N294" s="779"/>
      <c r="P294" s="748" t="s">
        <v>248</v>
      </c>
      <c r="Q294" s="811">
        <v>5.4593523280457697E-2</v>
      </c>
      <c r="R294" s="809">
        <v>0.53887337057728102</v>
      </c>
      <c r="S294" s="809">
        <v>0.53784064572844204</v>
      </c>
      <c r="T294" s="809">
        <v>0.88229514639418305</v>
      </c>
      <c r="U294" s="809">
        <v>0.75691026126467198</v>
      </c>
      <c r="V294" s="809">
        <v>0.86997808619430195</v>
      </c>
      <c r="W294" s="809">
        <v>0.52071798535452796</v>
      </c>
      <c r="X294" s="1451" t="s">
        <v>199</v>
      </c>
      <c r="Y294" s="824">
        <v>0.79677708146821802</v>
      </c>
      <c r="Z294" s="811">
        <v>0.93004115226337403</v>
      </c>
      <c r="AA294" s="811">
        <v>0.97890818858560802</v>
      </c>
      <c r="AB294" s="811">
        <v>0.97890818858560802</v>
      </c>
    </row>
    <row r="295" spans="1:28">
      <c r="A295" s="750"/>
      <c r="B295" s="751"/>
      <c r="C295" s="752">
        <v>4.4143033292231799E-2</v>
      </c>
      <c r="D295" s="753">
        <v>4.2858610768598399E-2</v>
      </c>
      <c r="E295" s="753">
        <v>1.7430469927387299E-2</v>
      </c>
      <c r="F295" s="753">
        <v>9.0457596931086508E-3</v>
      </c>
      <c r="G295" s="753">
        <v>4.6889984929442399E-3</v>
      </c>
      <c r="H295" s="753">
        <v>3.8354569119057401E-2</v>
      </c>
      <c r="I295" s="753"/>
      <c r="J295" s="783">
        <v>7.6517331141252197E-3</v>
      </c>
      <c r="K295" s="784">
        <v>5.8261405672009898E-3</v>
      </c>
      <c r="L295" s="784">
        <v>2.7606521441293302E-3</v>
      </c>
      <c r="M295" s="784">
        <v>2.7606521441293302E-3</v>
      </c>
      <c r="N295" s="801"/>
      <c r="P295" s="750"/>
      <c r="Q295" s="813"/>
      <c r="R295" s="753"/>
      <c r="S295" s="753"/>
      <c r="T295" s="753"/>
      <c r="U295" s="753"/>
      <c r="V295" s="753"/>
      <c r="W295" s="753"/>
      <c r="X295" s="753"/>
      <c r="Y295" s="783"/>
      <c r="Z295" s="784"/>
      <c r="AA295" s="784"/>
      <c r="AB295" s="784"/>
    </row>
    <row r="296" spans="1:28">
      <c r="A296" s="754" t="s">
        <v>301</v>
      </c>
      <c r="B296" s="755">
        <v>1045400</v>
      </c>
      <c r="C296" s="756">
        <v>244339</v>
      </c>
      <c r="D296" s="756">
        <v>228561</v>
      </c>
      <c r="E296" s="756">
        <v>101674</v>
      </c>
      <c r="F296" s="756">
        <v>55786</v>
      </c>
      <c r="G296" s="756">
        <v>50035</v>
      </c>
      <c r="H296" s="756">
        <v>137616</v>
      </c>
      <c r="I296" s="756">
        <v>129038</v>
      </c>
      <c r="J296" s="785">
        <v>94861</v>
      </c>
      <c r="K296" s="786">
        <v>74952</v>
      </c>
      <c r="L296" s="786">
        <v>34790</v>
      </c>
      <c r="M296" s="786">
        <v>32617</v>
      </c>
      <c r="N296" s="785"/>
      <c r="P296" s="754" t="s">
        <v>301</v>
      </c>
      <c r="Q296" s="814">
        <v>0.17087524139653601</v>
      </c>
      <c r="R296" s="815">
        <v>0.57911753751959405</v>
      </c>
      <c r="S296" s="815">
        <v>0.58350287231855003</v>
      </c>
      <c r="T296" s="815">
        <v>0.73919586128213699</v>
      </c>
      <c r="U296" s="815">
        <v>0.792134227225469</v>
      </c>
      <c r="V296" s="815">
        <v>0.79354451883681398</v>
      </c>
      <c r="W296" s="815">
        <v>0.522228519939542</v>
      </c>
      <c r="X296" s="815">
        <v>0.65776747934716895</v>
      </c>
      <c r="Y296" s="827">
        <v>0.74223337304055403</v>
      </c>
      <c r="Z296" s="814">
        <v>0.78818443804034599</v>
      </c>
      <c r="AA296" s="814">
        <v>0.86090830698476595</v>
      </c>
      <c r="AB296" s="814">
        <v>0.86982248520710104</v>
      </c>
    </row>
    <row r="297" spans="1:28">
      <c r="A297" s="757" t="s">
        <v>302</v>
      </c>
      <c r="B297" s="758"/>
      <c r="C297" s="759">
        <v>0.23372775970920201</v>
      </c>
      <c r="D297" s="759">
        <v>0.21863497225942199</v>
      </c>
      <c r="E297" s="759">
        <v>9.7258465659077906E-2</v>
      </c>
      <c r="F297" s="759">
        <v>5.3363305911612799E-2</v>
      </c>
      <c r="G297" s="759">
        <v>4.7862062368471403E-2</v>
      </c>
      <c r="H297" s="759">
        <v>0.131639563803329</v>
      </c>
      <c r="I297" s="759">
        <v>0.123434092213507</v>
      </c>
      <c r="J297" s="787">
        <v>9.0741343026592702E-2</v>
      </c>
      <c r="K297" s="788">
        <v>7.1696958102161895E-2</v>
      </c>
      <c r="L297" s="788">
        <v>3.3279127606657702E-2</v>
      </c>
      <c r="M297" s="788">
        <v>3.1200497417256601E-2</v>
      </c>
      <c r="N297" s="802"/>
      <c r="P297" s="757" t="s">
        <v>302</v>
      </c>
      <c r="Q297" s="816"/>
      <c r="R297" s="759"/>
      <c r="S297" s="759"/>
      <c r="T297" s="759"/>
      <c r="U297" s="759"/>
      <c r="V297" s="759"/>
      <c r="W297" s="759"/>
      <c r="X297" s="759"/>
      <c r="Y297" s="787"/>
      <c r="Z297" s="788"/>
      <c r="AA297" s="788"/>
      <c r="AB297" s="788"/>
    </row>
    <row r="298" spans="1:28">
      <c r="A298" s="748" t="s">
        <v>49</v>
      </c>
      <c r="B298" s="747">
        <v>75585</v>
      </c>
      <c r="C298" s="743">
        <v>17434</v>
      </c>
      <c r="D298" s="743">
        <v>17434</v>
      </c>
      <c r="E298" s="743">
        <v>4716</v>
      </c>
      <c r="F298" s="743">
        <v>2259</v>
      </c>
      <c r="G298" s="743">
        <v>1192</v>
      </c>
      <c r="H298" s="743">
        <v>15707</v>
      </c>
      <c r="I298" s="743">
        <v>3358</v>
      </c>
      <c r="J298" s="1452" t="s">
        <v>199</v>
      </c>
      <c r="K298" s="789">
        <v>1473</v>
      </c>
      <c r="L298" s="789">
        <v>652</v>
      </c>
      <c r="M298" s="789">
        <v>491</v>
      </c>
      <c r="N298" s="779"/>
      <c r="P298" s="748" t="s">
        <v>49</v>
      </c>
      <c r="Q298" s="811">
        <v>9.5383316130243007E-2</v>
      </c>
      <c r="R298" s="809">
        <v>0.25823104278995102</v>
      </c>
      <c r="S298" s="809">
        <v>0.25823104278995102</v>
      </c>
      <c r="T298" s="809">
        <v>0.67345207803223095</v>
      </c>
      <c r="U298" s="809">
        <v>0.51173085436033605</v>
      </c>
      <c r="V298" s="809">
        <v>0.68372483221476499</v>
      </c>
      <c r="W298" s="809">
        <v>0.249379257655822</v>
      </c>
      <c r="X298" s="809">
        <v>0.565217391304348</v>
      </c>
      <c r="Y298" s="1451" t="s">
        <v>199</v>
      </c>
      <c r="Z298" s="811">
        <v>0.67956551255940301</v>
      </c>
      <c r="AA298" s="811">
        <v>0.82515337423312896</v>
      </c>
      <c r="AB298" s="811">
        <v>0.96537678207739297</v>
      </c>
    </row>
    <row r="299" spans="1:28">
      <c r="A299" s="760"/>
      <c r="B299" s="739"/>
      <c r="C299" s="761">
        <v>0.23065423033670701</v>
      </c>
      <c r="D299" s="761">
        <v>0.23065423033670701</v>
      </c>
      <c r="E299" s="761">
        <v>6.2393332010319498E-2</v>
      </c>
      <c r="F299" s="761">
        <v>2.9886882317920201E-2</v>
      </c>
      <c r="G299" s="761">
        <v>1.5770324799894202E-2</v>
      </c>
      <c r="H299" s="761">
        <v>0.20780578157041699</v>
      </c>
      <c r="I299" s="761">
        <v>4.4426804260104501E-2</v>
      </c>
      <c r="J299" s="790"/>
      <c r="K299" s="791">
        <v>1.9487993649533599E-2</v>
      </c>
      <c r="L299" s="791">
        <v>8.6260501422239892E-3</v>
      </c>
      <c r="M299" s="791">
        <v>6.4959978831778797E-3</v>
      </c>
      <c r="N299" s="801"/>
      <c r="P299" s="760"/>
      <c r="Q299" s="807"/>
      <c r="R299" s="761"/>
      <c r="S299" s="761"/>
      <c r="T299" s="761"/>
      <c r="U299" s="761"/>
      <c r="V299" s="761"/>
      <c r="W299" s="761"/>
      <c r="X299" s="761"/>
      <c r="Y299" s="790"/>
      <c r="Z299" s="791"/>
      <c r="AA299" s="791"/>
      <c r="AB299" s="791"/>
    </row>
    <row r="300" spans="1:28">
      <c r="A300" s="754" t="s">
        <v>303</v>
      </c>
      <c r="B300" s="762">
        <v>1120985</v>
      </c>
      <c r="C300" s="763">
        <v>261773</v>
      </c>
      <c r="D300" s="764">
        <v>245995</v>
      </c>
      <c r="E300" s="764">
        <v>106390</v>
      </c>
      <c r="F300" s="764">
        <v>58045</v>
      </c>
      <c r="G300" s="764">
        <v>51227</v>
      </c>
      <c r="H300" s="764">
        <v>153323</v>
      </c>
      <c r="I300" s="764">
        <v>132396</v>
      </c>
      <c r="J300" s="792">
        <v>94861</v>
      </c>
      <c r="K300" s="793">
        <v>76425</v>
      </c>
      <c r="L300" s="793">
        <v>35442</v>
      </c>
      <c r="M300" s="793">
        <v>33108</v>
      </c>
      <c r="N300" s="803"/>
      <c r="P300" s="754" t="s">
        <v>303</v>
      </c>
      <c r="Q300" s="817">
        <v>0.16566083258594599</v>
      </c>
      <c r="R300" s="818">
        <v>0.55774659724264897</v>
      </c>
      <c r="S300" s="819">
        <v>0.56045041565885501</v>
      </c>
      <c r="T300" s="819">
        <v>0.73628160541404297</v>
      </c>
      <c r="U300" s="819">
        <v>0.78122146610388499</v>
      </c>
      <c r="V300" s="819">
        <v>0.79098912682764899</v>
      </c>
      <c r="W300" s="819">
        <v>0.49427678821833598</v>
      </c>
      <c r="X300" s="819">
        <v>0.65542010332638401</v>
      </c>
      <c r="Y300" s="828">
        <v>0.74223337304055403</v>
      </c>
      <c r="Z300" s="829">
        <v>0.78609093882891701</v>
      </c>
      <c r="AA300" s="829">
        <v>0.86025055019468399</v>
      </c>
      <c r="AB300" s="829">
        <v>0.87123957955781095</v>
      </c>
    </row>
    <row r="301" spans="1:28">
      <c r="A301" s="765"/>
      <c r="B301" s="766"/>
      <c r="C301" s="767">
        <v>0.23352051989990899</v>
      </c>
      <c r="D301" s="767">
        <v>0.219445398466527</v>
      </c>
      <c r="E301" s="767">
        <v>9.4907603580779404E-2</v>
      </c>
      <c r="F301" s="767">
        <v>5.17803538851992E-2</v>
      </c>
      <c r="G301" s="767">
        <v>4.56982029197536E-2</v>
      </c>
      <c r="H301" s="767">
        <v>0.136775246769582</v>
      </c>
      <c r="I301" s="767">
        <v>0.11810684353492699</v>
      </c>
      <c r="J301" s="794">
        <v>8.4622898611489E-2</v>
      </c>
      <c r="K301" s="795">
        <v>6.8176648215631797E-2</v>
      </c>
      <c r="L301" s="795">
        <v>3.16168369781933E-2</v>
      </c>
      <c r="M301" s="795">
        <v>2.9534739537103501E-2</v>
      </c>
      <c r="N301" s="802"/>
      <c r="P301" s="765"/>
      <c r="Q301" s="820"/>
      <c r="R301" s="767"/>
      <c r="S301" s="767"/>
      <c r="T301" s="767"/>
      <c r="U301" s="767"/>
      <c r="V301" s="767"/>
      <c r="W301" s="767"/>
      <c r="X301" s="767"/>
      <c r="Y301" s="794"/>
      <c r="Z301" s="795"/>
      <c r="AA301" s="795"/>
      <c r="AB301" s="795"/>
    </row>
    <row r="302" spans="1:28" ht="15">
      <c r="I302" s="727"/>
      <c r="J302" s="727"/>
      <c r="K302" s="727"/>
      <c r="L302" s="727"/>
      <c r="M302" s="727"/>
      <c r="N302" s="797"/>
      <c r="X302" s="727"/>
      <c r="Y302" s="727"/>
      <c r="Z302" s="727"/>
      <c r="AA302" s="727"/>
      <c r="AB302" s="727"/>
    </row>
    <row r="303" spans="1:28" ht="15">
      <c r="A303" s="729" t="s">
        <v>304</v>
      </c>
      <c r="I303" s="727"/>
      <c r="J303" s="727"/>
      <c r="K303" s="727"/>
      <c r="L303" s="727"/>
      <c r="M303" s="727"/>
      <c r="N303" s="797"/>
      <c r="P303" s="729" t="s">
        <v>269</v>
      </c>
      <c r="X303" s="727"/>
      <c r="Y303" s="727"/>
      <c r="Z303" s="727"/>
      <c r="AA303" s="727"/>
      <c r="AB303" s="727"/>
    </row>
    <row r="305" spans="1:28" ht="15">
      <c r="A305" s="726" t="s">
        <v>270</v>
      </c>
      <c r="B305" s="727"/>
      <c r="C305" s="727"/>
      <c r="D305" s="727"/>
      <c r="E305" s="727"/>
      <c r="F305" s="727"/>
      <c r="G305" s="727"/>
      <c r="H305" s="727"/>
      <c r="I305" s="727"/>
      <c r="J305" s="727"/>
      <c r="K305" s="727"/>
      <c r="L305" s="727"/>
      <c r="M305" s="727"/>
      <c r="P305" s="726" t="s">
        <v>271</v>
      </c>
      <c r="Q305" s="727"/>
      <c r="R305" s="727"/>
      <c r="S305" s="727"/>
      <c r="T305" s="727"/>
      <c r="U305" s="727"/>
      <c r="V305" s="727"/>
      <c r="W305" s="727"/>
      <c r="X305" s="727"/>
      <c r="Y305" s="727"/>
      <c r="Z305" s="727"/>
      <c r="AA305" s="727"/>
      <c r="AB305" s="727"/>
    </row>
    <row r="306" spans="1:28" ht="15">
      <c r="A306" s="718" t="s">
        <v>272</v>
      </c>
      <c r="B306" s="718" t="s">
        <v>273</v>
      </c>
      <c r="H306" s="727"/>
      <c r="I306" s="727"/>
      <c r="J306" s="727"/>
      <c r="K306" s="727"/>
      <c r="L306" s="727"/>
      <c r="M306" s="727"/>
      <c r="P306" s="718" t="s">
        <v>272</v>
      </c>
      <c r="Q306" s="718" t="s">
        <v>273</v>
      </c>
      <c r="W306" s="727"/>
      <c r="X306" s="727"/>
      <c r="Y306" s="727"/>
      <c r="Z306" s="727"/>
      <c r="AA306" s="727"/>
      <c r="AB306" s="727"/>
    </row>
    <row r="307" spans="1:28" ht="15">
      <c r="A307" s="728" t="s">
        <v>274</v>
      </c>
      <c r="B307" s="728"/>
      <c r="C307" s="728">
        <v>2011</v>
      </c>
      <c r="D307" s="729"/>
      <c r="E307" s="729"/>
      <c r="F307" s="729"/>
      <c r="G307" s="729"/>
      <c r="H307" s="727"/>
      <c r="I307" s="727"/>
      <c r="J307" s="727"/>
      <c r="K307" s="727"/>
      <c r="L307" s="727"/>
      <c r="M307" s="727"/>
      <c r="P307" s="728" t="s">
        <v>274</v>
      </c>
      <c r="Q307" s="728"/>
      <c r="R307" s="728">
        <v>2011</v>
      </c>
      <c r="S307" s="729"/>
      <c r="T307" s="729"/>
      <c r="U307" s="729"/>
      <c r="V307" s="729"/>
      <c r="W307" s="727"/>
      <c r="X307" s="727"/>
      <c r="Y307" s="727"/>
      <c r="Z307" s="727"/>
      <c r="AA307" s="727"/>
      <c r="AB307" s="727"/>
    </row>
    <row r="308" spans="1:28" ht="15">
      <c r="H308" s="727"/>
      <c r="I308" s="727"/>
      <c r="J308" s="727"/>
      <c r="K308" s="727"/>
      <c r="L308" s="727"/>
      <c r="M308" s="727"/>
      <c r="W308" s="727"/>
      <c r="X308" s="727"/>
      <c r="Y308" s="727"/>
      <c r="Z308" s="727"/>
      <c r="AA308" s="727"/>
      <c r="AB308" s="727"/>
    </row>
    <row r="309" spans="1:28">
      <c r="A309" s="730" t="s">
        <v>275</v>
      </c>
      <c r="B309" s="805" t="s">
        <v>276</v>
      </c>
      <c r="C309" s="732"/>
      <c r="D309" s="732"/>
      <c r="E309" s="732" t="s">
        <v>277</v>
      </c>
      <c r="F309" s="732"/>
      <c r="G309" s="732"/>
      <c r="H309" s="732"/>
      <c r="I309" s="732"/>
      <c r="J309" s="732"/>
      <c r="K309" s="730" t="s">
        <v>278</v>
      </c>
      <c r="L309" s="730" t="s">
        <v>279</v>
      </c>
      <c r="M309" s="730" t="s">
        <v>280</v>
      </c>
      <c r="P309" s="730" t="s">
        <v>275</v>
      </c>
      <c r="Q309" s="805" t="s">
        <v>276</v>
      </c>
      <c r="R309" s="732"/>
      <c r="S309" s="732"/>
      <c r="T309" s="732" t="s">
        <v>281</v>
      </c>
      <c r="U309" s="732"/>
      <c r="V309" s="732"/>
      <c r="W309" s="732"/>
      <c r="X309" s="732"/>
      <c r="Y309" s="732"/>
      <c r="Z309" s="730" t="s">
        <v>278</v>
      </c>
      <c r="AA309" s="730" t="s">
        <v>279</v>
      </c>
      <c r="AB309" s="730" t="s">
        <v>280</v>
      </c>
    </row>
    <row r="310" spans="1:28">
      <c r="A310" s="733" t="s">
        <v>282</v>
      </c>
      <c r="B310" s="806" t="s">
        <v>283</v>
      </c>
      <c r="C310" s="735"/>
      <c r="D310" s="735"/>
      <c r="E310" s="773" t="s">
        <v>284</v>
      </c>
      <c r="F310" s="735"/>
      <c r="G310" s="735"/>
      <c r="H310" s="735"/>
      <c r="I310" s="735"/>
      <c r="J310" s="735"/>
      <c r="K310" s="776" t="s">
        <v>285</v>
      </c>
      <c r="L310" s="776" t="s">
        <v>285</v>
      </c>
      <c r="M310" s="776" t="s">
        <v>285</v>
      </c>
      <c r="P310" s="733" t="s">
        <v>282</v>
      </c>
      <c r="Q310" s="806" t="s">
        <v>283</v>
      </c>
      <c r="R310" s="735"/>
      <c r="S310" s="735"/>
      <c r="T310" s="773" t="s">
        <v>286</v>
      </c>
      <c r="U310" s="735"/>
      <c r="V310" s="735"/>
      <c r="W310" s="735"/>
      <c r="X310" s="735"/>
      <c r="Y310" s="735"/>
      <c r="Z310" s="776" t="s">
        <v>285</v>
      </c>
      <c r="AA310" s="776" t="s">
        <v>285</v>
      </c>
      <c r="AB310" s="776" t="s">
        <v>285</v>
      </c>
    </row>
    <row r="311" spans="1:28">
      <c r="A311" s="736" t="s">
        <v>287</v>
      </c>
      <c r="B311" s="806" t="s">
        <v>227</v>
      </c>
      <c r="C311" s="737" t="s">
        <v>288</v>
      </c>
      <c r="D311" s="737" t="s">
        <v>289</v>
      </c>
      <c r="E311" s="774"/>
      <c r="F311" s="774"/>
      <c r="G311" s="774"/>
      <c r="H311" s="774"/>
      <c r="I311" s="774"/>
      <c r="J311" s="777" t="s">
        <v>82</v>
      </c>
      <c r="K311" s="733" t="s">
        <v>290</v>
      </c>
      <c r="L311" s="733" t="s">
        <v>291</v>
      </c>
      <c r="M311" s="733" t="s">
        <v>291</v>
      </c>
      <c r="P311" s="736" t="s">
        <v>287</v>
      </c>
      <c r="Q311" s="806" t="s">
        <v>227</v>
      </c>
      <c r="R311" s="737" t="s">
        <v>288</v>
      </c>
      <c r="S311" s="737" t="s">
        <v>289</v>
      </c>
      <c r="T311" s="774"/>
      <c r="U311" s="774"/>
      <c r="V311" s="774"/>
      <c r="W311" s="774"/>
      <c r="X311" s="774"/>
      <c r="Y311" s="777" t="s">
        <v>82</v>
      </c>
      <c r="Z311" s="733" t="s">
        <v>290</v>
      </c>
      <c r="AA311" s="733" t="s">
        <v>291</v>
      </c>
      <c r="AB311" s="733" t="s">
        <v>291</v>
      </c>
    </row>
    <row r="312" spans="1:28">
      <c r="A312" s="738"/>
      <c r="B312" s="807"/>
      <c r="C312" s="740" t="s">
        <v>292</v>
      </c>
      <c r="D312" s="740" t="s">
        <v>293</v>
      </c>
      <c r="E312" s="775" t="s">
        <v>44</v>
      </c>
      <c r="F312" s="775" t="s">
        <v>45</v>
      </c>
      <c r="G312" s="740" t="s">
        <v>294</v>
      </c>
      <c r="H312" s="740" t="s">
        <v>295</v>
      </c>
      <c r="I312" s="740" t="s">
        <v>248</v>
      </c>
      <c r="J312" s="773" t="s">
        <v>296</v>
      </c>
      <c r="K312" s="778" t="s">
        <v>297</v>
      </c>
      <c r="L312" s="778" t="s">
        <v>298</v>
      </c>
      <c r="M312" s="778" t="s">
        <v>299</v>
      </c>
      <c r="P312" s="738"/>
      <c r="Q312" s="807"/>
      <c r="R312" s="740" t="s">
        <v>292</v>
      </c>
      <c r="S312" s="740" t="s">
        <v>293</v>
      </c>
      <c r="T312" s="775" t="s">
        <v>44</v>
      </c>
      <c r="U312" s="775" t="s">
        <v>45</v>
      </c>
      <c r="V312" s="740" t="s">
        <v>294</v>
      </c>
      <c r="W312" s="740" t="s">
        <v>295</v>
      </c>
      <c r="X312" s="740" t="s">
        <v>248</v>
      </c>
      <c r="Y312" s="773" t="s">
        <v>296</v>
      </c>
      <c r="Z312" s="778" t="s">
        <v>297</v>
      </c>
      <c r="AA312" s="778" t="s">
        <v>298</v>
      </c>
      <c r="AB312" s="778" t="s">
        <v>299</v>
      </c>
    </row>
    <row r="313" spans="1:28">
      <c r="A313" s="741" t="s">
        <v>44</v>
      </c>
      <c r="B313" s="742">
        <v>124435</v>
      </c>
      <c r="C313" s="743">
        <v>51752</v>
      </c>
      <c r="D313" s="743">
        <v>49092</v>
      </c>
      <c r="E313" s="1449" t="s">
        <v>199</v>
      </c>
      <c r="F313" s="743">
        <v>16510</v>
      </c>
      <c r="G313" s="743">
        <v>9900</v>
      </c>
      <c r="H313" s="743">
        <v>43307</v>
      </c>
      <c r="I313" s="743">
        <v>30175</v>
      </c>
      <c r="J313" s="779">
        <v>21783</v>
      </c>
      <c r="K313" s="780">
        <v>15202</v>
      </c>
      <c r="L313" s="780">
        <v>7067</v>
      </c>
      <c r="M313" s="780">
        <v>6642</v>
      </c>
      <c r="P313" s="741" t="s">
        <v>44</v>
      </c>
      <c r="Q313" s="808">
        <v>0.37122601234550601</v>
      </c>
      <c r="R313" s="809">
        <v>0.70223373009738799</v>
      </c>
      <c r="S313" s="809">
        <v>0.71588038784323305</v>
      </c>
      <c r="T313" s="1449" t="s">
        <v>199</v>
      </c>
      <c r="U313" s="809">
        <v>0.85542095699576004</v>
      </c>
      <c r="V313" s="809">
        <v>0.88757575757575802</v>
      </c>
      <c r="W313" s="809">
        <v>0.73359964901747998</v>
      </c>
      <c r="X313" s="809">
        <v>0.76321458160729105</v>
      </c>
      <c r="Y313" s="824">
        <v>0.80392966992608905</v>
      </c>
      <c r="Z313" s="811">
        <v>0.86613603473227196</v>
      </c>
      <c r="AA313" s="811">
        <v>0.91424932786189295</v>
      </c>
      <c r="AB313" s="811">
        <v>0.91674194519722996</v>
      </c>
    </row>
    <row r="314" spans="1:28">
      <c r="A314" s="744"/>
      <c r="B314" s="745"/>
      <c r="C314" s="746">
        <v>0.41589584923855799</v>
      </c>
      <c r="D314" s="746">
        <v>0.39451922690561297</v>
      </c>
      <c r="E314" s="746"/>
      <c r="F314" s="746">
        <v>0.13267971229959399</v>
      </c>
      <c r="G314" s="746">
        <v>7.9559609434644601E-2</v>
      </c>
      <c r="H314" s="746">
        <v>0.34802909149355099</v>
      </c>
      <c r="I314" s="746">
        <v>0.24249608229196001</v>
      </c>
      <c r="J314" s="781">
        <v>0.17505524972877401</v>
      </c>
      <c r="K314" s="781">
        <v>0.12216820026519901</v>
      </c>
      <c r="L314" s="781">
        <v>5.6792703017639702E-2</v>
      </c>
      <c r="M314" s="781">
        <v>5.3377265238879701E-2</v>
      </c>
      <c r="P314" s="744"/>
      <c r="Q314" s="810"/>
      <c r="R314" s="746"/>
      <c r="S314" s="746"/>
      <c r="T314" s="746"/>
      <c r="U314" s="746"/>
      <c r="V314" s="746"/>
      <c r="W314" s="746"/>
      <c r="X314" s="746"/>
      <c r="Y314" s="825"/>
      <c r="Z314" s="826"/>
      <c r="AA314" s="826"/>
      <c r="AB314" s="826"/>
    </row>
    <row r="315" spans="1:28">
      <c r="A315" s="741" t="s">
        <v>45</v>
      </c>
      <c r="B315" s="747">
        <v>271683</v>
      </c>
      <c r="C315" s="743">
        <v>78342</v>
      </c>
      <c r="D315" s="743">
        <v>76273</v>
      </c>
      <c r="E315" s="743">
        <v>30411</v>
      </c>
      <c r="F315" s="1450" t="s">
        <v>199</v>
      </c>
      <c r="G315" s="743">
        <v>18505</v>
      </c>
      <c r="H315" s="743">
        <v>63640</v>
      </c>
      <c r="I315" s="743">
        <v>48706</v>
      </c>
      <c r="J315" s="779">
        <v>19680</v>
      </c>
      <c r="K315" s="780">
        <v>27794</v>
      </c>
      <c r="L315" s="780">
        <v>9179</v>
      </c>
      <c r="M315" s="780">
        <v>8755</v>
      </c>
      <c r="P315" s="741" t="s">
        <v>45</v>
      </c>
      <c r="Q315" s="811">
        <v>0.165598361197383</v>
      </c>
      <c r="R315" s="809">
        <v>0.474062444155115</v>
      </c>
      <c r="S315" s="809">
        <v>0.46332253877518897</v>
      </c>
      <c r="T315" s="809">
        <v>0.68836934004143202</v>
      </c>
      <c r="U315" s="1450" t="s">
        <v>199</v>
      </c>
      <c r="V315" s="809">
        <v>0.64566333423399103</v>
      </c>
      <c r="W315" s="809">
        <v>0.474984286612194</v>
      </c>
      <c r="X315" s="809">
        <v>0.54845398924157196</v>
      </c>
      <c r="Y315" s="824">
        <v>0.68038617886178898</v>
      </c>
      <c r="Z315" s="811">
        <v>0.70414477944880205</v>
      </c>
      <c r="AA315" s="811">
        <v>0.81730035951628699</v>
      </c>
      <c r="AB315" s="811">
        <v>0.82352941176470595</v>
      </c>
    </row>
    <row r="316" spans="1:28">
      <c r="A316" s="744"/>
      <c r="B316" s="745"/>
      <c r="C316" s="746">
        <v>0.288358123253939</v>
      </c>
      <c r="D316" s="746">
        <v>0.28074263019769402</v>
      </c>
      <c r="E316" s="746">
        <v>0.111935601417829</v>
      </c>
      <c r="F316" s="746"/>
      <c r="G316" s="746">
        <v>6.8112469311660997E-2</v>
      </c>
      <c r="H316" s="746">
        <v>0.23424358535499101</v>
      </c>
      <c r="I316" s="746">
        <v>0.17927511106694199</v>
      </c>
      <c r="J316" s="781">
        <v>7.2437362661631394E-2</v>
      </c>
      <c r="K316" s="781">
        <v>0.102303051718363</v>
      </c>
      <c r="L316" s="781">
        <v>3.3785698773938701E-2</v>
      </c>
      <c r="M316" s="781">
        <v>3.2225056407651602E-2</v>
      </c>
      <c r="P316" s="744"/>
      <c r="Q316" s="810"/>
      <c r="R316" s="746"/>
      <c r="S316" s="746"/>
      <c r="T316" s="746"/>
      <c r="U316" s="746"/>
      <c r="V316" s="746"/>
      <c r="W316" s="746"/>
      <c r="X316" s="746"/>
      <c r="Y316" s="825"/>
      <c r="Z316" s="826"/>
      <c r="AA316" s="826"/>
      <c r="AB316" s="826"/>
    </row>
    <row r="317" spans="1:28">
      <c r="A317" s="748" t="s">
        <v>294</v>
      </c>
      <c r="B317" s="747">
        <v>137671</v>
      </c>
      <c r="C317" s="743">
        <v>22108</v>
      </c>
      <c r="D317" s="743">
        <v>21842</v>
      </c>
      <c r="E317" s="743">
        <v>7200</v>
      </c>
      <c r="F317" s="743">
        <v>5717</v>
      </c>
      <c r="G317" s="1449" t="s">
        <v>199</v>
      </c>
      <c r="H317" s="743">
        <v>19828</v>
      </c>
      <c r="I317" s="743">
        <v>9885</v>
      </c>
      <c r="J317" s="779">
        <v>3051</v>
      </c>
      <c r="K317" s="780">
        <v>3464</v>
      </c>
      <c r="L317" s="780">
        <v>3464</v>
      </c>
      <c r="M317" s="780">
        <v>3187</v>
      </c>
      <c r="P317" s="748" t="s">
        <v>294</v>
      </c>
      <c r="Q317" s="811">
        <v>9.6245625198854601E-2</v>
      </c>
      <c r="R317" s="809">
        <v>0.332458838429528</v>
      </c>
      <c r="S317" s="809">
        <v>0.32725940847907697</v>
      </c>
      <c r="T317" s="809">
        <v>0.49944444444444402</v>
      </c>
      <c r="U317" s="809">
        <v>0.53664509358054902</v>
      </c>
      <c r="V317" s="1449" t="s">
        <v>199</v>
      </c>
      <c r="W317" s="809">
        <v>0.32000201734920303</v>
      </c>
      <c r="X317" s="809">
        <v>0.45341426403641899</v>
      </c>
      <c r="Y317" s="824">
        <v>0.58603736479842705</v>
      </c>
      <c r="Z317" s="811">
        <v>0.62413394919168597</v>
      </c>
      <c r="AA317" s="811">
        <v>0.62413394919168597</v>
      </c>
      <c r="AB317" s="811">
        <v>0.62849074364606194</v>
      </c>
    </row>
    <row r="318" spans="1:28">
      <c r="A318" s="744"/>
      <c r="B318" s="745"/>
      <c r="C318" s="746">
        <v>0.16058574427439301</v>
      </c>
      <c r="D318" s="746">
        <v>0.15865360170261</v>
      </c>
      <c r="E318" s="746">
        <v>5.2298595927973202E-2</v>
      </c>
      <c r="F318" s="746">
        <v>4.1526537905586497E-2</v>
      </c>
      <c r="G318" s="746"/>
      <c r="H318" s="746">
        <v>0.144024522230535</v>
      </c>
      <c r="I318" s="746">
        <v>7.18016139927799E-2</v>
      </c>
      <c r="J318" s="781">
        <v>2.2161530024478598E-2</v>
      </c>
      <c r="K318" s="781">
        <v>2.5161435596458202E-2</v>
      </c>
      <c r="L318" s="781">
        <v>2.5161435596458202E-2</v>
      </c>
      <c r="M318" s="781">
        <v>2.3149392392007001E-2</v>
      </c>
      <c r="P318" s="744"/>
      <c r="Q318" s="810"/>
      <c r="R318" s="746"/>
      <c r="S318" s="746"/>
      <c r="T318" s="746"/>
      <c r="U318" s="746"/>
      <c r="V318" s="822"/>
      <c r="W318" s="746"/>
      <c r="X318" s="746"/>
      <c r="Y318" s="825"/>
      <c r="Z318" s="826"/>
      <c r="AA318" s="826"/>
      <c r="AB318" s="826"/>
    </row>
    <row r="319" spans="1:28">
      <c r="A319" s="748" t="s">
        <v>300</v>
      </c>
      <c r="B319" s="747">
        <v>231630</v>
      </c>
      <c r="C319" s="743">
        <v>89050</v>
      </c>
      <c r="D319" s="743">
        <v>77162</v>
      </c>
      <c r="E319" s="743">
        <v>64979</v>
      </c>
      <c r="F319" s="743">
        <v>31882</v>
      </c>
      <c r="G319" s="743">
        <v>21593</v>
      </c>
      <c r="H319" s="1451" t="s">
        <v>199</v>
      </c>
      <c r="I319" s="743">
        <v>48836</v>
      </c>
      <c r="J319" s="779">
        <v>51273</v>
      </c>
      <c r="K319" s="780">
        <v>28284</v>
      </c>
      <c r="L319" s="780">
        <v>14846</v>
      </c>
      <c r="M319" s="780">
        <v>14048</v>
      </c>
      <c r="P319" s="748" t="s">
        <v>300</v>
      </c>
      <c r="Q319" s="811">
        <v>0.23967651130058501</v>
      </c>
      <c r="R319" s="809">
        <v>0.70058394160583903</v>
      </c>
      <c r="S319" s="809">
        <v>0.73875741945517204</v>
      </c>
      <c r="T319" s="809">
        <v>0.78679265608889004</v>
      </c>
      <c r="U319" s="809">
        <v>0.84185433787089903</v>
      </c>
      <c r="V319" s="809">
        <v>0.88834344463483506</v>
      </c>
      <c r="W319" s="1451" t="s">
        <v>199</v>
      </c>
      <c r="X319" s="809">
        <v>0.74524940617577196</v>
      </c>
      <c r="Y319" s="824">
        <v>0.738497844869619</v>
      </c>
      <c r="Z319" s="811">
        <v>0.87742186395135102</v>
      </c>
      <c r="AA319" s="811">
        <v>0.936750639903004</v>
      </c>
      <c r="AB319" s="811">
        <v>0.93942198177676495</v>
      </c>
    </row>
    <row r="320" spans="1:28">
      <c r="A320" s="744"/>
      <c r="B320" s="745"/>
      <c r="C320" s="746">
        <v>0.38444933730518499</v>
      </c>
      <c r="D320" s="746">
        <v>0.333126106290204</v>
      </c>
      <c r="E320" s="746">
        <v>0.280529292405992</v>
      </c>
      <c r="F320" s="746">
        <v>0.137641928938393</v>
      </c>
      <c r="G320" s="746">
        <v>9.3221948797651402E-2</v>
      </c>
      <c r="H320" s="746"/>
      <c r="I320" s="746">
        <v>0.210836247463627</v>
      </c>
      <c r="J320" s="781">
        <v>0.221357337132496</v>
      </c>
      <c r="K320" s="781">
        <v>0.122108535163839</v>
      </c>
      <c r="L320" s="781">
        <v>6.4093597547813297E-2</v>
      </c>
      <c r="M320" s="781">
        <v>6.06484479557916E-2</v>
      </c>
      <c r="P320" s="744"/>
      <c r="Q320" s="812"/>
      <c r="R320" s="746"/>
      <c r="S320" s="746"/>
      <c r="T320" s="746"/>
      <c r="U320" s="746"/>
      <c r="V320" s="746"/>
      <c r="W320" s="823"/>
      <c r="X320" s="746"/>
      <c r="Y320" s="825"/>
      <c r="Z320" s="826"/>
      <c r="AA320" s="826"/>
      <c r="AB320" s="826"/>
    </row>
    <row r="321" spans="1:28">
      <c r="A321" s="748" t="s">
        <v>248</v>
      </c>
      <c r="B321" s="747">
        <v>413540</v>
      </c>
      <c r="C321" s="743">
        <v>15596</v>
      </c>
      <c r="D321" s="743">
        <v>14621</v>
      </c>
      <c r="E321" s="743">
        <v>5956</v>
      </c>
      <c r="F321" s="743">
        <v>2841</v>
      </c>
      <c r="G321" s="743">
        <v>1574</v>
      </c>
      <c r="H321" s="743">
        <v>13323</v>
      </c>
      <c r="I321" s="1451" t="s">
        <v>199</v>
      </c>
      <c r="J321" s="782">
        <v>5619</v>
      </c>
      <c r="K321" s="780">
        <v>1907</v>
      </c>
      <c r="L321" s="780">
        <v>971</v>
      </c>
      <c r="M321" s="780">
        <v>971</v>
      </c>
      <c r="P321" s="748" t="s">
        <v>248</v>
      </c>
      <c r="Q321" s="811">
        <v>5.2825929740746402E-2</v>
      </c>
      <c r="R321" s="809">
        <v>0.57386509361374705</v>
      </c>
      <c r="S321" s="809">
        <v>0.59065727378428301</v>
      </c>
      <c r="T321" s="809">
        <v>0.87743451981195397</v>
      </c>
      <c r="U321" s="809">
        <v>0.73495248152059101</v>
      </c>
      <c r="V321" s="809">
        <v>0.85959339263024104</v>
      </c>
      <c r="W321" s="809">
        <v>0.57547099001726298</v>
      </c>
      <c r="X321" s="1451" t="s">
        <v>199</v>
      </c>
      <c r="Y321" s="824">
        <v>0.37337604555970799</v>
      </c>
      <c r="Z321" s="811">
        <v>0.88620870477189295</v>
      </c>
      <c r="AA321" s="811">
        <v>0.89289392378990695</v>
      </c>
      <c r="AB321" s="811">
        <v>0.89289392378990695</v>
      </c>
    </row>
    <row r="322" spans="1:28">
      <c r="A322" s="750"/>
      <c r="B322" s="830"/>
      <c r="C322" s="752">
        <v>3.7713401363834199E-2</v>
      </c>
      <c r="D322" s="753">
        <v>3.5355709242153102E-2</v>
      </c>
      <c r="E322" s="753">
        <v>1.4402476181264201E-2</v>
      </c>
      <c r="F322" s="753">
        <v>6.8699521207138403E-3</v>
      </c>
      <c r="G322" s="753">
        <v>3.80616143541133E-3</v>
      </c>
      <c r="H322" s="753">
        <v>3.2216956038109999E-2</v>
      </c>
      <c r="I322" s="753"/>
      <c r="J322" s="783">
        <v>1.3587561058180601E-2</v>
      </c>
      <c r="K322" s="784">
        <v>4.61140397543164E-3</v>
      </c>
      <c r="L322" s="784">
        <v>2.3480195386177899E-3</v>
      </c>
      <c r="M322" s="784">
        <v>2.3480195386177899E-3</v>
      </c>
      <c r="P322" s="750"/>
      <c r="Q322" s="813"/>
      <c r="R322" s="753"/>
      <c r="S322" s="753"/>
      <c r="T322" s="753"/>
      <c r="U322" s="753"/>
      <c r="V322" s="753"/>
      <c r="W322" s="753"/>
      <c r="X322" s="753"/>
      <c r="Y322" s="783"/>
      <c r="Z322" s="784"/>
      <c r="AA322" s="784"/>
      <c r="AB322" s="784"/>
    </row>
    <row r="323" spans="1:28">
      <c r="A323" s="754" t="s">
        <v>301</v>
      </c>
      <c r="B323" s="831">
        <v>1178959</v>
      </c>
      <c r="C323" s="756">
        <v>256848</v>
      </c>
      <c r="D323" s="756">
        <v>238990</v>
      </c>
      <c r="E323" s="756">
        <v>108546</v>
      </c>
      <c r="F323" s="756">
        <v>56950</v>
      </c>
      <c r="G323" s="756">
        <v>51572</v>
      </c>
      <c r="H323" s="756">
        <v>140098</v>
      </c>
      <c r="I323" s="756">
        <v>137602</v>
      </c>
      <c r="J323" s="785">
        <v>101406</v>
      </c>
      <c r="K323" s="786">
        <v>76651</v>
      </c>
      <c r="L323" s="786">
        <v>35527</v>
      </c>
      <c r="M323" s="786">
        <v>33603</v>
      </c>
      <c r="P323" s="754" t="s">
        <v>301</v>
      </c>
      <c r="Q323" s="814">
        <v>0.16952595811888299</v>
      </c>
      <c r="R323" s="815">
        <v>0.59244377997882003</v>
      </c>
      <c r="S323" s="815">
        <v>0.59948533411439797</v>
      </c>
      <c r="T323" s="815">
        <v>0.74513109649365294</v>
      </c>
      <c r="U323" s="815">
        <v>0.80981562774363502</v>
      </c>
      <c r="V323" s="815">
        <v>0.80024044054913501</v>
      </c>
      <c r="W323" s="815">
        <v>0.54254878727747702</v>
      </c>
      <c r="X323" s="815">
        <v>0.65856600921498198</v>
      </c>
      <c r="Y323" s="827">
        <v>0.71645661992387</v>
      </c>
      <c r="Z323" s="814">
        <v>0.80112457763108103</v>
      </c>
      <c r="AA323" s="814">
        <v>0.86973287921862197</v>
      </c>
      <c r="AB323" s="814">
        <v>0.87391006755349199</v>
      </c>
    </row>
    <row r="324" spans="1:28">
      <c r="A324" s="757" t="s">
        <v>302</v>
      </c>
      <c r="B324" s="758"/>
      <c r="C324" s="759">
        <v>0.21785999343488599</v>
      </c>
      <c r="D324" s="759">
        <v>0.20271273216456201</v>
      </c>
      <c r="E324" s="759">
        <v>9.2069359494265701E-2</v>
      </c>
      <c r="F324" s="759">
        <v>4.8305326987622098E-2</v>
      </c>
      <c r="G324" s="759">
        <v>4.3743675564629499E-2</v>
      </c>
      <c r="H324" s="759">
        <v>0.118831952595468</v>
      </c>
      <c r="I324" s="759">
        <v>0.11671483062600101</v>
      </c>
      <c r="J324" s="787">
        <v>8.6013169245071297E-2</v>
      </c>
      <c r="K324" s="788">
        <v>6.5015831763445595E-2</v>
      </c>
      <c r="L324" s="788">
        <v>3.0134211622287101E-2</v>
      </c>
      <c r="M324" s="788">
        <v>2.85022634374902E-2</v>
      </c>
      <c r="P324" s="757" t="s">
        <v>302</v>
      </c>
      <c r="Q324" s="816"/>
      <c r="R324" s="759"/>
      <c r="S324" s="759"/>
      <c r="T324" s="759"/>
      <c r="U324" s="759"/>
      <c r="V324" s="759"/>
      <c r="W324" s="759"/>
      <c r="X324" s="759"/>
      <c r="Y324" s="787"/>
      <c r="Z324" s="788"/>
      <c r="AA324" s="788"/>
      <c r="AB324" s="788"/>
    </row>
    <row r="325" spans="1:28">
      <c r="A325" s="748" t="s">
        <v>49</v>
      </c>
      <c r="B325" s="747">
        <v>71808</v>
      </c>
      <c r="C325" s="743">
        <v>19068</v>
      </c>
      <c r="D325" s="743">
        <v>19068</v>
      </c>
      <c r="E325" s="743">
        <v>4893</v>
      </c>
      <c r="F325" s="743">
        <v>2385</v>
      </c>
      <c r="G325" s="743">
        <v>1266</v>
      </c>
      <c r="H325" s="743">
        <v>16352</v>
      </c>
      <c r="I325" s="743">
        <v>6455</v>
      </c>
      <c r="J325" s="1452" t="s">
        <v>199</v>
      </c>
      <c r="K325" s="789">
        <v>1519</v>
      </c>
      <c r="L325" s="789">
        <v>754</v>
      </c>
      <c r="M325" s="789">
        <v>643</v>
      </c>
      <c r="P325" s="748" t="s">
        <v>49</v>
      </c>
      <c r="Q325" s="811">
        <v>9.9564926372155305E-2</v>
      </c>
      <c r="R325" s="809">
        <v>0.239773442416614</v>
      </c>
      <c r="S325" s="809">
        <v>0.239773442416614</v>
      </c>
      <c r="T325" s="809">
        <v>0.66768853464132405</v>
      </c>
      <c r="U325" s="809">
        <v>0.48469601677148799</v>
      </c>
      <c r="V325" s="809">
        <v>0.63823064770932103</v>
      </c>
      <c r="W325" s="809">
        <v>0.24064334637964799</v>
      </c>
      <c r="X325" s="809">
        <v>0.30751355538342401</v>
      </c>
      <c r="Y325" s="1451" t="s">
        <v>199</v>
      </c>
      <c r="Z325" s="811">
        <v>0.66622778143515504</v>
      </c>
      <c r="AA325" s="811">
        <v>0.77055702917771896</v>
      </c>
      <c r="AB325" s="811">
        <v>0.82426127527216198</v>
      </c>
    </row>
    <row r="326" spans="1:28">
      <c r="A326" s="760"/>
      <c r="B326" s="739"/>
      <c r="C326" s="761">
        <v>0.26554144385026701</v>
      </c>
      <c r="D326" s="761">
        <v>0.26554144385026701</v>
      </c>
      <c r="E326" s="761">
        <v>6.8140040106951905E-2</v>
      </c>
      <c r="F326" s="761">
        <v>3.3213569518716603E-2</v>
      </c>
      <c r="G326" s="761">
        <v>1.7630347593582899E-2</v>
      </c>
      <c r="H326" s="761">
        <v>0.227718360071301</v>
      </c>
      <c r="I326" s="761">
        <v>8.9892491087343998E-2</v>
      </c>
      <c r="J326" s="790"/>
      <c r="K326" s="791">
        <v>2.1153631907308401E-2</v>
      </c>
      <c r="L326" s="791">
        <v>1.0500222816399301E-2</v>
      </c>
      <c r="M326" s="791">
        <v>8.9544340463458098E-3</v>
      </c>
      <c r="P326" s="760"/>
      <c r="Q326" s="807"/>
      <c r="R326" s="761"/>
      <c r="S326" s="761"/>
      <c r="T326" s="761"/>
      <c r="U326" s="761"/>
      <c r="V326" s="761"/>
      <c r="W326" s="761"/>
      <c r="X326" s="761"/>
      <c r="Y326" s="790"/>
      <c r="Z326" s="791"/>
      <c r="AA326" s="791"/>
      <c r="AB326" s="791"/>
    </row>
    <row r="327" spans="1:28">
      <c r="A327" s="754" t="s">
        <v>303</v>
      </c>
      <c r="B327" s="762">
        <v>1250767</v>
      </c>
      <c r="C327" s="763">
        <v>275916</v>
      </c>
      <c r="D327" s="764">
        <v>258058</v>
      </c>
      <c r="E327" s="764">
        <v>113439</v>
      </c>
      <c r="F327" s="764">
        <v>59335</v>
      </c>
      <c r="G327" s="764">
        <v>52838</v>
      </c>
      <c r="H327" s="764">
        <v>156450</v>
      </c>
      <c r="I327" s="764">
        <v>144057</v>
      </c>
      <c r="J327" s="792">
        <v>101406</v>
      </c>
      <c r="K327" s="793">
        <v>78170</v>
      </c>
      <c r="L327" s="793">
        <v>36281</v>
      </c>
      <c r="M327" s="793">
        <v>34246</v>
      </c>
      <c r="P327" s="754" t="s">
        <v>303</v>
      </c>
      <c r="Q327" s="817">
        <v>0.165186128191079</v>
      </c>
      <c r="R327" s="818">
        <v>0.56807144203308302</v>
      </c>
      <c r="S327" s="819">
        <v>0.57290609087879496</v>
      </c>
      <c r="T327" s="819">
        <v>0.74179074216098495</v>
      </c>
      <c r="U327" s="819">
        <v>0.79674728237970804</v>
      </c>
      <c r="V327" s="819">
        <v>0.79635868125212905</v>
      </c>
      <c r="W327" s="819">
        <v>0.51099392777245101</v>
      </c>
      <c r="X327" s="819">
        <v>0.64283582193159605</v>
      </c>
      <c r="Y327" s="828">
        <v>0.71645661992387</v>
      </c>
      <c r="Z327" s="829">
        <v>0.79850326212101796</v>
      </c>
      <c r="AA327" s="829">
        <v>0.86767178412943402</v>
      </c>
      <c r="AB327" s="829">
        <v>0.87297786602814897</v>
      </c>
    </row>
    <row r="328" spans="1:28">
      <c r="A328" s="765"/>
      <c r="B328" s="766"/>
      <c r="C328" s="767">
        <v>0.220597441409951</v>
      </c>
      <c r="D328" s="767">
        <v>0.206319802169389</v>
      </c>
      <c r="E328" s="767">
        <v>9.0695549211004103E-2</v>
      </c>
      <c r="F328" s="767">
        <v>4.7438891496177901E-2</v>
      </c>
      <c r="G328" s="767">
        <v>4.2244478787815801E-2</v>
      </c>
      <c r="H328" s="767">
        <v>0.12508324891846401</v>
      </c>
      <c r="I328" s="767">
        <v>0.11517492866377201</v>
      </c>
      <c r="J328" s="794">
        <v>8.1075052347879303E-2</v>
      </c>
      <c r="K328" s="795">
        <v>6.2497651441075802E-2</v>
      </c>
      <c r="L328" s="795">
        <v>2.9007001303999899E-2</v>
      </c>
      <c r="M328" s="795">
        <v>2.7379999632225701E-2</v>
      </c>
      <c r="P328" s="765"/>
      <c r="Q328" s="820"/>
      <c r="R328" s="767"/>
      <c r="S328" s="767"/>
      <c r="T328" s="767"/>
      <c r="U328" s="767"/>
      <c r="V328" s="767"/>
      <c r="W328" s="767"/>
      <c r="X328" s="767"/>
      <c r="Y328" s="794"/>
      <c r="Z328" s="795"/>
      <c r="AA328" s="795"/>
      <c r="AB328" s="795"/>
    </row>
    <row r="329" spans="1:28" ht="15">
      <c r="B329" s="768"/>
      <c r="I329" s="727"/>
      <c r="J329" s="727"/>
      <c r="K329" s="727"/>
      <c r="L329" s="727"/>
      <c r="M329" s="727"/>
      <c r="X329" s="727"/>
      <c r="Y329" s="727"/>
      <c r="Z329" s="727"/>
      <c r="AA329" s="727"/>
      <c r="AB329" s="727"/>
    </row>
    <row r="330" spans="1:28" ht="15">
      <c r="A330" s="729" t="s">
        <v>304</v>
      </c>
      <c r="B330" s="768"/>
      <c r="I330" s="727"/>
      <c r="J330" s="727"/>
      <c r="K330" s="727"/>
      <c r="L330" s="727"/>
      <c r="M330" s="727"/>
      <c r="P330" s="729" t="s">
        <v>269</v>
      </c>
      <c r="X330" s="727"/>
      <c r="Y330" s="727"/>
      <c r="Z330" s="727"/>
      <c r="AA330" s="727"/>
      <c r="AB330" s="727"/>
    </row>
    <row r="331" spans="1:28">
      <c r="B331" s="768"/>
    </row>
    <row r="332" spans="1:28" ht="15">
      <c r="A332" s="726" t="s">
        <v>270</v>
      </c>
      <c r="B332" s="832"/>
      <c r="C332" s="727"/>
      <c r="D332" s="727"/>
      <c r="E332" s="727"/>
      <c r="F332" s="727"/>
      <c r="G332" s="727"/>
      <c r="H332" s="727"/>
      <c r="I332" s="727"/>
      <c r="J332" s="727"/>
      <c r="K332" s="727"/>
      <c r="L332" s="727"/>
      <c r="M332" s="727"/>
      <c r="P332" s="726" t="s">
        <v>271</v>
      </c>
      <c r="Q332" s="727"/>
      <c r="R332" s="727"/>
      <c r="S332" s="727"/>
      <c r="T332" s="727"/>
      <c r="U332" s="727"/>
      <c r="V332" s="727"/>
      <c r="W332" s="727"/>
      <c r="X332" s="727"/>
      <c r="Y332" s="727"/>
      <c r="Z332" s="727"/>
      <c r="AA332" s="727"/>
      <c r="AB332" s="727"/>
    </row>
    <row r="333" spans="1:28" ht="15">
      <c r="A333" s="718" t="s">
        <v>272</v>
      </c>
      <c r="B333" s="768" t="s">
        <v>273</v>
      </c>
      <c r="H333" s="727"/>
      <c r="I333" s="727"/>
      <c r="J333" s="727"/>
      <c r="K333" s="727"/>
      <c r="L333" s="727"/>
      <c r="M333" s="727"/>
      <c r="P333" s="718" t="s">
        <v>272</v>
      </c>
      <c r="Q333" s="718" t="s">
        <v>273</v>
      </c>
      <c r="W333" s="727"/>
      <c r="X333" s="727"/>
      <c r="Y333" s="727"/>
      <c r="Z333" s="727"/>
      <c r="AA333" s="727"/>
      <c r="AB333" s="727"/>
    </row>
    <row r="334" spans="1:28" ht="15">
      <c r="A334" s="728" t="s">
        <v>274</v>
      </c>
      <c r="B334" s="771"/>
      <c r="C334" s="728">
        <v>2012</v>
      </c>
      <c r="D334" s="729"/>
      <c r="E334" s="729"/>
      <c r="F334" s="729"/>
      <c r="G334" s="729"/>
      <c r="H334" s="727"/>
      <c r="I334" s="727"/>
      <c r="J334" s="727"/>
      <c r="K334" s="727"/>
      <c r="L334" s="727"/>
      <c r="M334" s="727"/>
      <c r="P334" s="728" t="s">
        <v>274</v>
      </c>
      <c r="Q334" s="728"/>
      <c r="R334" s="728">
        <v>2012</v>
      </c>
      <c r="S334" s="729"/>
      <c r="T334" s="729"/>
      <c r="U334" s="729"/>
      <c r="V334" s="729"/>
      <c r="W334" s="727"/>
      <c r="X334" s="727"/>
      <c r="Y334" s="727"/>
      <c r="Z334" s="727"/>
      <c r="AA334" s="727"/>
      <c r="AB334" s="727"/>
    </row>
    <row r="335" spans="1:28" ht="15">
      <c r="B335" s="768"/>
      <c r="H335" s="727"/>
      <c r="I335" s="727"/>
      <c r="J335" s="727"/>
      <c r="K335" s="727"/>
      <c r="L335" s="727"/>
      <c r="M335" s="727"/>
      <c r="W335" s="727"/>
      <c r="X335" s="727"/>
      <c r="Y335" s="727"/>
      <c r="Z335" s="727"/>
      <c r="AA335" s="727"/>
      <c r="AB335" s="727"/>
    </row>
    <row r="336" spans="1:28">
      <c r="A336" s="730" t="s">
        <v>275</v>
      </c>
      <c r="B336" s="731" t="s">
        <v>276</v>
      </c>
      <c r="C336" s="732"/>
      <c r="D336" s="732"/>
      <c r="E336" s="732" t="s">
        <v>277</v>
      </c>
      <c r="F336" s="732"/>
      <c r="G336" s="732"/>
      <c r="H336" s="732"/>
      <c r="I336" s="732"/>
      <c r="J336" s="732"/>
      <c r="K336" s="730" t="s">
        <v>278</v>
      </c>
      <c r="L336" s="730" t="s">
        <v>279</v>
      </c>
      <c r="M336" s="730" t="s">
        <v>280</v>
      </c>
      <c r="P336" s="730" t="s">
        <v>275</v>
      </c>
      <c r="Q336" s="805" t="s">
        <v>276</v>
      </c>
      <c r="R336" s="732"/>
      <c r="S336" s="732"/>
      <c r="T336" s="732" t="s">
        <v>281</v>
      </c>
      <c r="U336" s="732"/>
      <c r="V336" s="732"/>
      <c r="W336" s="732"/>
      <c r="X336" s="732"/>
      <c r="Y336" s="732"/>
      <c r="Z336" s="730" t="s">
        <v>278</v>
      </c>
      <c r="AA336" s="730" t="s">
        <v>279</v>
      </c>
      <c r="AB336" s="730" t="s">
        <v>280</v>
      </c>
    </row>
    <row r="337" spans="1:28">
      <c r="A337" s="733" t="s">
        <v>282</v>
      </c>
      <c r="B337" s="734" t="s">
        <v>283</v>
      </c>
      <c r="C337" s="735"/>
      <c r="D337" s="735"/>
      <c r="E337" s="773" t="s">
        <v>284</v>
      </c>
      <c r="F337" s="735"/>
      <c r="G337" s="735"/>
      <c r="H337" s="735"/>
      <c r="I337" s="735"/>
      <c r="J337" s="735"/>
      <c r="K337" s="776" t="s">
        <v>285</v>
      </c>
      <c r="L337" s="776" t="s">
        <v>285</v>
      </c>
      <c r="M337" s="776" t="s">
        <v>285</v>
      </c>
      <c r="P337" s="733" t="s">
        <v>282</v>
      </c>
      <c r="Q337" s="806" t="s">
        <v>283</v>
      </c>
      <c r="R337" s="735"/>
      <c r="S337" s="735"/>
      <c r="T337" s="773" t="s">
        <v>286</v>
      </c>
      <c r="U337" s="735"/>
      <c r="V337" s="735"/>
      <c r="W337" s="735"/>
      <c r="X337" s="735"/>
      <c r="Y337" s="735"/>
      <c r="Z337" s="776" t="s">
        <v>285</v>
      </c>
      <c r="AA337" s="776" t="s">
        <v>285</v>
      </c>
      <c r="AB337" s="776" t="s">
        <v>285</v>
      </c>
    </row>
    <row r="338" spans="1:28">
      <c r="A338" s="736" t="s">
        <v>287</v>
      </c>
      <c r="B338" s="734" t="s">
        <v>227</v>
      </c>
      <c r="C338" s="737" t="s">
        <v>288</v>
      </c>
      <c r="D338" s="737" t="s">
        <v>289</v>
      </c>
      <c r="E338" s="774"/>
      <c r="F338" s="774"/>
      <c r="G338" s="774"/>
      <c r="H338" s="774"/>
      <c r="I338" s="774"/>
      <c r="J338" s="777" t="s">
        <v>82</v>
      </c>
      <c r="K338" s="733" t="s">
        <v>290</v>
      </c>
      <c r="L338" s="733" t="s">
        <v>291</v>
      </c>
      <c r="M338" s="733" t="s">
        <v>291</v>
      </c>
      <c r="P338" s="736" t="s">
        <v>287</v>
      </c>
      <c r="Q338" s="806" t="s">
        <v>227</v>
      </c>
      <c r="R338" s="737" t="s">
        <v>288</v>
      </c>
      <c r="S338" s="737" t="s">
        <v>289</v>
      </c>
      <c r="T338" s="774"/>
      <c r="U338" s="774"/>
      <c r="V338" s="774"/>
      <c r="W338" s="774"/>
      <c r="X338" s="774"/>
      <c r="Y338" s="777" t="s">
        <v>82</v>
      </c>
      <c r="Z338" s="733" t="s">
        <v>290</v>
      </c>
      <c r="AA338" s="733" t="s">
        <v>291</v>
      </c>
      <c r="AB338" s="733" t="s">
        <v>291</v>
      </c>
    </row>
    <row r="339" spans="1:28">
      <c r="A339" s="738"/>
      <c r="B339" s="739"/>
      <c r="C339" s="740" t="s">
        <v>292</v>
      </c>
      <c r="D339" s="740" t="s">
        <v>293</v>
      </c>
      <c r="E339" s="775" t="s">
        <v>44</v>
      </c>
      <c r="F339" s="775" t="s">
        <v>45</v>
      </c>
      <c r="G339" s="740" t="s">
        <v>294</v>
      </c>
      <c r="H339" s="740" t="s">
        <v>295</v>
      </c>
      <c r="I339" s="740" t="s">
        <v>248</v>
      </c>
      <c r="J339" s="773" t="s">
        <v>296</v>
      </c>
      <c r="K339" s="778" t="s">
        <v>297</v>
      </c>
      <c r="L339" s="778" t="s">
        <v>298</v>
      </c>
      <c r="M339" s="778" t="s">
        <v>299</v>
      </c>
      <c r="P339" s="738"/>
      <c r="Q339" s="807"/>
      <c r="R339" s="740" t="s">
        <v>292</v>
      </c>
      <c r="S339" s="740" t="s">
        <v>293</v>
      </c>
      <c r="T339" s="775" t="s">
        <v>44</v>
      </c>
      <c r="U339" s="775" t="s">
        <v>45</v>
      </c>
      <c r="V339" s="740" t="s">
        <v>294</v>
      </c>
      <c r="W339" s="740" t="s">
        <v>295</v>
      </c>
      <c r="X339" s="740" t="s">
        <v>248</v>
      </c>
      <c r="Y339" s="773" t="s">
        <v>296</v>
      </c>
      <c r="Z339" s="778" t="s">
        <v>297</v>
      </c>
      <c r="AA339" s="778" t="s">
        <v>298</v>
      </c>
      <c r="AB339" s="778" t="s">
        <v>299</v>
      </c>
    </row>
    <row r="340" spans="1:28">
      <c r="A340" s="741" t="s">
        <v>44</v>
      </c>
      <c r="B340" s="742">
        <v>126222</v>
      </c>
      <c r="C340" s="743">
        <v>51911</v>
      </c>
      <c r="D340" s="743">
        <v>49901</v>
      </c>
      <c r="E340" s="1449" t="s">
        <v>199</v>
      </c>
      <c r="F340" s="743">
        <v>15996</v>
      </c>
      <c r="G340" s="743">
        <v>10022</v>
      </c>
      <c r="H340" s="743">
        <v>43844</v>
      </c>
      <c r="I340" s="743">
        <v>30788</v>
      </c>
      <c r="J340" s="779">
        <v>20012</v>
      </c>
      <c r="K340" s="780">
        <v>14728</v>
      </c>
      <c r="L340" s="780">
        <v>7077</v>
      </c>
      <c r="M340" s="780">
        <v>6659</v>
      </c>
      <c r="P340" s="741" t="s">
        <v>44</v>
      </c>
      <c r="Q340" s="808">
        <v>0.37434356442727301</v>
      </c>
      <c r="R340" s="809">
        <v>0.70333840611816401</v>
      </c>
      <c r="S340" s="809">
        <v>0.71215005711308399</v>
      </c>
      <c r="T340" s="1449" t="s">
        <v>199</v>
      </c>
      <c r="U340" s="809">
        <v>0.85940235058764702</v>
      </c>
      <c r="V340" s="809">
        <v>0.86779086010776296</v>
      </c>
      <c r="W340" s="809">
        <v>0.73512909406076099</v>
      </c>
      <c r="X340" s="809">
        <v>0.75496946862413905</v>
      </c>
      <c r="Y340" s="824">
        <v>0.82115730561663003</v>
      </c>
      <c r="Z340" s="811">
        <v>0.87588267246061902</v>
      </c>
      <c r="AA340" s="811">
        <v>0.910414017238943</v>
      </c>
      <c r="AB340" s="811">
        <v>0.91289983481003201</v>
      </c>
    </row>
    <row r="341" spans="1:28">
      <c r="A341" s="744"/>
      <c r="B341" s="745"/>
      <c r="C341" s="746">
        <v>0.41126744941452398</v>
      </c>
      <c r="D341" s="746">
        <v>0.39534312560409401</v>
      </c>
      <c r="E341" s="746"/>
      <c r="F341" s="746">
        <v>0.126729096354043</v>
      </c>
      <c r="G341" s="746">
        <v>7.9399787675682496E-2</v>
      </c>
      <c r="H341" s="746">
        <v>0.34735624534550202</v>
      </c>
      <c r="I341" s="746">
        <v>0.24391944352014699</v>
      </c>
      <c r="J341" s="781">
        <v>0.158546053778264</v>
      </c>
      <c r="K341" s="781">
        <v>0.116683304019901</v>
      </c>
      <c r="L341" s="781">
        <v>5.6067880401197902E-2</v>
      </c>
      <c r="M341" s="781">
        <v>5.2756254852561399E-2</v>
      </c>
      <c r="P341" s="744"/>
      <c r="Q341" s="810"/>
      <c r="R341" s="746"/>
      <c r="S341" s="746"/>
      <c r="T341" s="746"/>
      <c r="U341" s="746"/>
      <c r="V341" s="746"/>
      <c r="W341" s="746"/>
      <c r="X341" s="746"/>
      <c r="Y341" s="825"/>
      <c r="Z341" s="826"/>
      <c r="AA341" s="826"/>
      <c r="AB341" s="826"/>
    </row>
    <row r="342" spans="1:28">
      <c r="A342" s="741" t="s">
        <v>45</v>
      </c>
      <c r="B342" s="747">
        <v>269132</v>
      </c>
      <c r="C342" s="743">
        <v>77264</v>
      </c>
      <c r="D342" s="743">
        <v>75116</v>
      </c>
      <c r="E342" s="743">
        <v>30296</v>
      </c>
      <c r="F342" s="1450" t="s">
        <v>199</v>
      </c>
      <c r="G342" s="743">
        <v>18164</v>
      </c>
      <c r="H342" s="743">
        <v>62237</v>
      </c>
      <c r="I342" s="743">
        <v>47256</v>
      </c>
      <c r="J342" s="779">
        <v>18997</v>
      </c>
      <c r="K342" s="780">
        <v>27704</v>
      </c>
      <c r="L342" s="780">
        <v>8722</v>
      </c>
      <c r="M342" s="780">
        <v>8322</v>
      </c>
      <c r="P342" s="741" t="s">
        <v>45</v>
      </c>
      <c r="Q342" s="811">
        <v>0.17265468015586</v>
      </c>
      <c r="R342" s="809">
        <v>0.49811037481880299</v>
      </c>
      <c r="S342" s="809">
        <v>0.48759252356355498</v>
      </c>
      <c r="T342" s="809">
        <v>0.69504224980195395</v>
      </c>
      <c r="U342" s="1450" t="s">
        <v>199</v>
      </c>
      <c r="V342" s="809">
        <v>0.65850033032371702</v>
      </c>
      <c r="W342" s="809">
        <v>0.50085961726947004</v>
      </c>
      <c r="X342" s="809">
        <v>0.57427628237684103</v>
      </c>
      <c r="Y342" s="824">
        <v>0.71153340001052801</v>
      </c>
      <c r="Z342" s="811">
        <v>0.71007796708056603</v>
      </c>
      <c r="AA342" s="811">
        <v>0.81346021554689296</v>
      </c>
      <c r="AB342" s="811">
        <v>0.82311944244172097</v>
      </c>
    </row>
    <row r="343" spans="1:28">
      <c r="A343" s="744"/>
      <c r="B343" s="745"/>
      <c r="C343" s="746">
        <v>0.28708589093827602</v>
      </c>
      <c r="D343" s="746">
        <v>0.27910467725874299</v>
      </c>
      <c r="E343" s="746">
        <v>0.11256929685061599</v>
      </c>
      <c r="F343" s="746"/>
      <c r="G343" s="746">
        <v>6.7491045286327905E-2</v>
      </c>
      <c r="H343" s="746">
        <v>0.23125083602098601</v>
      </c>
      <c r="I343" s="746">
        <v>0.17558670094972001</v>
      </c>
      <c r="J343" s="781">
        <v>7.0586180758884107E-2</v>
      </c>
      <c r="K343" s="781">
        <v>0.10293833509207399</v>
      </c>
      <c r="L343" s="781">
        <v>3.2407889065588599E-2</v>
      </c>
      <c r="M343" s="781">
        <v>3.09216295349494E-2</v>
      </c>
      <c r="P343" s="744"/>
      <c r="Q343" s="810"/>
      <c r="R343" s="746"/>
      <c r="S343" s="746"/>
      <c r="T343" s="746"/>
      <c r="U343" s="746"/>
      <c r="V343" s="746"/>
      <c r="W343" s="746"/>
      <c r="X343" s="746"/>
      <c r="Y343" s="825"/>
      <c r="Z343" s="826"/>
      <c r="AA343" s="826"/>
      <c r="AB343" s="826"/>
    </row>
    <row r="344" spans="1:28">
      <c r="A344" s="748" t="s">
        <v>294</v>
      </c>
      <c r="B344" s="747">
        <v>147694</v>
      </c>
      <c r="C344" s="743">
        <v>25093</v>
      </c>
      <c r="D344" s="743">
        <v>24858</v>
      </c>
      <c r="E344" s="743">
        <v>7783</v>
      </c>
      <c r="F344" s="743">
        <v>6057</v>
      </c>
      <c r="G344" s="1449" t="s">
        <v>199</v>
      </c>
      <c r="H344" s="743">
        <v>22583</v>
      </c>
      <c r="I344" s="743">
        <v>11674</v>
      </c>
      <c r="J344" s="779">
        <v>3415</v>
      </c>
      <c r="K344" s="780">
        <v>3451</v>
      </c>
      <c r="L344" s="780">
        <v>3451</v>
      </c>
      <c r="M344" s="780">
        <v>3183</v>
      </c>
      <c r="P344" s="748" t="s">
        <v>294</v>
      </c>
      <c r="Q344" s="811">
        <v>9.6889706609088397E-2</v>
      </c>
      <c r="R344" s="809">
        <v>0.30833300123540403</v>
      </c>
      <c r="S344" s="809">
        <v>0.30473087134926402</v>
      </c>
      <c r="T344" s="809">
        <v>0.47282538866760898</v>
      </c>
      <c r="U344" s="809">
        <v>0.52649826646854903</v>
      </c>
      <c r="V344" s="1449" t="s">
        <v>199</v>
      </c>
      <c r="W344" s="809">
        <v>0.29526635079484598</v>
      </c>
      <c r="X344" s="809">
        <v>0.430615041973617</v>
      </c>
      <c r="Y344" s="824">
        <v>0.55959004392386502</v>
      </c>
      <c r="Z344" s="811">
        <v>0.60938858301941501</v>
      </c>
      <c r="AA344" s="811">
        <v>0.60938858301941501</v>
      </c>
      <c r="AB344" s="811">
        <v>0.60885956644674799</v>
      </c>
    </row>
    <row r="345" spans="1:28">
      <c r="A345" s="744"/>
      <c r="B345" s="745"/>
      <c r="C345" s="746">
        <v>0.16989857407883899</v>
      </c>
      <c r="D345" s="746">
        <v>0.16830744647717599</v>
      </c>
      <c r="E345" s="746">
        <v>5.2696792015924802E-2</v>
      </c>
      <c r="F345" s="746">
        <v>4.1010467588392198E-2</v>
      </c>
      <c r="G345" s="746"/>
      <c r="H345" s="746">
        <v>0.15290397714192899</v>
      </c>
      <c r="I345" s="746">
        <v>7.9041802646011294E-2</v>
      </c>
      <c r="J345" s="781">
        <v>2.3122130892250198E-2</v>
      </c>
      <c r="K345" s="781">
        <v>2.3365878099313401E-2</v>
      </c>
      <c r="L345" s="781">
        <v>2.3365878099313401E-2</v>
      </c>
      <c r="M345" s="781">
        <v>2.15513155578426E-2</v>
      </c>
      <c r="P345" s="744"/>
      <c r="Q345" s="810"/>
      <c r="R345" s="746"/>
      <c r="S345" s="746"/>
      <c r="T345" s="746"/>
      <c r="U345" s="746"/>
      <c r="V345" s="822"/>
      <c r="W345" s="746"/>
      <c r="X345" s="746"/>
      <c r="Y345" s="825"/>
      <c r="Z345" s="826"/>
      <c r="AA345" s="826"/>
      <c r="AB345" s="826"/>
    </row>
    <row r="346" spans="1:28">
      <c r="A346" s="748" t="s">
        <v>300</v>
      </c>
      <c r="B346" s="747">
        <v>250617</v>
      </c>
      <c r="C346" s="743">
        <v>94176</v>
      </c>
      <c r="D346" s="743">
        <v>81802</v>
      </c>
      <c r="E346" s="743">
        <v>68621</v>
      </c>
      <c r="F346" s="743">
        <v>32455</v>
      </c>
      <c r="G346" s="743">
        <v>22595</v>
      </c>
      <c r="H346" s="1451" t="s">
        <v>199</v>
      </c>
      <c r="I346" s="743">
        <v>52715</v>
      </c>
      <c r="J346" s="779">
        <v>52631</v>
      </c>
      <c r="K346" s="780">
        <v>29104</v>
      </c>
      <c r="L346" s="780">
        <v>14781</v>
      </c>
      <c r="M346" s="780">
        <v>13985</v>
      </c>
      <c r="P346" s="748" t="s">
        <v>300</v>
      </c>
      <c r="Q346" s="811">
        <v>0.23543479135108999</v>
      </c>
      <c r="R346" s="809">
        <v>0.70301350662589202</v>
      </c>
      <c r="S346" s="809">
        <v>0.74136329185105498</v>
      </c>
      <c r="T346" s="809">
        <v>0.79156526427769902</v>
      </c>
      <c r="U346" s="809">
        <v>0.85694037898628905</v>
      </c>
      <c r="V346" s="809">
        <v>0.85948218632440798</v>
      </c>
      <c r="W346" s="1451" t="s">
        <v>199</v>
      </c>
      <c r="X346" s="809">
        <v>0.74016883240064502</v>
      </c>
      <c r="Y346" s="824">
        <v>0.72565598221580396</v>
      </c>
      <c r="Z346" s="811">
        <v>0.88334936778449702</v>
      </c>
      <c r="AA346" s="811">
        <v>0.93166903457140904</v>
      </c>
      <c r="AB346" s="811">
        <v>0.93428673578834498</v>
      </c>
    </row>
    <row r="347" spans="1:28">
      <c r="A347" s="744"/>
      <c r="B347" s="745"/>
      <c r="C347" s="746">
        <v>0.375776583392188</v>
      </c>
      <c r="D347" s="746">
        <v>0.32640243878108799</v>
      </c>
      <c r="E347" s="746">
        <v>0.27380824126056902</v>
      </c>
      <c r="F347" s="746">
        <v>0.12950039303000199</v>
      </c>
      <c r="G347" s="746">
        <v>9.0157491311443405E-2</v>
      </c>
      <c r="H347" s="746"/>
      <c r="I347" s="746">
        <v>0.21034087871134</v>
      </c>
      <c r="J347" s="781">
        <v>0.21000570591779499</v>
      </c>
      <c r="K347" s="781">
        <v>0.116129392658918</v>
      </c>
      <c r="L347" s="781">
        <v>5.8978441207100898E-2</v>
      </c>
      <c r="M347" s="781">
        <v>5.58022799730266E-2</v>
      </c>
      <c r="P347" s="744"/>
      <c r="Q347" s="812"/>
      <c r="R347" s="746"/>
      <c r="S347" s="746"/>
      <c r="T347" s="746"/>
      <c r="U347" s="746"/>
      <c r="V347" s="746"/>
      <c r="W347" s="823"/>
      <c r="X347" s="746"/>
      <c r="Y347" s="825"/>
      <c r="Z347" s="826"/>
      <c r="AA347" s="826"/>
      <c r="AB347" s="826"/>
    </row>
    <row r="348" spans="1:28">
      <c r="A348" s="748" t="s">
        <v>248</v>
      </c>
      <c r="B348" s="747">
        <v>533245</v>
      </c>
      <c r="C348" s="743">
        <v>19304</v>
      </c>
      <c r="D348" s="743">
        <v>18111</v>
      </c>
      <c r="E348" s="743">
        <v>7796</v>
      </c>
      <c r="F348" s="743">
        <v>3504</v>
      </c>
      <c r="G348" s="743">
        <v>2096</v>
      </c>
      <c r="H348" s="743">
        <v>16567</v>
      </c>
      <c r="I348" s="1451" t="s">
        <v>199</v>
      </c>
      <c r="J348" s="782">
        <v>6363</v>
      </c>
      <c r="K348" s="780">
        <v>2410</v>
      </c>
      <c r="L348" s="780">
        <v>1181</v>
      </c>
      <c r="M348" s="780">
        <v>1181</v>
      </c>
      <c r="P348" s="748" t="s">
        <v>248</v>
      </c>
      <c r="Q348" s="811">
        <v>4.42939385073126E-2</v>
      </c>
      <c r="R348" s="809">
        <v>0.60987360132614998</v>
      </c>
      <c r="S348" s="809">
        <v>0.63022472530506302</v>
      </c>
      <c r="T348" s="809">
        <v>0.86467419189327899</v>
      </c>
      <c r="U348" s="809">
        <v>0.77511415525114202</v>
      </c>
      <c r="V348" s="809">
        <v>0.87356870229007599</v>
      </c>
      <c r="W348" s="809">
        <v>0.62467555984789003</v>
      </c>
      <c r="X348" s="1451" t="s">
        <v>199</v>
      </c>
      <c r="Y348" s="824">
        <v>0.42589973283042598</v>
      </c>
      <c r="Z348" s="811">
        <v>0.89460580912863097</v>
      </c>
      <c r="AA348" s="811">
        <v>0.91532599491956002</v>
      </c>
      <c r="AB348" s="811">
        <v>0.91532599491956002</v>
      </c>
    </row>
    <row r="349" spans="1:28">
      <c r="A349" s="750"/>
      <c r="B349" s="830"/>
      <c r="C349" s="752">
        <v>3.6200995789927699E-2</v>
      </c>
      <c r="D349" s="753">
        <v>3.3963750246134503E-2</v>
      </c>
      <c r="E349" s="753">
        <v>1.4619921424485901E-2</v>
      </c>
      <c r="F349" s="753">
        <v>6.5710883365057296E-3</v>
      </c>
      <c r="G349" s="753">
        <v>3.93065101407421E-3</v>
      </c>
      <c r="H349" s="753">
        <v>3.1068270682331801E-2</v>
      </c>
      <c r="I349" s="753"/>
      <c r="J349" s="783">
        <v>1.1932601337096499E-2</v>
      </c>
      <c r="K349" s="784">
        <v>4.51949854194601E-3</v>
      </c>
      <c r="L349" s="784">
        <v>2.2147418166133799E-3</v>
      </c>
      <c r="M349" s="784">
        <v>2.2147418166133799E-3</v>
      </c>
      <c r="P349" s="750"/>
      <c r="Q349" s="813"/>
      <c r="R349" s="753"/>
      <c r="S349" s="753"/>
      <c r="T349" s="753"/>
      <c r="U349" s="753"/>
      <c r="V349" s="753"/>
      <c r="W349" s="753"/>
      <c r="X349" s="753"/>
      <c r="Y349" s="783"/>
      <c r="Z349" s="784"/>
      <c r="AA349" s="784"/>
      <c r="AB349" s="784"/>
    </row>
    <row r="350" spans="1:28">
      <c r="A350" s="754" t="s">
        <v>301</v>
      </c>
      <c r="B350" s="831">
        <v>1326910</v>
      </c>
      <c r="C350" s="756">
        <v>267748</v>
      </c>
      <c r="D350" s="756">
        <v>249788</v>
      </c>
      <c r="E350" s="756">
        <v>114496</v>
      </c>
      <c r="F350" s="756">
        <v>58012</v>
      </c>
      <c r="G350" s="756">
        <v>52877</v>
      </c>
      <c r="H350" s="756">
        <v>145231</v>
      </c>
      <c r="I350" s="756">
        <v>142433</v>
      </c>
      <c r="J350" s="785">
        <v>101418</v>
      </c>
      <c r="K350" s="786">
        <v>77397</v>
      </c>
      <c r="L350" s="786">
        <v>35212</v>
      </c>
      <c r="M350" s="786">
        <v>33330</v>
      </c>
      <c r="P350" s="754" t="s">
        <v>301</v>
      </c>
      <c r="Q350" s="814">
        <v>0.15806514726542401</v>
      </c>
      <c r="R350" s="815">
        <v>0.60024351255658304</v>
      </c>
      <c r="S350" s="815">
        <v>0.60770333242589702</v>
      </c>
      <c r="T350" s="815">
        <v>0.74933622135271105</v>
      </c>
      <c r="U350" s="815">
        <v>0.81817554988622998</v>
      </c>
      <c r="V350" s="815">
        <v>0.79257522174102202</v>
      </c>
      <c r="W350" s="815">
        <v>0.55373852689852698</v>
      </c>
      <c r="X350" s="815">
        <v>0.66295732028392296</v>
      </c>
      <c r="Y350" s="827">
        <v>0.71745646729377399</v>
      </c>
      <c r="Z350" s="814">
        <v>0.808041655361319</v>
      </c>
      <c r="AA350" s="814">
        <v>0.86598318754969905</v>
      </c>
      <c r="AB350" s="814">
        <v>0.87050705070507095</v>
      </c>
    </row>
    <row r="351" spans="1:28">
      <c r="A351" s="757" t="s">
        <v>302</v>
      </c>
      <c r="B351" s="758"/>
      <c r="C351" s="759">
        <v>0.20178309003625</v>
      </c>
      <c r="D351" s="759">
        <v>0.18824788418204699</v>
      </c>
      <c r="E351" s="759">
        <v>8.6287690951157195E-2</v>
      </c>
      <c r="F351" s="759">
        <v>4.3719619265813102E-2</v>
      </c>
      <c r="G351" s="759">
        <v>3.9849726055271303E-2</v>
      </c>
      <c r="H351" s="759">
        <v>0.109450527918246</v>
      </c>
      <c r="I351" s="759">
        <v>0.10734186945610499</v>
      </c>
      <c r="J351" s="787">
        <v>7.6431709761777405E-2</v>
      </c>
      <c r="K351" s="788">
        <v>5.8328748747089099E-2</v>
      </c>
      <c r="L351" s="788">
        <v>2.6536841232638199E-2</v>
      </c>
      <c r="M351" s="788">
        <v>2.5118508414285801E-2</v>
      </c>
      <c r="P351" s="757" t="s">
        <v>302</v>
      </c>
      <c r="Q351" s="816"/>
      <c r="R351" s="759"/>
      <c r="S351" s="759"/>
      <c r="T351" s="759"/>
      <c r="U351" s="759"/>
      <c r="V351" s="759"/>
      <c r="W351" s="759"/>
      <c r="X351" s="759"/>
      <c r="Y351" s="787"/>
      <c r="Z351" s="788"/>
      <c r="AA351" s="788"/>
      <c r="AB351" s="788"/>
    </row>
    <row r="352" spans="1:28">
      <c r="A352" s="748" t="s">
        <v>49</v>
      </c>
      <c r="B352" s="747">
        <v>80343</v>
      </c>
      <c r="C352" s="743">
        <v>20022</v>
      </c>
      <c r="D352" s="743">
        <v>20022</v>
      </c>
      <c r="E352" s="743">
        <v>4837</v>
      </c>
      <c r="F352" s="743">
        <v>2265</v>
      </c>
      <c r="G352" s="743">
        <v>1250</v>
      </c>
      <c r="H352" s="743">
        <v>17266</v>
      </c>
      <c r="I352" s="743">
        <v>6671</v>
      </c>
      <c r="J352" s="1452" t="s">
        <v>199</v>
      </c>
      <c r="K352" s="789">
        <v>1458</v>
      </c>
      <c r="L352" s="789">
        <v>653</v>
      </c>
      <c r="M352" s="789">
        <v>581</v>
      </c>
      <c r="P352" s="748" t="s">
        <v>49</v>
      </c>
      <c r="Q352" s="811">
        <v>9.5414722949140995E-2</v>
      </c>
      <c r="R352" s="809">
        <v>0.231894915592848</v>
      </c>
      <c r="S352" s="809">
        <v>0.231894915592848</v>
      </c>
      <c r="T352" s="809">
        <v>0.65433119702294795</v>
      </c>
      <c r="U352" s="809">
        <v>0.50110375275938202</v>
      </c>
      <c r="V352" s="809">
        <v>0.6048</v>
      </c>
      <c r="W352" s="809">
        <v>0.23601297347387901</v>
      </c>
      <c r="X352" s="809">
        <v>0.29320941388097699</v>
      </c>
      <c r="Y352" s="1451" t="s">
        <v>199</v>
      </c>
      <c r="Z352" s="811">
        <v>0.67078189300411495</v>
      </c>
      <c r="AA352" s="811">
        <v>0.777947932618683</v>
      </c>
      <c r="AB352" s="811">
        <v>0.80378657487091199</v>
      </c>
    </row>
    <row r="353" spans="1:28">
      <c r="A353" s="760"/>
      <c r="B353" s="739"/>
      <c r="C353" s="761">
        <v>0.24920652701542101</v>
      </c>
      <c r="D353" s="761">
        <v>0.24920652701542101</v>
      </c>
      <c r="E353" s="761">
        <v>6.0204373747557299E-2</v>
      </c>
      <c r="F353" s="761">
        <v>2.81916283932639E-2</v>
      </c>
      <c r="G353" s="761">
        <v>1.5558293815267001E-2</v>
      </c>
      <c r="H353" s="761">
        <v>0.21490360081152099</v>
      </c>
      <c r="I353" s="761">
        <v>8.3031502433317195E-2</v>
      </c>
      <c r="J353" s="790"/>
      <c r="K353" s="791">
        <v>1.8147193906127498E-2</v>
      </c>
      <c r="L353" s="791">
        <v>8.1276526890955002E-3</v>
      </c>
      <c r="M353" s="791">
        <v>7.2314949653361198E-3</v>
      </c>
      <c r="P353" s="760"/>
      <c r="Q353" s="807"/>
      <c r="R353" s="761"/>
      <c r="S353" s="761"/>
      <c r="T353" s="761"/>
      <c r="U353" s="761"/>
      <c r="V353" s="761"/>
      <c r="W353" s="761"/>
      <c r="X353" s="761"/>
      <c r="Y353" s="790"/>
      <c r="Z353" s="791"/>
      <c r="AA353" s="791"/>
      <c r="AB353" s="791"/>
    </row>
    <row r="354" spans="1:28">
      <c r="A354" s="754" t="s">
        <v>303</v>
      </c>
      <c r="B354" s="762">
        <v>1407253</v>
      </c>
      <c r="C354" s="763">
        <v>287770</v>
      </c>
      <c r="D354" s="764">
        <v>269810</v>
      </c>
      <c r="E354" s="764">
        <v>119333</v>
      </c>
      <c r="F354" s="764">
        <v>60277</v>
      </c>
      <c r="G354" s="764">
        <v>54127</v>
      </c>
      <c r="H354" s="764">
        <v>162497</v>
      </c>
      <c r="I354" s="764">
        <v>149104</v>
      </c>
      <c r="J354" s="792">
        <v>101418</v>
      </c>
      <c r="K354" s="793">
        <v>78855</v>
      </c>
      <c r="L354" s="793">
        <v>35865</v>
      </c>
      <c r="M354" s="793">
        <v>33911</v>
      </c>
      <c r="P354" s="754" t="s">
        <v>303</v>
      </c>
      <c r="Q354" s="817">
        <v>0.15440320230476601</v>
      </c>
      <c r="R354" s="818">
        <v>0.574615144038642</v>
      </c>
      <c r="S354" s="819">
        <v>0.57981542566991595</v>
      </c>
      <c r="T354" s="819">
        <v>0.74548532258470002</v>
      </c>
      <c r="U354" s="819">
        <v>0.80626109461320195</v>
      </c>
      <c r="V354" s="819">
        <v>0.78823877177748602</v>
      </c>
      <c r="W354" s="819">
        <v>0.51997883037840698</v>
      </c>
      <c r="X354" s="819">
        <v>0.64641458310977595</v>
      </c>
      <c r="Y354" s="828">
        <v>0.71745646729377399</v>
      </c>
      <c r="Z354" s="829">
        <v>0.805503772747448</v>
      </c>
      <c r="AA354" s="829">
        <v>0.86438031507040303</v>
      </c>
      <c r="AB354" s="829">
        <v>0.86936392321075795</v>
      </c>
    </row>
    <row r="355" spans="1:28">
      <c r="A355" s="765"/>
      <c r="B355" s="766"/>
      <c r="C355" s="767">
        <v>0.20449059266528499</v>
      </c>
      <c r="D355" s="767">
        <v>0.19172813985829101</v>
      </c>
      <c r="E355" s="767">
        <v>8.4798540134574205E-2</v>
      </c>
      <c r="F355" s="767">
        <v>4.2833093978126201E-2</v>
      </c>
      <c r="G355" s="767">
        <v>3.8462877677290397E-2</v>
      </c>
      <c r="H355" s="767">
        <v>0.115471063127952</v>
      </c>
      <c r="I355" s="767">
        <v>0.105953940052002</v>
      </c>
      <c r="J355" s="794">
        <v>7.2068064520025898E-2</v>
      </c>
      <c r="K355" s="795">
        <v>5.6034700228032898E-2</v>
      </c>
      <c r="L355" s="795">
        <v>2.54858223787762E-2</v>
      </c>
      <c r="M355" s="795">
        <v>2.40973016223806E-2</v>
      </c>
      <c r="P355" s="765"/>
      <c r="Q355" s="820"/>
      <c r="R355" s="767"/>
      <c r="S355" s="767"/>
      <c r="T355" s="767"/>
      <c r="U355" s="767"/>
      <c r="V355" s="767"/>
      <c r="W355" s="767"/>
      <c r="X355" s="767"/>
      <c r="Y355" s="794"/>
      <c r="Z355" s="795"/>
      <c r="AA355" s="795"/>
      <c r="AB355" s="795"/>
    </row>
    <row r="356" spans="1:28" ht="15">
      <c r="B356" s="768"/>
      <c r="I356" s="727"/>
      <c r="J356" s="727"/>
      <c r="K356" s="727"/>
      <c r="L356" s="727"/>
      <c r="M356" s="727"/>
      <c r="X356" s="727"/>
      <c r="Y356" s="727"/>
      <c r="Z356" s="727"/>
      <c r="AA356" s="727"/>
      <c r="AB356" s="727"/>
    </row>
    <row r="357" spans="1:28" ht="15">
      <c r="A357" s="729" t="s">
        <v>304</v>
      </c>
      <c r="B357" s="768"/>
      <c r="I357" s="727"/>
      <c r="J357" s="727"/>
      <c r="K357" s="727"/>
      <c r="L357" s="727"/>
      <c r="M357" s="727"/>
      <c r="P357" s="729" t="s">
        <v>269</v>
      </c>
      <c r="X357" s="727"/>
      <c r="Y357" s="727"/>
      <c r="Z357" s="727"/>
      <c r="AA357" s="727"/>
      <c r="AB357" s="727"/>
    </row>
    <row r="358" spans="1:28">
      <c r="B358" s="768"/>
    </row>
    <row r="359" spans="1:28" ht="15">
      <c r="A359" s="833" t="s">
        <v>270</v>
      </c>
      <c r="B359" s="834"/>
      <c r="C359" s="835"/>
      <c r="D359" s="835"/>
      <c r="E359" s="835"/>
      <c r="F359" s="835"/>
      <c r="G359" s="835"/>
      <c r="H359" s="835"/>
      <c r="I359" s="835"/>
      <c r="J359" s="835"/>
      <c r="K359" s="835"/>
      <c r="L359" s="835"/>
      <c r="M359" s="835"/>
      <c r="N359" s="836"/>
      <c r="O359" s="836"/>
      <c r="P359" s="833" t="s">
        <v>271</v>
      </c>
      <c r="Q359" s="835"/>
      <c r="R359" s="835"/>
      <c r="S359" s="835"/>
      <c r="T359" s="835"/>
      <c r="U359" s="835"/>
      <c r="V359" s="835"/>
      <c r="W359" s="835"/>
      <c r="X359" s="835"/>
      <c r="Y359" s="835"/>
      <c r="Z359" s="835"/>
      <c r="AA359" s="835"/>
      <c r="AB359" s="835"/>
    </row>
    <row r="360" spans="1:28" ht="15">
      <c r="A360" s="718" t="s">
        <v>272</v>
      </c>
      <c r="B360" s="768" t="s">
        <v>273</v>
      </c>
      <c r="C360" s="836"/>
      <c r="D360" s="836"/>
      <c r="E360" s="836"/>
      <c r="F360" s="836"/>
      <c r="G360" s="836"/>
      <c r="H360" s="835"/>
      <c r="I360" s="835"/>
      <c r="J360" s="835"/>
      <c r="K360" s="835"/>
      <c r="L360" s="835"/>
      <c r="M360" s="835"/>
      <c r="N360" s="836"/>
      <c r="O360" s="836"/>
      <c r="P360" s="718" t="s">
        <v>272</v>
      </c>
      <c r="Q360" s="718" t="s">
        <v>273</v>
      </c>
      <c r="R360" s="836"/>
      <c r="S360" s="836"/>
      <c r="T360" s="836"/>
      <c r="U360" s="836"/>
      <c r="V360" s="836"/>
      <c r="W360" s="835"/>
      <c r="X360" s="835"/>
      <c r="Y360" s="835"/>
      <c r="Z360" s="835"/>
      <c r="AA360" s="835"/>
      <c r="AB360" s="835"/>
    </row>
    <row r="361" spans="1:28" ht="15">
      <c r="A361" s="728" t="s">
        <v>274</v>
      </c>
      <c r="B361" s="771"/>
      <c r="C361" s="728">
        <v>2013</v>
      </c>
      <c r="D361" s="729"/>
      <c r="E361" s="729"/>
      <c r="F361" s="729"/>
      <c r="G361" s="729"/>
      <c r="H361" s="835"/>
      <c r="I361" s="835"/>
      <c r="J361" s="835"/>
      <c r="K361" s="835"/>
      <c r="L361" s="835"/>
      <c r="M361" s="835"/>
      <c r="N361" s="836"/>
      <c r="O361" s="836"/>
      <c r="P361" s="728" t="s">
        <v>274</v>
      </c>
      <c r="Q361" s="728"/>
      <c r="R361" s="728">
        <v>2013</v>
      </c>
      <c r="S361" s="729"/>
      <c r="T361" s="729"/>
      <c r="U361" s="729"/>
      <c r="V361" s="729"/>
      <c r="W361" s="835"/>
      <c r="X361" s="835"/>
      <c r="Y361" s="835"/>
      <c r="Z361" s="835"/>
      <c r="AA361" s="835"/>
      <c r="AB361" s="835"/>
    </row>
    <row r="362" spans="1:28" ht="15">
      <c r="A362" s="836"/>
      <c r="B362" s="768"/>
      <c r="C362" s="836"/>
      <c r="D362" s="836"/>
      <c r="E362" s="836"/>
      <c r="F362" s="836"/>
      <c r="G362" s="836"/>
      <c r="H362" s="835"/>
      <c r="I362" s="835"/>
      <c r="J362" s="835"/>
      <c r="K362" s="835"/>
      <c r="L362" s="835"/>
      <c r="M362" s="835"/>
      <c r="N362" s="836"/>
      <c r="O362" s="836"/>
      <c r="P362" s="836"/>
      <c r="Q362" s="836"/>
      <c r="R362" s="836"/>
      <c r="S362" s="836"/>
      <c r="T362" s="836"/>
      <c r="U362" s="836"/>
      <c r="V362" s="836"/>
      <c r="W362" s="835"/>
      <c r="X362" s="835"/>
      <c r="Y362" s="835"/>
      <c r="Z362" s="835"/>
      <c r="AA362" s="835"/>
      <c r="AB362" s="835"/>
    </row>
    <row r="363" spans="1:28">
      <c r="A363" s="730" t="s">
        <v>275</v>
      </c>
      <c r="B363" s="731" t="s">
        <v>276</v>
      </c>
      <c r="C363" s="732"/>
      <c r="D363" s="732"/>
      <c r="E363" s="732" t="s">
        <v>277</v>
      </c>
      <c r="F363" s="732"/>
      <c r="G363" s="732"/>
      <c r="H363" s="732"/>
      <c r="I363" s="732"/>
      <c r="J363" s="732"/>
      <c r="K363" s="730" t="s">
        <v>278</v>
      </c>
      <c r="L363" s="730" t="s">
        <v>279</v>
      </c>
      <c r="M363" s="730" t="s">
        <v>280</v>
      </c>
      <c r="N363" s="836"/>
      <c r="O363" s="836"/>
      <c r="P363" s="730" t="s">
        <v>275</v>
      </c>
      <c r="Q363" s="805" t="s">
        <v>276</v>
      </c>
      <c r="R363" s="732"/>
      <c r="S363" s="732"/>
      <c r="T363" s="732" t="s">
        <v>281</v>
      </c>
      <c r="U363" s="732"/>
      <c r="V363" s="732"/>
      <c r="W363" s="732"/>
      <c r="X363" s="732"/>
      <c r="Y363" s="732"/>
      <c r="Z363" s="730" t="s">
        <v>278</v>
      </c>
      <c r="AA363" s="730" t="s">
        <v>279</v>
      </c>
      <c r="AB363" s="730" t="s">
        <v>280</v>
      </c>
    </row>
    <row r="364" spans="1:28">
      <c r="A364" s="733" t="s">
        <v>282</v>
      </c>
      <c r="B364" s="734" t="s">
        <v>283</v>
      </c>
      <c r="C364" s="735"/>
      <c r="D364" s="735"/>
      <c r="E364" s="773" t="s">
        <v>284</v>
      </c>
      <c r="F364" s="735"/>
      <c r="G364" s="735"/>
      <c r="H364" s="735"/>
      <c r="I364" s="735"/>
      <c r="J364" s="735"/>
      <c r="K364" s="776" t="s">
        <v>285</v>
      </c>
      <c r="L364" s="776" t="s">
        <v>285</v>
      </c>
      <c r="M364" s="776" t="s">
        <v>285</v>
      </c>
      <c r="N364" s="836"/>
      <c r="O364" s="836"/>
      <c r="P364" s="733" t="s">
        <v>282</v>
      </c>
      <c r="Q364" s="806" t="s">
        <v>283</v>
      </c>
      <c r="R364" s="735"/>
      <c r="S364" s="735"/>
      <c r="T364" s="773" t="s">
        <v>286</v>
      </c>
      <c r="U364" s="735"/>
      <c r="V364" s="735"/>
      <c r="W364" s="735"/>
      <c r="X364" s="735"/>
      <c r="Y364" s="735"/>
      <c r="Z364" s="776" t="s">
        <v>285</v>
      </c>
      <c r="AA364" s="776" t="s">
        <v>285</v>
      </c>
      <c r="AB364" s="776" t="s">
        <v>285</v>
      </c>
    </row>
    <row r="365" spans="1:28">
      <c r="A365" s="736" t="s">
        <v>287</v>
      </c>
      <c r="B365" s="734" t="s">
        <v>227</v>
      </c>
      <c r="C365" s="737" t="s">
        <v>288</v>
      </c>
      <c r="D365" s="737" t="s">
        <v>289</v>
      </c>
      <c r="E365" s="774"/>
      <c r="F365" s="774"/>
      <c r="G365" s="774"/>
      <c r="H365" s="774"/>
      <c r="I365" s="774"/>
      <c r="J365" s="777" t="s">
        <v>82</v>
      </c>
      <c r="K365" s="733" t="s">
        <v>290</v>
      </c>
      <c r="L365" s="733" t="s">
        <v>291</v>
      </c>
      <c r="M365" s="733" t="s">
        <v>291</v>
      </c>
      <c r="N365" s="836"/>
      <c r="O365" s="836"/>
      <c r="P365" s="736" t="s">
        <v>287</v>
      </c>
      <c r="Q365" s="806" t="s">
        <v>227</v>
      </c>
      <c r="R365" s="737" t="s">
        <v>288</v>
      </c>
      <c r="S365" s="737" t="s">
        <v>306</v>
      </c>
      <c r="T365" s="774"/>
      <c r="U365" s="774"/>
      <c r="V365" s="774"/>
      <c r="W365" s="774"/>
      <c r="X365" s="774"/>
      <c r="Y365" s="777" t="s">
        <v>82</v>
      </c>
      <c r="Z365" s="733" t="s">
        <v>290</v>
      </c>
      <c r="AA365" s="733" t="s">
        <v>291</v>
      </c>
      <c r="AB365" s="733" t="s">
        <v>291</v>
      </c>
    </row>
    <row r="366" spans="1:28">
      <c r="A366" s="738"/>
      <c r="B366" s="739"/>
      <c r="C366" s="740" t="s">
        <v>292</v>
      </c>
      <c r="D366" s="740" t="s">
        <v>293</v>
      </c>
      <c r="E366" s="775" t="s">
        <v>44</v>
      </c>
      <c r="F366" s="775" t="s">
        <v>45</v>
      </c>
      <c r="G366" s="740" t="s">
        <v>294</v>
      </c>
      <c r="H366" s="740" t="s">
        <v>295</v>
      </c>
      <c r="I366" s="740" t="s">
        <v>248</v>
      </c>
      <c r="J366" s="773" t="s">
        <v>296</v>
      </c>
      <c r="K366" s="778" t="s">
        <v>297</v>
      </c>
      <c r="L366" s="778" t="s">
        <v>298</v>
      </c>
      <c r="M366" s="778" t="s">
        <v>299</v>
      </c>
      <c r="N366" s="836"/>
      <c r="O366" s="836"/>
      <c r="P366" s="738"/>
      <c r="Q366" s="807"/>
      <c r="R366" s="740" t="s">
        <v>292</v>
      </c>
      <c r="S366" s="740" t="s">
        <v>307</v>
      </c>
      <c r="T366" s="775" t="s">
        <v>44</v>
      </c>
      <c r="U366" s="775" t="s">
        <v>45</v>
      </c>
      <c r="V366" s="740" t="s">
        <v>294</v>
      </c>
      <c r="W366" s="740" t="s">
        <v>295</v>
      </c>
      <c r="X366" s="740" t="s">
        <v>248</v>
      </c>
      <c r="Y366" s="773" t="s">
        <v>296</v>
      </c>
      <c r="Z366" s="778" t="s">
        <v>297</v>
      </c>
      <c r="AA366" s="778" t="s">
        <v>298</v>
      </c>
      <c r="AB366" s="778" t="s">
        <v>299</v>
      </c>
    </row>
    <row r="367" spans="1:28">
      <c r="A367" s="741" t="s">
        <v>44</v>
      </c>
      <c r="B367" s="742">
        <v>127188</v>
      </c>
      <c r="C367" s="743">
        <v>53772</v>
      </c>
      <c r="D367" s="743">
        <v>51849</v>
      </c>
      <c r="E367" s="1449" t="s">
        <v>199</v>
      </c>
      <c r="F367" s="743">
        <v>16779</v>
      </c>
      <c r="G367" s="743">
        <v>10042</v>
      </c>
      <c r="H367" s="743">
        <v>46148</v>
      </c>
      <c r="I367" s="743">
        <v>31996</v>
      </c>
      <c r="J367" s="779">
        <v>20083</v>
      </c>
      <c r="K367" s="780">
        <v>15790</v>
      </c>
      <c r="L367" s="780">
        <v>7171</v>
      </c>
      <c r="M367" s="780">
        <v>6791</v>
      </c>
      <c r="N367" s="836"/>
      <c r="O367" s="836"/>
      <c r="P367" s="741" t="s">
        <v>44</v>
      </c>
      <c r="Q367" s="808">
        <v>0.38160456013786498</v>
      </c>
      <c r="R367" s="809">
        <v>0.70551588187160597</v>
      </c>
      <c r="S367" s="809">
        <v>6.2795680675477904E-3</v>
      </c>
      <c r="T367" s="1449" t="s">
        <v>199</v>
      </c>
      <c r="U367" s="809">
        <v>0.86042076405030099</v>
      </c>
      <c r="V367" s="809">
        <v>0.86357299342760396</v>
      </c>
      <c r="W367" s="809">
        <v>0.73545982491115502</v>
      </c>
      <c r="X367" s="809">
        <v>0.75631328916114504</v>
      </c>
      <c r="Y367" s="824">
        <v>0.83105113777822004</v>
      </c>
      <c r="Z367" s="811">
        <v>0.87327422419252698</v>
      </c>
      <c r="AA367" s="811">
        <v>0.90893878120206395</v>
      </c>
      <c r="AB367" s="811">
        <v>0.91194227654248305</v>
      </c>
    </row>
    <row r="368" spans="1:28">
      <c r="A368" s="744"/>
      <c r="B368" s="745"/>
      <c r="C368" s="746">
        <v>0.42277573355977</v>
      </c>
      <c r="D368" s="746">
        <v>0.40765638267761101</v>
      </c>
      <c r="E368" s="746"/>
      <c r="F368" s="746">
        <v>0.13192282290782101</v>
      </c>
      <c r="G368" s="746">
        <v>7.8953989370066396E-2</v>
      </c>
      <c r="H368" s="746">
        <v>0.36283297166399298</v>
      </c>
      <c r="I368" s="746">
        <v>0.251564613013806</v>
      </c>
      <c r="J368" s="781">
        <v>0.15790011636317899</v>
      </c>
      <c r="K368" s="781">
        <v>0.124146932100513</v>
      </c>
      <c r="L368" s="781">
        <v>5.6381105135704601E-2</v>
      </c>
      <c r="M368" s="781">
        <v>5.3393401893260403E-2</v>
      </c>
      <c r="N368" s="836"/>
      <c r="O368" s="836"/>
      <c r="P368" s="744"/>
      <c r="Q368" s="810"/>
      <c r="R368" s="746"/>
      <c r="S368" s="746"/>
      <c r="T368" s="746"/>
      <c r="U368" s="746"/>
      <c r="V368" s="746"/>
      <c r="W368" s="746"/>
      <c r="X368" s="746"/>
      <c r="Y368" s="825"/>
      <c r="Z368" s="826"/>
      <c r="AA368" s="826"/>
      <c r="AB368" s="826"/>
    </row>
    <row r="369" spans="1:28">
      <c r="A369" s="741" t="s">
        <v>45</v>
      </c>
      <c r="B369" s="747">
        <v>252391</v>
      </c>
      <c r="C369" s="743">
        <v>74632</v>
      </c>
      <c r="D369" s="743">
        <v>72394</v>
      </c>
      <c r="E369" s="743">
        <v>29193</v>
      </c>
      <c r="F369" s="1450" t="s">
        <v>199</v>
      </c>
      <c r="G369" s="743">
        <v>16669</v>
      </c>
      <c r="H369" s="743">
        <v>60097</v>
      </c>
      <c r="I369" s="743">
        <v>43821</v>
      </c>
      <c r="J369" s="779">
        <v>18270</v>
      </c>
      <c r="K369" s="780">
        <v>26467</v>
      </c>
      <c r="L369" s="780">
        <v>7912</v>
      </c>
      <c r="M369" s="780">
        <v>7498</v>
      </c>
      <c r="N369" s="836"/>
      <c r="O369" s="836"/>
      <c r="P369" s="741" t="s">
        <v>45</v>
      </c>
      <c r="Q369" s="811">
        <v>0.17740278467866399</v>
      </c>
      <c r="R369" s="809">
        <v>0.49622145996355399</v>
      </c>
      <c r="S369" s="809">
        <v>1.34278765457473E-2</v>
      </c>
      <c r="T369" s="809">
        <v>0.68783612509848202</v>
      </c>
      <c r="U369" s="1450" t="s">
        <v>199</v>
      </c>
      <c r="V369" s="809">
        <v>0.66962625232467499</v>
      </c>
      <c r="W369" s="809">
        <v>0.49470023462069701</v>
      </c>
      <c r="X369" s="809">
        <v>0.57963077063508395</v>
      </c>
      <c r="Y369" s="824">
        <v>0.719594964422551</v>
      </c>
      <c r="Z369" s="811">
        <v>0.70782483847810496</v>
      </c>
      <c r="AA369" s="811">
        <v>0.83455510616784601</v>
      </c>
      <c r="AB369" s="811">
        <v>0.84542544678581</v>
      </c>
    </row>
    <row r="370" spans="1:28">
      <c r="A370" s="744"/>
      <c r="B370" s="745"/>
      <c r="C370" s="746">
        <v>0.29569992590861</v>
      </c>
      <c r="D370" s="746">
        <v>0.28683273175350898</v>
      </c>
      <c r="E370" s="746">
        <v>0.115665772551319</v>
      </c>
      <c r="F370" s="746"/>
      <c r="G370" s="746">
        <v>6.6044351819201194E-2</v>
      </c>
      <c r="H370" s="746">
        <v>0.23811070917742699</v>
      </c>
      <c r="I370" s="746">
        <v>0.17362346517902799</v>
      </c>
      <c r="J370" s="781">
        <v>7.2387684188421897E-2</v>
      </c>
      <c r="K370" s="781">
        <v>0.104865070466063</v>
      </c>
      <c r="L370" s="781">
        <v>3.1348185949578201E-2</v>
      </c>
      <c r="M370" s="781">
        <v>2.9707873894076999E-2</v>
      </c>
      <c r="N370" s="836"/>
      <c r="O370" s="836"/>
      <c r="P370" s="744"/>
      <c r="Q370" s="810"/>
      <c r="R370" s="746"/>
      <c r="S370" s="746"/>
      <c r="T370" s="746"/>
      <c r="U370" s="746"/>
      <c r="V370" s="746"/>
      <c r="W370" s="746"/>
      <c r="X370" s="746"/>
      <c r="Y370" s="825"/>
      <c r="Z370" s="826"/>
      <c r="AA370" s="826"/>
      <c r="AB370" s="826"/>
    </row>
    <row r="371" spans="1:28">
      <c r="A371" s="748" t="s">
        <v>294</v>
      </c>
      <c r="B371" s="747">
        <v>159248</v>
      </c>
      <c r="C371" s="743">
        <v>29484</v>
      </c>
      <c r="D371" s="743">
        <v>29171</v>
      </c>
      <c r="E371" s="743">
        <v>8381</v>
      </c>
      <c r="F371" s="743">
        <v>5661</v>
      </c>
      <c r="G371" s="1449" t="s">
        <v>199</v>
      </c>
      <c r="H371" s="743">
        <v>26660</v>
      </c>
      <c r="I371" s="743">
        <v>13153</v>
      </c>
      <c r="J371" s="779">
        <v>3748</v>
      </c>
      <c r="K371" s="780">
        <v>3080</v>
      </c>
      <c r="L371" s="780">
        <v>3080</v>
      </c>
      <c r="M371" s="780">
        <v>2891</v>
      </c>
      <c r="N371" s="836"/>
      <c r="O371" s="836"/>
      <c r="P371" s="748" t="s">
        <v>294</v>
      </c>
      <c r="Q371" s="811">
        <v>0.10110589127833999</v>
      </c>
      <c r="R371" s="809">
        <v>0.30487722154388802</v>
      </c>
      <c r="S371" s="809">
        <v>1.2483037389923499</v>
      </c>
      <c r="T371" s="809">
        <v>0.48693473332537901</v>
      </c>
      <c r="U371" s="809">
        <v>0.59848083377495098</v>
      </c>
      <c r="V371" s="1449" t="s">
        <v>199</v>
      </c>
      <c r="W371" s="809">
        <v>0.29152288072018001</v>
      </c>
      <c r="X371" s="809">
        <v>0.46521706074659802</v>
      </c>
      <c r="Y371" s="824">
        <v>0.54028815368196403</v>
      </c>
      <c r="Z371" s="811">
        <v>0.67435064935064903</v>
      </c>
      <c r="AA371" s="811">
        <v>0.67435064935064903</v>
      </c>
      <c r="AB371" s="811">
        <v>0.67381528882739505</v>
      </c>
    </row>
    <row r="372" spans="1:28">
      <c r="A372" s="744"/>
      <c r="B372" s="745"/>
      <c r="C372" s="746">
        <v>0.185145182357078</v>
      </c>
      <c r="D372" s="746">
        <v>0.18317969456445299</v>
      </c>
      <c r="E372" s="746">
        <v>5.2628604440872098E-2</v>
      </c>
      <c r="F372" s="746">
        <v>3.55483271375465E-2</v>
      </c>
      <c r="G372" s="746"/>
      <c r="H372" s="746">
        <v>0.16741183562744899</v>
      </c>
      <c r="I372" s="746">
        <v>8.2594443886265495E-2</v>
      </c>
      <c r="J372" s="781">
        <v>2.3535617401788399E-2</v>
      </c>
      <c r="K372" s="781">
        <v>1.9340902240530498E-2</v>
      </c>
      <c r="L372" s="781">
        <v>1.9340902240530498E-2</v>
      </c>
      <c r="M372" s="781">
        <v>1.8154074148497901E-2</v>
      </c>
      <c r="N372" s="836"/>
      <c r="O372" s="836"/>
      <c r="P372" s="744"/>
      <c r="Q372" s="810"/>
      <c r="R372" s="746"/>
      <c r="S372" s="746"/>
      <c r="T372" s="746"/>
      <c r="U372" s="746"/>
      <c r="V372" s="822"/>
      <c r="W372" s="746"/>
      <c r="X372" s="746"/>
      <c r="Y372" s="825"/>
      <c r="Z372" s="826"/>
      <c r="AA372" s="826"/>
      <c r="AB372" s="826"/>
    </row>
    <row r="373" spans="1:28">
      <c r="A373" s="748" t="s">
        <v>300</v>
      </c>
      <c r="B373" s="747">
        <v>264923</v>
      </c>
      <c r="C373" s="743">
        <v>100769</v>
      </c>
      <c r="D373" s="743">
        <v>87721</v>
      </c>
      <c r="E373" s="743">
        <v>73717</v>
      </c>
      <c r="F373" s="743">
        <v>33980</v>
      </c>
      <c r="G373" s="743">
        <v>24202</v>
      </c>
      <c r="H373" s="1451" t="s">
        <v>199</v>
      </c>
      <c r="I373" s="743">
        <v>56755</v>
      </c>
      <c r="J373" s="779">
        <v>55480</v>
      </c>
      <c r="K373" s="780">
        <v>30203</v>
      </c>
      <c r="L373" s="780">
        <v>15919</v>
      </c>
      <c r="M373" s="780">
        <v>15104</v>
      </c>
      <c r="N373" s="836"/>
      <c r="O373" s="836"/>
      <c r="P373" s="748" t="s">
        <v>300</v>
      </c>
      <c r="Q373" s="811">
        <v>0.24003177678551399</v>
      </c>
      <c r="R373" s="809">
        <v>0.70589169288173903</v>
      </c>
      <c r="S373" s="809">
        <v>0.25911683485172998</v>
      </c>
      <c r="T373" s="809">
        <v>0.79608502787688096</v>
      </c>
      <c r="U373" s="809">
        <v>0.85391406709829298</v>
      </c>
      <c r="V373" s="809">
        <v>0.85901991570944503</v>
      </c>
      <c r="W373" s="1451" t="s">
        <v>199</v>
      </c>
      <c r="X373" s="809">
        <v>0.74918509382433296</v>
      </c>
      <c r="Y373" s="824">
        <v>0.73934751261715903</v>
      </c>
      <c r="Z373" s="811">
        <v>0.88997781677316801</v>
      </c>
      <c r="AA373" s="811">
        <v>0.925183742697406</v>
      </c>
      <c r="AB373" s="811">
        <v>0.92823093220339004</v>
      </c>
    </row>
    <row r="374" spans="1:28">
      <c r="A374" s="744"/>
      <c r="B374" s="745"/>
      <c r="C374" s="746">
        <v>0.38037090022383901</v>
      </c>
      <c r="D374" s="746">
        <v>0.33111885340268699</v>
      </c>
      <c r="E374" s="746">
        <v>0.27825821087636798</v>
      </c>
      <c r="F374" s="746">
        <v>0.128263684164833</v>
      </c>
      <c r="G374" s="746">
        <v>9.1354846502568698E-2</v>
      </c>
      <c r="H374" s="746"/>
      <c r="I374" s="746">
        <v>0.214232059881551</v>
      </c>
      <c r="J374" s="781">
        <v>0.20941934071409399</v>
      </c>
      <c r="K374" s="781">
        <v>0.114006711384063</v>
      </c>
      <c r="L374" s="781">
        <v>6.0089157981753197E-2</v>
      </c>
      <c r="M374" s="781">
        <v>5.7012792396281202E-2</v>
      </c>
      <c r="N374" s="836"/>
      <c r="O374" s="836"/>
      <c r="P374" s="744"/>
      <c r="Q374" s="812"/>
      <c r="R374" s="746"/>
      <c r="S374" s="746"/>
      <c r="T374" s="746"/>
      <c r="U374" s="746"/>
      <c r="V374" s="746"/>
      <c r="W374" s="823"/>
      <c r="X374" s="746"/>
      <c r="Y374" s="825"/>
      <c r="Z374" s="826"/>
      <c r="AA374" s="826"/>
      <c r="AB374" s="826"/>
    </row>
    <row r="375" spans="1:28">
      <c r="A375" s="748" t="s">
        <v>248</v>
      </c>
      <c r="B375" s="747">
        <v>702013</v>
      </c>
      <c r="C375" s="743">
        <v>21089</v>
      </c>
      <c r="D375" s="743">
        <v>19706</v>
      </c>
      <c r="E375" s="743">
        <v>8350</v>
      </c>
      <c r="F375" s="743">
        <v>3892</v>
      </c>
      <c r="G375" s="743">
        <v>2541</v>
      </c>
      <c r="H375" s="743">
        <v>17775</v>
      </c>
      <c r="I375" s="1451" t="s">
        <v>199</v>
      </c>
      <c r="J375" s="782">
        <v>5805</v>
      </c>
      <c r="K375" s="780">
        <v>2703</v>
      </c>
      <c r="L375" s="780">
        <v>1548</v>
      </c>
      <c r="M375" s="780">
        <v>1548</v>
      </c>
      <c r="N375" s="836"/>
      <c r="O375" s="836"/>
      <c r="P375" s="748" t="s">
        <v>248</v>
      </c>
      <c r="Q375" s="811">
        <v>4.0227958431109601E-2</v>
      </c>
      <c r="R375" s="809">
        <v>0.63402721798093797</v>
      </c>
      <c r="S375" s="809">
        <v>1.6647884438069901E-2</v>
      </c>
      <c r="T375" s="809">
        <v>0.86275449101796398</v>
      </c>
      <c r="U375" s="809">
        <v>0.81115107913669104</v>
      </c>
      <c r="V375" s="809">
        <v>0.84573002754820903</v>
      </c>
      <c r="W375" s="809">
        <v>0.65547116736990196</v>
      </c>
      <c r="X375" s="1451" t="s">
        <v>199</v>
      </c>
      <c r="Y375" s="824">
        <v>0.50422049956933701</v>
      </c>
      <c r="Z375" s="811">
        <v>0.92008879023307399</v>
      </c>
      <c r="AA375" s="811">
        <v>0.91989664082687295</v>
      </c>
      <c r="AB375" s="811">
        <v>0.91989664082687295</v>
      </c>
    </row>
    <row r="376" spans="1:28">
      <c r="A376" s="750"/>
      <c r="B376" s="830"/>
      <c r="C376" s="752">
        <v>3.0040754231047E-2</v>
      </c>
      <c r="D376" s="753">
        <v>2.8070705243350199E-2</v>
      </c>
      <c r="E376" s="753">
        <v>1.1894366628538201E-2</v>
      </c>
      <c r="F376" s="753">
        <v>5.5440568764396096E-3</v>
      </c>
      <c r="G376" s="753">
        <v>3.61959109019349E-3</v>
      </c>
      <c r="H376" s="753">
        <v>2.5320043930810401E-2</v>
      </c>
      <c r="I376" s="753"/>
      <c r="J376" s="783">
        <v>8.2690776381634003E-3</v>
      </c>
      <c r="K376" s="784">
        <v>3.8503560475375799E-3</v>
      </c>
      <c r="L376" s="784">
        <v>2.2050873701769101E-3</v>
      </c>
      <c r="M376" s="784">
        <v>2.2050873701769101E-3</v>
      </c>
      <c r="N376" s="836"/>
      <c r="O376" s="836"/>
      <c r="P376" s="750"/>
      <c r="Q376" s="813"/>
      <c r="R376" s="753"/>
      <c r="S376" s="753"/>
      <c r="T376" s="753"/>
      <c r="U376" s="753"/>
      <c r="V376" s="753"/>
      <c r="W376" s="753"/>
      <c r="X376" s="753"/>
      <c r="Y376" s="783"/>
      <c r="Z376" s="784"/>
      <c r="AA376" s="784"/>
      <c r="AB376" s="784"/>
    </row>
    <row r="377" spans="1:28">
      <c r="A377" s="754" t="s">
        <v>301</v>
      </c>
      <c r="B377" s="831">
        <v>1505763</v>
      </c>
      <c r="C377" s="756">
        <v>279746</v>
      </c>
      <c r="D377" s="756">
        <v>260841</v>
      </c>
      <c r="E377" s="756">
        <v>119641</v>
      </c>
      <c r="F377" s="756">
        <v>60312</v>
      </c>
      <c r="G377" s="756">
        <v>53454</v>
      </c>
      <c r="H377" s="756">
        <v>150680</v>
      </c>
      <c r="I377" s="756">
        <v>145725</v>
      </c>
      <c r="J377" s="785">
        <v>103386</v>
      </c>
      <c r="K377" s="786">
        <v>78243</v>
      </c>
      <c r="L377" s="786">
        <v>35630</v>
      </c>
      <c r="M377" s="786">
        <v>33832</v>
      </c>
      <c r="N377" s="836"/>
      <c r="O377" s="836"/>
      <c r="P377" s="754" t="s">
        <v>301</v>
      </c>
      <c r="Q377" s="814">
        <v>0.15077156959100199</v>
      </c>
      <c r="R377" s="815">
        <v>0.60219985272354204</v>
      </c>
      <c r="S377" s="815">
        <v>0.27694549722959999</v>
      </c>
      <c r="T377" s="815">
        <v>0.75266839962888998</v>
      </c>
      <c r="U377" s="815">
        <v>0.82898925586947902</v>
      </c>
      <c r="V377" s="815">
        <v>0.80018333520410101</v>
      </c>
      <c r="W377" s="815">
        <v>0.55145341120254798</v>
      </c>
      <c r="X377" s="815">
        <v>0.67413278435409196</v>
      </c>
      <c r="Y377" s="827">
        <v>0.73325208442148804</v>
      </c>
      <c r="Z377" s="814">
        <v>0.81754278337998298</v>
      </c>
      <c r="AA377" s="814">
        <v>0.87987650856020205</v>
      </c>
      <c r="AB377" s="814">
        <v>0.88448805864270497</v>
      </c>
    </row>
    <row r="378" spans="1:28">
      <c r="A378" s="757" t="s">
        <v>302</v>
      </c>
      <c r="B378" s="758"/>
      <c r="C378" s="837">
        <v>0.178195918934935</v>
      </c>
      <c r="D378" s="837">
        <v>0.166333796650973</v>
      </c>
      <c r="E378" s="837">
        <v>7.6296231562711495E-2</v>
      </c>
      <c r="F378" s="837">
        <v>3.8460679769263997E-2</v>
      </c>
      <c r="G378" s="837">
        <v>3.4079042967342203E-2</v>
      </c>
      <c r="H378" s="837">
        <v>9.5997331086274701E-2</v>
      </c>
      <c r="I378" s="837">
        <v>9.2933566119084293E-2</v>
      </c>
      <c r="J378" s="838">
        <v>6.4200005230662702E-2</v>
      </c>
      <c r="K378" s="839">
        <v>4.9855231842743299E-2</v>
      </c>
      <c r="L378" s="839">
        <v>2.2685766665242101E-2</v>
      </c>
      <c r="M378" s="839">
        <v>2.15382103096361E-2</v>
      </c>
      <c r="N378" s="836"/>
      <c r="O378" s="836"/>
      <c r="P378" s="757" t="s">
        <v>302</v>
      </c>
      <c r="Q378" s="816"/>
      <c r="R378" s="759"/>
      <c r="S378" s="759"/>
      <c r="T378" s="759"/>
      <c r="U378" s="759"/>
      <c r="V378" s="759"/>
      <c r="W378" s="759"/>
      <c r="X378" s="759"/>
      <c r="Y378" s="787"/>
      <c r="Z378" s="788"/>
      <c r="AA378" s="788"/>
      <c r="AB378" s="788"/>
    </row>
    <row r="379" spans="1:28">
      <c r="A379" s="748" t="s">
        <v>49</v>
      </c>
      <c r="B379" s="747">
        <v>88645</v>
      </c>
      <c r="C379" s="743">
        <v>19531</v>
      </c>
      <c r="D379" s="743">
        <v>19531</v>
      </c>
      <c r="E379" s="743">
        <v>4643</v>
      </c>
      <c r="F379" s="743">
        <v>2359</v>
      </c>
      <c r="G379" s="743">
        <v>1176</v>
      </c>
      <c r="H379" s="743">
        <v>16692</v>
      </c>
      <c r="I379" s="743">
        <v>6421</v>
      </c>
      <c r="J379" s="1452" t="s">
        <v>199</v>
      </c>
      <c r="K379" s="789">
        <v>1354</v>
      </c>
      <c r="L379" s="789">
        <v>533</v>
      </c>
      <c r="M379" s="789">
        <v>471</v>
      </c>
      <c r="N379" s="836"/>
      <c r="O379" s="836"/>
      <c r="P379" s="748" t="s">
        <v>49</v>
      </c>
      <c r="Q379" s="811">
        <v>8.4710882451627306E-2</v>
      </c>
      <c r="R379" s="809">
        <v>0.23623982386974601</v>
      </c>
      <c r="S379" s="809">
        <v>2.4829412681103</v>
      </c>
      <c r="T379" s="809">
        <v>0.679302175317683</v>
      </c>
      <c r="U379" s="809">
        <v>0.48579906740144102</v>
      </c>
      <c r="V379" s="809">
        <v>0.52040816326530603</v>
      </c>
      <c r="W379" s="809">
        <v>0.24652528157201101</v>
      </c>
      <c r="X379" s="809">
        <v>0.30104345117582898</v>
      </c>
      <c r="Y379" s="1451" t="s">
        <v>199</v>
      </c>
      <c r="Z379" s="811">
        <v>0.72378138847858198</v>
      </c>
      <c r="AA379" s="811">
        <v>0.78424015009380899</v>
      </c>
      <c r="AB379" s="811">
        <v>0.81740976645435204</v>
      </c>
    </row>
    <row r="380" spans="1:28">
      <c r="A380" s="760"/>
      <c r="B380" s="739"/>
      <c r="C380" s="761">
        <v>0.22032827570647001</v>
      </c>
      <c r="D380" s="761">
        <v>0.22032827570647001</v>
      </c>
      <c r="E380" s="761">
        <v>5.2377460657679502E-2</v>
      </c>
      <c r="F380" s="761">
        <v>2.6611766033053201E-2</v>
      </c>
      <c r="G380" s="761">
        <v>1.32663996841333E-2</v>
      </c>
      <c r="H380" s="761">
        <v>0.18830165265948401</v>
      </c>
      <c r="I380" s="761">
        <v>7.2434993513452506E-2</v>
      </c>
      <c r="J380" s="790"/>
      <c r="K380" s="791">
        <v>1.52744091601331E-2</v>
      </c>
      <c r="L380" s="791">
        <v>6.0127474758869598E-3</v>
      </c>
      <c r="M380" s="791">
        <v>5.3133284449207504E-3</v>
      </c>
      <c r="N380" s="836"/>
      <c r="O380" s="836"/>
      <c r="P380" s="760"/>
      <c r="Q380" s="807"/>
      <c r="R380" s="761"/>
      <c r="S380" s="761"/>
      <c r="T380" s="761"/>
      <c r="U380" s="761"/>
      <c r="V380" s="761"/>
      <c r="W380" s="761"/>
      <c r="X380" s="761"/>
      <c r="Y380" s="790"/>
      <c r="Z380" s="791"/>
      <c r="AA380" s="791"/>
      <c r="AB380" s="791"/>
    </row>
    <row r="381" spans="1:28">
      <c r="A381" s="754" t="s">
        <v>303</v>
      </c>
      <c r="B381" s="762">
        <v>1594408</v>
      </c>
      <c r="C381" s="763">
        <v>299277</v>
      </c>
      <c r="D381" s="764">
        <v>280372</v>
      </c>
      <c r="E381" s="764">
        <v>124284</v>
      </c>
      <c r="F381" s="764">
        <v>62671</v>
      </c>
      <c r="G381" s="764">
        <v>54630</v>
      </c>
      <c r="H381" s="764">
        <v>167372</v>
      </c>
      <c r="I381" s="764">
        <v>152146</v>
      </c>
      <c r="J381" s="792">
        <v>103386</v>
      </c>
      <c r="K381" s="793">
        <v>79597</v>
      </c>
      <c r="L381" s="793">
        <v>36163</v>
      </c>
      <c r="M381" s="793">
        <v>34303</v>
      </c>
      <c r="N381" s="836"/>
      <c r="O381" s="836"/>
      <c r="P381" s="754" t="s">
        <v>303</v>
      </c>
      <c r="Q381" s="817">
        <v>0.14722515930814101</v>
      </c>
      <c r="R381" s="818">
        <v>0.57831707749008399</v>
      </c>
      <c r="S381" s="819">
        <v>0.34519672439305399</v>
      </c>
      <c r="T381" s="819">
        <v>0.74992758520807201</v>
      </c>
      <c r="U381" s="819">
        <v>0.81607122911713503</v>
      </c>
      <c r="V381" s="819">
        <v>0.79416071755445705</v>
      </c>
      <c r="W381" s="819">
        <v>0.52104294625146397</v>
      </c>
      <c r="X381" s="819">
        <v>0.65838733847751496</v>
      </c>
      <c r="Y381" s="828">
        <v>0.73325208442148804</v>
      </c>
      <c r="Z381" s="829">
        <v>0.81594783723004605</v>
      </c>
      <c r="AA381" s="829">
        <v>0.87846694134889203</v>
      </c>
      <c r="AB381" s="829">
        <v>0.88356703495321098</v>
      </c>
    </row>
    <row r="382" spans="1:28">
      <c r="A382" s="765"/>
      <c r="B382" s="766"/>
      <c r="C382" s="767">
        <v>0.18770415100777199</v>
      </c>
      <c r="D382" s="767">
        <v>0.17584708556404599</v>
      </c>
      <c r="E382" s="767">
        <v>7.7949935022905106E-2</v>
      </c>
      <c r="F382" s="767">
        <v>3.9306752098584599E-2</v>
      </c>
      <c r="G382" s="767">
        <v>3.4263500935770498E-2</v>
      </c>
      <c r="H382" s="767">
        <v>0.104974385477243</v>
      </c>
      <c r="I382" s="767">
        <v>9.54247595345733E-2</v>
      </c>
      <c r="J382" s="794">
        <v>6.4842875851099602E-2</v>
      </c>
      <c r="K382" s="795">
        <v>4.9922604502737097E-2</v>
      </c>
      <c r="L382" s="795">
        <v>2.2681145603885601E-2</v>
      </c>
      <c r="M382" s="795">
        <v>2.1514568416616101E-2</v>
      </c>
      <c r="N382" s="802"/>
      <c r="O382" s="836"/>
      <c r="P382" s="765"/>
      <c r="Q382" s="820"/>
      <c r="R382" s="767"/>
      <c r="S382" s="767"/>
      <c r="T382" s="767"/>
      <c r="U382" s="767"/>
      <c r="V382" s="767"/>
      <c r="W382" s="767"/>
      <c r="X382" s="767"/>
      <c r="Y382" s="794"/>
      <c r="Z382" s="795"/>
      <c r="AA382" s="795"/>
      <c r="AB382" s="795"/>
    </row>
    <row r="383" spans="1:28" ht="15">
      <c r="A383" s="836"/>
      <c r="B383" s="768"/>
      <c r="C383" s="836"/>
      <c r="D383" s="836"/>
      <c r="E383" s="836"/>
      <c r="F383" s="836"/>
      <c r="G383" s="836"/>
      <c r="H383" s="836"/>
      <c r="I383" s="835"/>
      <c r="J383" s="835"/>
      <c r="K383" s="835"/>
      <c r="L383" s="835"/>
      <c r="M383" s="835"/>
      <c r="N383" s="836"/>
      <c r="O383" s="836"/>
      <c r="P383" s="836"/>
      <c r="Q383" s="836"/>
      <c r="R383" s="836"/>
      <c r="S383" s="836"/>
      <c r="T383" s="836"/>
      <c r="U383" s="836"/>
      <c r="V383" s="836"/>
      <c r="W383" s="836"/>
      <c r="X383" s="835"/>
      <c r="Y383" s="835"/>
      <c r="Z383" s="835"/>
      <c r="AA383" s="835"/>
      <c r="AB383" s="835"/>
    </row>
    <row r="384" spans="1:28" ht="15">
      <c r="A384" s="729" t="s">
        <v>304</v>
      </c>
      <c r="B384" s="768"/>
      <c r="C384" s="836"/>
      <c r="D384" s="836"/>
      <c r="E384" s="836"/>
      <c r="F384" s="836"/>
      <c r="G384" s="836"/>
      <c r="H384" s="836"/>
      <c r="I384" s="835"/>
      <c r="J384" s="835"/>
      <c r="K384" s="835"/>
      <c r="L384" s="835"/>
      <c r="M384" s="835"/>
      <c r="N384" s="836"/>
      <c r="O384" s="836"/>
      <c r="P384" s="729" t="s">
        <v>269</v>
      </c>
      <c r="Q384" s="836"/>
      <c r="R384" s="836"/>
      <c r="S384" s="836"/>
      <c r="T384" s="836"/>
      <c r="U384" s="836"/>
      <c r="V384" s="836"/>
      <c r="W384" s="836"/>
      <c r="X384" s="835"/>
      <c r="Y384" s="835"/>
      <c r="Z384" s="835"/>
      <c r="AA384" s="835"/>
      <c r="AB384" s="835"/>
    </row>
    <row r="385" spans="1:28">
      <c r="A385" s="836"/>
      <c r="B385" s="768"/>
      <c r="C385" s="836"/>
      <c r="D385" s="836"/>
      <c r="E385" s="836"/>
      <c r="F385" s="836"/>
      <c r="G385" s="836"/>
      <c r="H385" s="836"/>
      <c r="I385" s="836"/>
      <c r="J385" s="836"/>
      <c r="K385" s="836"/>
      <c r="L385" s="836"/>
      <c r="M385" s="836"/>
      <c r="N385" s="836"/>
      <c r="O385" s="836"/>
      <c r="P385" s="836"/>
      <c r="Q385" s="836"/>
      <c r="R385" s="836"/>
      <c r="S385" s="836"/>
      <c r="T385" s="836"/>
      <c r="U385" s="836"/>
      <c r="V385" s="836"/>
      <c r="W385" s="836"/>
      <c r="X385" s="836"/>
      <c r="Y385" s="836"/>
      <c r="Z385" s="836"/>
      <c r="AA385" s="836"/>
      <c r="AB385" s="836"/>
    </row>
    <row r="386" spans="1:28" ht="15">
      <c r="A386" s="833" t="s">
        <v>270</v>
      </c>
      <c r="B386" s="834"/>
      <c r="C386" s="835"/>
      <c r="D386" s="835"/>
      <c r="E386" s="835"/>
      <c r="F386" s="835"/>
      <c r="G386" s="835"/>
      <c r="H386" s="835"/>
      <c r="I386" s="835"/>
      <c r="J386" s="835"/>
      <c r="K386" s="835"/>
      <c r="L386" s="835"/>
      <c r="M386" s="835"/>
      <c r="N386" s="836"/>
      <c r="O386" s="836"/>
      <c r="P386" s="833" t="s">
        <v>271</v>
      </c>
      <c r="Q386" s="835"/>
      <c r="R386" s="835"/>
      <c r="S386" s="835"/>
      <c r="T386" s="835"/>
      <c r="U386" s="835"/>
      <c r="V386" s="835"/>
      <c r="W386" s="835"/>
      <c r="X386" s="835"/>
      <c r="Y386" s="835"/>
      <c r="Z386" s="835"/>
      <c r="AA386" s="835"/>
      <c r="AB386" s="835"/>
    </row>
    <row r="387" spans="1:28" ht="15">
      <c r="A387" s="718" t="s">
        <v>272</v>
      </c>
      <c r="B387" s="768" t="s">
        <v>273</v>
      </c>
      <c r="C387" s="836"/>
      <c r="D387" s="836"/>
      <c r="E387" s="836"/>
      <c r="F387" s="836"/>
      <c r="G387" s="836"/>
      <c r="H387" s="835"/>
      <c r="I387" s="835"/>
      <c r="J387" s="835"/>
      <c r="K387" s="835"/>
      <c r="L387" s="835"/>
      <c r="M387" s="835"/>
      <c r="N387" s="836"/>
      <c r="O387" s="836"/>
      <c r="P387" s="718" t="s">
        <v>272</v>
      </c>
      <c r="Q387" s="718" t="s">
        <v>273</v>
      </c>
      <c r="R387" s="836"/>
      <c r="S387" s="836"/>
      <c r="T387" s="836"/>
      <c r="U387" s="836"/>
      <c r="V387" s="836"/>
      <c r="W387" s="835"/>
      <c r="X387" s="835"/>
      <c r="Y387" s="835"/>
      <c r="Z387" s="835"/>
      <c r="AA387" s="835"/>
      <c r="AB387" s="835"/>
    </row>
    <row r="388" spans="1:28" ht="15">
      <c r="A388" s="728" t="s">
        <v>274</v>
      </c>
      <c r="B388" s="771"/>
      <c r="C388" s="728">
        <v>2014</v>
      </c>
      <c r="D388" s="729"/>
      <c r="E388" s="729"/>
      <c r="F388" s="729"/>
      <c r="G388" s="729"/>
      <c r="H388" s="835"/>
      <c r="I388" s="835"/>
      <c r="J388" s="835"/>
      <c r="K388" s="835"/>
      <c r="L388" s="835"/>
      <c r="M388" s="835"/>
      <c r="N388" s="836"/>
      <c r="O388" s="836"/>
      <c r="P388" s="728" t="s">
        <v>274</v>
      </c>
      <c r="Q388" s="728"/>
      <c r="R388" s="728">
        <v>2014</v>
      </c>
      <c r="S388" s="729"/>
      <c r="T388" s="729"/>
      <c r="U388" s="729"/>
      <c r="V388" s="729"/>
      <c r="W388" s="835"/>
      <c r="X388" s="835"/>
      <c r="Y388" s="835"/>
      <c r="Z388" s="835"/>
      <c r="AA388" s="835"/>
      <c r="AB388" s="835"/>
    </row>
    <row r="389" spans="1:28" ht="15">
      <c r="A389" s="836"/>
      <c r="B389" s="768"/>
      <c r="C389" s="836"/>
      <c r="D389" s="836"/>
      <c r="E389" s="836"/>
      <c r="F389" s="836"/>
      <c r="G389" s="836"/>
      <c r="H389" s="835"/>
      <c r="I389" s="835"/>
      <c r="J389" s="835"/>
      <c r="K389" s="835"/>
      <c r="L389" s="835"/>
      <c r="M389" s="835"/>
      <c r="N389" s="836"/>
      <c r="O389" s="836"/>
      <c r="P389" s="836"/>
      <c r="Q389" s="836"/>
      <c r="R389" s="836"/>
      <c r="S389" s="836"/>
      <c r="T389" s="836"/>
      <c r="U389" s="836"/>
      <c r="V389" s="836"/>
      <c r="W389" s="835"/>
      <c r="X389" s="835"/>
      <c r="Y389" s="835"/>
      <c r="Z389" s="835"/>
      <c r="AA389" s="835"/>
      <c r="AB389" s="835"/>
    </row>
    <row r="390" spans="1:28">
      <c r="A390" s="730" t="s">
        <v>275</v>
      </c>
      <c r="B390" s="731" t="s">
        <v>276</v>
      </c>
      <c r="C390" s="732"/>
      <c r="D390" s="732"/>
      <c r="E390" s="732" t="s">
        <v>277</v>
      </c>
      <c r="F390" s="732"/>
      <c r="G390" s="732"/>
      <c r="H390" s="732"/>
      <c r="I390" s="732"/>
      <c r="J390" s="732"/>
      <c r="K390" s="730" t="s">
        <v>278</v>
      </c>
      <c r="L390" s="730" t="s">
        <v>279</v>
      </c>
      <c r="M390" s="730" t="s">
        <v>280</v>
      </c>
      <c r="N390" s="836"/>
      <c r="O390" s="836"/>
      <c r="P390" s="730" t="s">
        <v>275</v>
      </c>
      <c r="Q390" s="805" t="s">
        <v>276</v>
      </c>
      <c r="R390" s="732"/>
      <c r="S390" s="732"/>
      <c r="T390" s="732" t="s">
        <v>281</v>
      </c>
      <c r="U390" s="732"/>
      <c r="V390" s="732"/>
      <c r="W390" s="732"/>
      <c r="X390" s="732"/>
      <c r="Y390" s="732"/>
      <c r="Z390" s="730" t="s">
        <v>278</v>
      </c>
      <c r="AA390" s="730" t="s">
        <v>279</v>
      </c>
      <c r="AB390" s="730" t="s">
        <v>280</v>
      </c>
    </row>
    <row r="391" spans="1:28">
      <c r="A391" s="733" t="s">
        <v>282</v>
      </c>
      <c r="B391" s="734" t="s">
        <v>283</v>
      </c>
      <c r="C391" s="735"/>
      <c r="D391" s="735"/>
      <c r="E391" s="773" t="s">
        <v>284</v>
      </c>
      <c r="F391" s="735"/>
      <c r="G391" s="735"/>
      <c r="H391" s="735"/>
      <c r="I391" s="735"/>
      <c r="J391" s="735"/>
      <c r="K391" s="776" t="s">
        <v>285</v>
      </c>
      <c r="L391" s="776" t="s">
        <v>285</v>
      </c>
      <c r="M391" s="776" t="s">
        <v>285</v>
      </c>
      <c r="N391" s="836"/>
      <c r="O391" s="836"/>
      <c r="P391" s="733" t="s">
        <v>282</v>
      </c>
      <c r="Q391" s="806" t="s">
        <v>283</v>
      </c>
      <c r="R391" s="735"/>
      <c r="S391" s="735"/>
      <c r="T391" s="773" t="s">
        <v>286</v>
      </c>
      <c r="U391" s="735"/>
      <c r="V391" s="735"/>
      <c r="W391" s="735"/>
      <c r="X391" s="735"/>
      <c r="Y391" s="735"/>
      <c r="Z391" s="776" t="s">
        <v>285</v>
      </c>
      <c r="AA391" s="776" t="s">
        <v>285</v>
      </c>
      <c r="AB391" s="776" t="s">
        <v>285</v>
      </c>
    </row>
    <row r="392" spans="1:28">
      <c r="A392" s="736" t="s">
        <v>287</v>
      </c>
      <c r="B392" s="734" t="s">
        <v>227</v>
      </c>
      <c r="C392" s="737" t="s">
        <v>288</v>
      </c>
      <c r="D392" s="737" t="s">
        <v>289</v>
      </c>
      <c r="E392" s="774"/>
      <c r="F392" s="774"/>
      <c r="G392" s="774"/>
      <c r="H392" s="774"/>
      <c r="I392" s="774"/>
      <c r="J392" s="777" t="s">
        <v>82</v>
      </c>
      <c r="K392" s="733" t="s">
        <v>290</v>
      </c>
      <c r="L392" s="733" t="s">
        <v>291</v>
      </c>
      <c r="M392" s="733" t="s">
        <v>291</v>
      </c>
      <c r="N392" s="836"/>
      <c r="O392" s="836"/>
      <c r="P392" s="736" t="s">
        <v>287</v>
      </c>
      <c r="Q392" s="806" t="s">
        <v>227</v>
      </c>
      <c r="R392" s="737" t="s">
        <v>288</v>
      </c>
      <c r="S392" s="737" t="s">
        <v>306</v>
      </c>
      <c r="T392" s="774"/>
      <c r="U392" s="774"/>
      <c r="V392" s="774"/>
      <c r="W392" s="774"/>
      <c r="X392" s="774"/>
      <c r="Y392" s="777" t="s">
        <v>82</v>
      </c>
      <c r="Z392" s="733" t="s">
        <v>290</v>
      </c>
      <c r="AA392" s="733" t="s">
        <v>291</v>
      </c>
      <c r="AB392" s="733" t="s">
        <v>291</v>
      </c>
    </row>
    <row r="393" spans="1:28">
      <c r="A393" s="738"/>
      <c r="B393" s="739"/>
      <c r="C393" s="740" t="s">
        <v>292</v>
      </c>
      <c r="D393" s="740" t="s">
        <v>293</v>
      </c>
      <c r="E393" s="775" t="s">
        <v>44</v>
      </c>
      <c r="F393" s="775" t="s">
        <v>45</v>
      </c>
      <c r="G393" s="740" t="s">
        <v>294</v>
      </c>
      <c r="H393" s="740" t="s">
        <v>295</v>
      </c>
      <c r="I393" s="740" t="s">
        <v>248</v>
      </c>
      <c r="J393" s="773" t="s">
        <v>296</v>
      </c>
      <c r="K393" s="778" t="s">
        <v>297</v>
      </c>
      <c r="L393" s="778" t="s">
        <v>298</v>
      </c>
      <c r="M393" s="778" t="s">
        <v>299</v>
      </c>
      <c r="N393" s="836"/>
      <c r="O393" s="836"/>
      <c r="P393" s="738"/>
      <c r="Q393" s="807"/>
      <c r="R393" s="740" t="s">
        <v>292</v>
      </c>
      <c r="S393" s="740" t="s">
        <v>307</v>
      </c>
      <c r="T393" s="775" t="s">
        <v>44</v>
      </c>
      <c r="U393" s="775" t="s">
        <v>45</v>
      </c>
      <c r="V393" s="740" t="s">
        <v>294</v>
      </c>
      <c r="W393" s="740" t="s">
        <v>295</v>
      </c>
      <c r="X393" s="740" t="s">
        <v>248</v>
      </c>
      <c r="Y393" s="773" t="s">
        <v>296</v>
      </c>
      <c r="Z393" s="778" t="s">
        <v>297</v>
      </c>
      <c r="AA393" s="778" t="s">
        <v>298</v>
      </c>
      <c r="AB393" s="778" t="s">
        <v>299</v>
      </c>
    </row>
    <row r="394" spans="1:28">
      <c r="A394" s="741" t="s">
        <v>44</v>
      </c>
      <c r="B394" s="742">
        <v>128438</v>
      </c>
      <c r="C394" s="743">
        <v>54952</v>
      </c>
      <c r="D394" s="743">
        <v>53253</v>
      </c>
      <c r="E394" s="1449" t="s">
        <v>199</v>
      </c>
      <c r="F394" s="743">
        <v>17168</v>
      </c>
      <c r="G394" s="743">
        <v>10277</v>
      </c>
      <c r="H394" s="743">
        <v>47302</v>
      </c>
      <c r="I394" s="743">
        <v>33186</v>
      </c>
      <c r="J394" s="779">
        <v>19529</v>
      </c>
      <c r="K394" s="780">
        <v>16171</v>
      </c>
      <c r="L394" s="780">
        <v>7410</v>
      </c>
      <c r="M394" s="780">
        <v>7051</v>
      </c>
      <c r="N394" s="836"/>
      <c r="O394" s="836"/>
      <c r="P394" s="741" t="s">
        <v>44</v>
      </c>
      <c r="Q394" s="808">
        <v>0.39636441709010201</v>
      </c>
      <c r="R394" s="809">
        <v>0.70037487261610099</v>
      </c>
      <c r="S394" s="809">
        <v>6.3148305347936803E-3</v>
      </c>
      <c r="T394" s="1449" t="s">
        <v>199</v>
      </c>
      <c r="U394" s="809">
        <v>0.85292404473438999</v>
      </c>
      <c r="V394" s="809">
        <v>0.86153546754889598</v>
      </c>
      <c r="W394" s="809">
        <v>0.72231618113398999</v>
      </c>
      <c r="X394" s="809">
        <v>0.75134092689688403</v>
      </c>
      <c r="Y394" s="824">
        <v>0.83875262430232</v>
      </c>
      <c r="Z394" s="811">
        <v>0.86556180817512796</v>
      </c>
      <c r="AA394" s="811">
        <v>0.90391363022941995</v>
      </c>
      <c r="AB394" s="811">
        <v>0.90540348886682698</v>
      </c>
    </row>
    <row r="395" spans="1:28">
      <c r="A395" s="744"/>
      <c r="B395" s="745"/>
      <c r="C395" s="746">
        <v>0.42784845606440502</v>
      </c>
      <c r="D395" s="746">
        <v>0.41462028371665699</v>
      </c>
      <c r="E395" s="746"/>
      <c r="F395" s="746">
        <v>0.13366760616017101</v>
      </c>
      <c r="G395" s="746">
        <v>8.0015260281225201E-2</v>
      </c>
      <c r="H395" s="746">
        <v>0.36828664413958501</v>
      </c>
      <c r="I395" s="746">
        <v>0.25838147588719901</v>
      </c>
      <c r="J395" s="781">
        <v>0.15205001635030099</v>
      </c>
      <c r="K395" s="781">
        <v>0.12590510596552401</v>
      </c>
      <c r="L395" s="781">
        <v>5.7693206060511697E-2</v>
      </c>
      <c r="M395" s="781">
        <v>5.4898083121817501E-2</v>
      </c>
      <c r="N395" s="836"/>
      <c r="O395" s="836"/>
      <c r="P395" s="744"/>
      <c r="Q395" s="810"/>
      <c r="R395" s="746"/>
      <c r="S395" s="746"/>
      <c r="T395" s="746"/>
      <c r="U395" s="746"/>
      <c r="V395" s="746"/>
      <c r="W395" s="746"/>
      <c r="X395" s="746"/>
      <c r="Y395" s="825"/>
      <c r="Z395" s="826"/>
      <c r="AA395" s="826"/>
      <c r="AB395" s="826"/>
    </row>
    <row r="396" spans="1:28">
      <c r="A396" s="741" t="s">
        <v>45</v>
      </c>
      <c r="B396" s="747">
        <v>245343</v>
      </c>
      <c r="C396" s="743">
        <v>74823</v>
      </c>
      <c r="D396" s="743">
        <v>72651</v>
      </c>
      <c r="E396" s="743">
        <v>30090</v>
      </c>
      <c r="F396" s="1450" t="s">
        <v>199</v>
      </c>
      <c r="G396" s="743">
        <v>16526</v>
      </c>
      <c r="H396" s="743">
        <v>60628</v>
      </c>
      <c r="I396" s="743">
        <v>42929</v>
      </c>
      <c r="J396" s="779">
        <v>17810</v>
      </c>
      <c r="K396" s="780">
        <v>27116</v>
      </c>
      <c r="L396" s="780">
        <v>7970</v>
      </c>
      <c r="M396" s="780">
        <v>7547</v>
      </c>
      <c r="N396" s="836"/>
      <c r="O396" s="836"/>
      <c r="P396" s="741" t="s">
        <v>45</v>
      </c>
      <c r="Q396" s="811">
        <v>0.17852187208207901</v>
      </c>
      <c r="R396" s="809">
        <v>0.49577001724068798</v>
      </c>
      <c r="S396" s="809">
        <v>1.4456630109671E-2</v>
      </c>
      <c r="T396" s="809">
        <v>0.68351611831173098</v>
      </c>
      <c r="U396" s="1450" t="s">
        <v>199</v>
      </c>
      <c r="V396" s="809">
        <v>0.65884061478881795</v>
      </c>
      <c r="W396" s="809">
        <v>0.48957577356996801</v>
      </c>
      <c r="X396" s="809">
        <v>0.58927531505509101</v>
      </c>
      <c r="Y396" s="824">
        <v>0.70864682762493003</v>
      </c>
      <c r="Z396" s="811">
        <v>0.69862811624133403</v>
      </c>
      <c r="AA396" s="811">
        <v>0.80903387703889595</v>
      </c>
      <c r="AB396" s="811">
        <v>0.81648337087584499</v>
      </c>
    </row>
    <row r="397" spans="1:28">
      <c r="A397" s="744"/>
      <c r="B397" s="745"/>
      <c r="C397" s="746">
        <v>0.30497303774715401</v>
      </c>
      <c r="D397" s="746">
        <v>0.29612012570156898</v>
      </c>
      <c r="E397" s="746">
        <v>0.12264462405693299</v>
      </c>
      <c r="F397" s="746"/>
      <c r="G397" s="746">
        <v>6.7358758961943099E-2</v>
      </c>
      <c r="H397" s="746">
        <v>0.24711526312142601</v>
      </c>
      <c r="I397" s="746">
        <v>0.17497544254370401</v>
      </c>
      <c r="J397" s="781">
        <v>7.2592248403255802E-2</v>
      </c>
      <c r="K397" s="781">
        <v>0.11052281907370499</v>
      </c>
      <c r="L397" s="781">
        <v>3.2485133058615903E-2</v>
      </c>
      <c r="M397" s="781">
        <v>3.0761016209959101E-2</v>
      </c>
      <c r="N397" s="836"/>
      <c r="O397" s="836"/>
      <c r="P397" s="744"/>
      <c r="Q397" s="810"/>
      <c r="R397" s="746"/>
      <c r="S397" s="746"/>
      <c r="T397" s="746"/>
      <c r="U397" s="746"/>
      <c r="V397" s="746"/>
      <c r="W397" s="746"/>
      <c r="X397" s="746"/>
      <c r="Y397" s="825"/>
      <c r="Z397" s="826"/>
      <c r="AA397" s="826"/>
      <c r="AB397" s="826"/>
    </row>
    <row r="398" spans="1:28">
      <c r="A398" s="748" t="s">
        <v>294</v>
      </c>
      <c r="B398" s="747">
        <v>163185</v>
      </c>
      <c r="C398" s="743">
        <v>29828</v>
      </c>
      <c r="D398" s="743">
        <v>29522</v>
      </c>
      <c r="E398" s="743">
        <v>8620</v>
      </c>
      <c r="F398" s="743">
        <v>5424</v>
      </c>
      <c r="G398" s="1449" t="s">
        <v>199</v>
      </c>
      <c r="H398" s="743">
        <v>26690</v>
      </c>
      <c r="I398" s="743">
        <v>13992</v>
      </c>
      <c r="J398" s="779">
        <v>3042</v>
      </c>
      <c r="K398" s="780">
        <v>2923</v>
      </c>
      <c r="L398" s="780">
        <v>2923</v>
      </c>
      <c r="M398" s="780">
        <v>2743</v>
      </c>
      <c r="N398" s="836"/>
      <c r="O398" s="836"/>
      <c r="P398" s="748" t="s">
        <v>294</v>
      </c>
      <c r="Q398" s="811">
        <v>0.109865164826481</v>
      </c>
      <c r="R398" s="809">
        <v>0.3275445889768</v>
      </c>
      <c r="S398" s="809">
        <v>1.2523112342170599</v>
      </c>
      <c r="T398" s="809">
        <v>0.51438515081206504</v>
      </c>
      <c r="U398" s="809">
        <v>0.59955752212389402</v>
      </c>
      <c r="V398" s="1449" t="s">
        <v>199</v>
      </c>
      <c r="W398" s="809">
        <v>0.31236418134132599</v>
      </c>
      <c r="X398" s="809">
        <v>0.46862492853058901</v>
      </c>
      <c r="Y398" s="824">
        <v>0.60815253122945401</v>
      </c>
      <c r="Z398" s="811">
        <v>0.68559698939445801</v>
      </c>
      <c r="AA398" s="811">
        <v>0.68559698939445801</v>
      </c>
      <c r="AB398" s="811">
        <v>0.68683922712358703</v>
      </c>
    </row>
    <row r="399" spans="1:28">
      <c r="A399" s="744"/>
      <c r="B399" s="745"/>
      <c r="C399" s="746">
        <v>0.182786408064467</v>
      </c>
      <c r="D399" s="746">
        <v>0.180911235714067</v>
      </c>
      <c r="E399" s="746">
        <v>5.28234825504795E-2</v>
      </c>
      <c r="F399" s="746">
        <v>3.3238349112969898E-2</v>
      </c>
      <c r="G399" s="746"/>
      <c r="H399" s="746">
        <v>0.163556699451543</v>
      </c>
      <c r="I399" s="746">
        <v>8.5743174924165805E-2</v>
      </c>
      <c r="J399" s="781">
        <v>1.8641419248092699E-2</v>
      </c>
      <c r="K399" s="781">
        <v>1.7912185556270499E-2</v>
      </c>
      <c r="L399" s="781">
        <v>1.7912185556270499E-2</v>
      </c>
      <c r="M399" s="781">
        <v>1.6809142997211798E-2</v>
      </c>
      <c r="N399" s="836"/>
      <c r="O399" s="836"/>
      <c r="P399" s="744"/>
      <c r="Q399" s="810"/>
      <c r="R399" s="746"/>
      <c r="S399" s="746"/>
      <c r="T399" s="746"/>
      <c r="U399" s="746"/>
      <c r="V399" s="822"/>
      <c r="W399" s="746"/>
      <c r="X399" s="746"/>
      <c r="Y399" s="825"/>
      <c r="Z399" s="826"/>
      <c r="AA399" s="826"/>
      <c r="AB399" s="826"/>
    </row>
    <row r="400" spans="1:28">
      <c r="A400" s="748" t="s">
        <v>300</v>
      </c>
      <c r="B400" s="747">
        <v>260984</v>
      </c>
      <c r="C400" s="743">
        <v>93209</v>
      </c>
      <c r="D400" s="743">
        <v>81678</v>
      </c>
      <c r="E400" s="743">
        <v>67900</v>
      </c>
      <c r="F400" s="743">
        <v>31225</v>
      </c>
      <c r="G400" s="743">
        <v>22941</v>
      </c>
      <c r="H400" s="1451" t="s">
        <v>199</v>
      </c>
      <c r="I400" s="743">
        <v>52345</v>
      </c>
      <c r="J400" s="779">
        <v>50163</v>
      </c>
      <c r="K400" s="780">
        <v>27239</v>
      </c>
      <c r="L400" s="780">
        <v>14696</v>
      </c>
      <c r="M400" s="780">
        <v>13830</v>
      </c>
      <c r="N400" s="836"/>
      <c r="O400" s="836"/>
      <c r="P400" s="748" t="s">
        <v>300</v>
      </c>
      <c r="Q400" s="811">
        <v>0.22286255121356399</v>
      </c>
      <c r="R400" s="809">
        <v>0.689203832247959</v>
      </c>
      <c r="S400" s="809">
        <v>0.28610577859388497</v>
      </c>
      <c r="T400" s="809">
        <v>0.77516936671575798</v>
      </c>
      <c r="U400" s="809">
        <v>0.83346677341873499</v>
      </c>
      <c r="V400" s="809">
        <v>0.85214245237783903</v>
      </c>
      <c r="W400" s="1451" t="s">
        <v>199</v>
      </c>
      <c r="X400" s="809">
        <v>0.73496991116630095</v>
      </c>
      <c r="Y400" s="824">
        <v>0.72557462671690298</v>
      </c>
      <c r="Z400" s="811">
        <v>0.88843202760747497</v>
      </c>
      <c r="AA400" s="811">
        <v>0.93331518780620604</v>
      </c>
      <c r="AB400" s="811">
        <v>0.93752711496746199</v>
      </c>
    </row>
    <row r="401" spans="1:28">
      <c r="A401" s="744"/>
      <c r="B401" s="745"/>
      <c r="C401" s="746">
        <v>0.35714449927964897</v>
      </c>
      <c r="D401" s="746">
        <v>0.312961714128069</v>
      </c>
      <c r="E401" s="746">
        <v>0.26016920577506703</v>
      </c>
      <c r="F401" s="746">
        <v>0.119643349783895</v>
      </c>
      <c r="G401" s="746">
        <v>8.7901940348833599E-2</v>
      </c>
      <c r="H401" s="746"/>
      <c r="I401" s="746">
        <v>0.20056785090273699</v>
      </c>
      <c r="J401" s="781">
        <v>0.19220718511479601</v>
      </c>
      <c r="K401" s="781">
        <v>0.104370382858719</v>
      </c>
      <c r="L401" s="781">
        <v>5.6309965361861301E-2</v>
      </c>
      <c r="M401" s="781">
        <v>5.2991754283787502E-2</v>
      </c>
      <c r="N401" s="836"/>
      <c r="O401" s="836"/>
      <c r="P401" s="744"/>
      <c r="Q401" s="812"/>
      <c r="R401" s="746"/>
      <c r="S401" s="746"/>
      <c r="T401" s="746"/>
      <c r="U401" s="746"/>
      <c r="V401" s="746"/>
      <c r="W401" s="823"/>
      <c r="X401" s="746"/>
      <c r="Y401" s="825"/>
      <c r="Z401" s="826"/>
      <c r="AA401" s="826"/>
      <c r="AB401" s="826"/>
    </row>
    <row r="402" spans="1:28">
      <c r="A402" s="748" t="s">
        <v>248</v>
      </c>
      <c r="B402" s="747">
        <v>798074</v>
      </c>
      <c r="C402" s="743">
        <v>23054</v>
      </c>
      <c r="D402" s="743">
        <v>22003</v>
      </c>
      <c r="E402" s="743">
        <v>10181</v>
      </c>
      <c r="F402" s="743">
        <v>4966</v>
      </c>
      <c r="G402" s="743">
        <v>3336</v>
      </c>
      <c r="H402" s="743">
        <v>19754</v>
      </c>
      <c r="I402" s="1451" t="s">
        <v>199</v>
      </c>
      <c r="J402" s="782">
        <v>5600</v>
      </c>
      <c r="K402" s="780">
        <v>3393</v>
      </c>
      <c r="L402" s="780">
        <v>1977</v>
      </c>
      <c r="M402" s="780">
        <v>1977</v>
      </c>
      <c r="N402" s="836"/>
      <c r="O402" s="836"/>
      <c r="P402" s="748" t="s">
        <v>248</v>
      </c>
      <c r="Q402" s="811">
        <v>4.0103460363703401E-2</v>
      </c>
      <c r="R402" s="809">
        <v>0.64700268933807603</v>
      </c>
      <c r="S402" s="809">
        <v>1.7911131470453499E-2</v>
      </c>
      <c r="T402" s="809">
        <v>0.85610450839799601</v>
      </c>
      <c r="U402" s="809">
        <v>0.80769230769230804</v>
      </c>
      <c r="V402" s="809">
        <v>0.87529976019184697</v>
      </c>
      <c r="W402" s="809">
        <v>0.65865141237217795</v>
      </c>
      <c r="X402" s="1451" t="s">
        <v>199</v>
      </c>
      <c r="Y402" s="824">
        <v>0.61142857142857099</v>
      </c>
      <c r="Z402" s="811">
        <v>0.91688770999115798</v>
      </c>
      <c r="AA402" s="811">
        <v>0.937278705108751</v>
      </c>
      <c r="AB402" s="811">
        <v>0.937278705108751</v>
      </c>
    </row>
    <row r="403" spans="1:28">
      <c r="A403" s="750"/>
      <c r="B403" s="830"/>
      <c r="C403" s="752">
        <v>2.8887045562190999E-2</v>
      </c>
      <c r="D403" s="753">
        <v>2.7570125076120802E-2</v>
      </c>
      <c r="E403" s="753">
        <v>1.27569623869466E-2</v>
      </c>
      <c r="F403" s="753">
        <v>6.2224806220976996E-3</v>
      </c>
      <c r="G403" s="753">
        <v>4.1800635028831903E-3</v>
      </c>
      <c r="H403" s="753">
        <v>2.4752090658259802E-2</v>
      </c>
      <c r="I403" s="753"/>
      <c r="J403" s="783">
        <v>7.0168931703075204E-3</v>
      </c>
      <c r="K403" s="784">
        <v>4.2514854512238198E-3</v>
      </c>
      <c r="L403" s="784">
        <v>2.47721389244606E-3</v>
      </c>
      <c r="M403" s="784">
        <v>2.47721389244606E-3</v>
      </c>
      <c r="N403" s="836"/>
      <c r="O403" s="836"/>
      <c r="P403" s="750"/>
      <c r="Q403" s="813"/>
      <c r="R403" s="753"/>
      <c r="S403" s="753"/>
      <c r="T403" s="753"/>
      <c r="U403" s="753"/>
      <c r="V403" s="753"/>
      <c r="W403" s="753"/>
      <c r="X403" s="753"/>
      <c r="Y403" s="783"/>
      <c r="Z403" s="784"/>
      <c r="AA403" s="784"/>
      <c r="AB403" s="784"/>
    </row>
    <row r="404" spans="1:28">
      <c r="A404" s="754" t="s">
        <v>301</v>
      </c>
      <c r="B404" s="831">
        <v>1596024</v>
      </c>
      <c r="C404" s="756">
        <v>275866</v>
      </c>
      <c r="D404" s="756">
        <v>259107</v>
      </c>
      <c r="E404" s="756">
        <v>116791</v>
      </c>
      <c r="F404" s="756">
        <v>58783</v>
      </c>
      <c r="G404" s="756">
        <v>53080</v>
      </c>
      <c r="H404" s="756">
        <v>154374</v>
      </c>
      <c r="I404" s="756">
        <v>142452</v>
      </c>
      <c r="J404" s="785">
        <v>96144</v>
      </c>
      <c r="K404" s="786">
        <v>76842</v>
      </c>
      <c r="L404" s="786">
        <v>34976</v>
      </c>
      <c r="M404" s="786">
        <v>33148</v>
      </c>
      <c r="N404" s="836"/>
      <c r="O404" s="836"/>
      <c r="P404" s="754" t="s">
        <v>301</v>
      </c>
      <c r="Q404" s="814">
        <v>0.141772443936587</v>
      </c>
      <c r="R404" s="815">
        <v>0.59633300225471797</v>
      </c>
      <c r="S404" s="815">
        <v>0.28269069153193499</v>
      </c>
      <c r="T404" s="815">
        <v>0.73936347835021499</v>
      </c>
      <c r="U404" s="815">
        <v>0.815388802885188</v>
      </c>
      <c r="V404" s="815">
        <v>0.79523360964581802</v>
      </c>
      <c r="W404" s="815">
        <v>0.55188697578607804</v>
      </c>
      <c r="X404" s="815">
        <v>0.66871647993710204</v>
      </c>
      <c r="Y404" s="827">
        <v>0.73506407056082501</v>
      </c>
      <c r="Z404" s="814">
        <v>0.81018193175607101</v>
      </c>
      <c r="AA404" s="814">
        <v>0.87828796889295502</v>
      </c>
      <c r="AB404" s="814">
        <v>0.88237601061904203</v>
      </c>
    </row>
    <row r="405" spans="1:28">
      <c r="A405" s="757" t="s">
        <v>302</v>
      </c>
      <c r="B405" s="758"/>
      <c r="C405" s="837">
        <v>0.178195918934935</v>
      </c>
      <c r="D405" s="837">
        <v>0.166333796650973</v>
      </c>
      <c r="E405" s="837">
        <v>7.6296231562711495E-2</v>
      </c>
      <c r="F405" s="837">
        <v>3.8460679769263997E-2</v>
      </c>
      <c r="G405" s="837">
        <v>3.4079042967342203E-2</v>
      </c>
      <c r="H405" s="837">
        <v>9.5997331086274701E-2</v>
      </c>
      <c r="I405" s="837">
        <v>9.2933566119084293E-2</v>
      </c>
      <c r="J405" s="838">
        <v>6.4200005230662702E-2</v>
      </c>
      <c r="K405" s="839">
        <v>4.9855231842743299E-2</v>
      </c>
      <c r="L405" s="839">
        <v>2.2685766665242101E-2</v>
      </c>
      <c r="M405" s="839">
        <v>2.15382103096361E-2</v>
      </c>
      <c r="N405" s="836"/>
      <c r="O405" s="836"/>
      <c r="P405" s="757" t="s">
        <v>302</v>
      </c>
      <c r="Q405" s="816"/>
      <c r="R405" s="759"/>
      <c r="S405" s="759"/>
      <c r="T405" s="759"/>
      <c r="U405" s="759"/>
      <c r="V405" s="759"/>
      <c r="W405" s="759"/>
      <c r="X405" s="759"/>
      <c r="Y405" s="787"/>
      <c r="Z405" s="788"/>
      <c r="AA405" s="788"/>
      <c r="AB405" s="788"/>
    </row>
    <row r="406" spans="1:28">
      <c r="A406" s="748" t="s">
        <v>49</v>
      </c>
      <c r="B406" s="747">
        <v>84315</v>
      </c>
      <c r="C406" s="743">
        <v>19369</v>
      </c>
      <c r="D406" s="743">
        <v>19369</v>
      </c>
      <c r="E406" s="743">
        <v>4925</v>
      </c>
      <c r="F406" s="743">
        <v>3321</v>
      </c>
      <c r="G406" s="743">
        <v>1246</v>
      </c>
      <c r="H406" s="743">
        <v>16144</v>
      </c>
      <c r="I406" s="743">
        <v>6472</v>
      </c>
      <c r="J406" s="1452" t="s">
        <v>199</v>
      </c>
      <c r="K406" s="789">
        <v>1440</v>
      </c>
      <c r="L406" s="789">
        <v>615</v>
      </c>
      <c r="M406" s="789">
        <v>566</v>
      </c>
      <c r="N406" s="836"/>
      <c r="O406" s="836"/>
      <c r="P406" s="748" t="s">
        <v>49</v>
      </c>
      <c r="Q406" s="811">
        <v>0.10007842733899899</v>
      </c>
      <c r="R406" s="809">
        <v>0.250503381692395</v>
      </c>
      <c r="S406" s="809">
        <v>2.5780745523921298</v>
      </c>
      <c r="T406" s="809">
        <v>0.68954314720812204</v>
      </c>
      <c r="U406" s="809">
        <v>0.352905751279735</v>
      </c>
      <c r="V406" s="809">
        <v>0.59871589085072197</v>
      </c>
      <c r="W406" s="809">
        <v>0.26641476709613499</v>
      </c>
      <c r="X406" s="809">
        <v>0.31504944375772598</v>
      </c>
      <c r="Y406" s="1451" t="s">
        <v>199</v>
      </c>
      <c r="Z406" s="811">
        <v>0.719444444444444</v>
      </c>
      <c r="AA406" s="811">
        <v>0.77398373983739799</v>
      </c>
      <c r="AB406" s="811">
        <v>0.79681978798586595</v>
      </c>
    </row>
    <row r="407" spans="1:28">
      <c r="A407" s="760"/>
      <c r="B407" s="739"/>
      <c r="C407" s="761">
        <v>0.22972187629721899</v>
      </c>
      <c r="D407" s="761">
        <v>0.22972187629721899</v>
      </c>
      <c r="E407" s="761">
        <v>5.84119077269762E-2</v>
      </c>
      <c r="F407" s="761">
        <v>3.9388009251022899E-2</v>
      </c>
      <c r="G407" s="761">
        <v>1.4777916147779201E-2</v>
      </c>
      <c r="H407" s="761">
        <v>0.19147245448615299</v>
      </c>
      <c r="I407" s="761">
        <v>7.67597699104548E-2</v>
      </c>
      <c r="J407" s="790"/>
      <c r="K407" s="791">
        <v>1.7078811599359499E-2</v>
      </c>
      <c r="L407" s="791">
        <v>7.2940757872264703E-3</v>
      </c>
      <c r="M407" s="791">
        <v>6.7129217814149303E-3</v>
      </c>
      <c r="N407" s="836"/>
      <c r="O407" s="836"/>
      <c r="P407" s="760"/>
      <c r="Q407" s="807"/>
      <c r="R407" s="761"/>
      <c r="S407" s="761"/>
      <c r="T407" s="761"/>
      <c r="U407" s="761"/>
      <c r="V407" s="761"/>
      <c r="W407" s="761"/>
      <c r="X407" s="761"/>
      <c r="Y407" s="790"/>
      <c r="Z407" s="791"/>
      <c r="AA407" s="791"/>
      <c r="AB407" s="791"/>
    </row>
    <row r="408" spans="1:28">
      <c r="A408" s="754" t="s">
        <v>303</v>
      </c>
      <c r="B408" s="762">
        <v>1680339</v>
      </c>
      <c r="C408" s="763">
        <v>295235</v>
      </c>
      <c r="D408" s="764">
        <v>278476</v>
      </c>
      <c r="E408" s="764">
        <v>121716</v>
      </c>
      <c r="F408" s="764">
        <v>62104</v>
      </c>
      <c r="G408" s="764">
        <v>54326</v>
      </c>
      <c r="H408" s="764">
        <v>170518</v>
      </c>
      <c r="I408" s="764">
        <v>148924</v>
      </c>
      <c r="J408" s="792">
        <v>96144</v>
      </c>
      <c r="K408" s="793">
        <v>78282</v>
      </c>
      <c r="L408" s="793">
        <v>35591</v>
      </c>
      <c r="M408" s="793">
        <v>33714</v>
      </c>
      <c r="N408" s="836"/>
      <c r="O408" s="836"/>
      <c r="P408" s="754" t="s">
        <v>303</v>
      </c>
      <c r="Q408" s="817">
        <v>0.13990175006258901</v>
      </c>
      <c r="R408" s="818">
        <v>0.573644723694684</v>
      </c>
      <c r="S408" s="819">
        <v>0.35835292524114998</v>
      </c>
      <c r="T408" s="819">
        <v>0.73734759604324795</v>
      </c>
      <c r="U408" s="819">
        <v>0.79065760659538797</v>
      </c>
      <c r="V408" s="819">
        <v>0.79072635570445104</v>
      </c>
      <c r="W408" s="819">
        <v>0.52485954561981696</v>
      </c>
      <c r="X408" s="819">
        <v>0.65334667347103204</v>
      </c>
      <c r="Y408" s="828">
        <v>0.73506407056082501</v>
      </c>
      <c r="Z408" s="829">
        <v>0.80851281265169495</v>
      </c>
      <c r="AA408" s="829">
        <v>0.87648562838919997</v>
      </c>
      <c r="AB408" s="829">
        <v>0.880939668980246</v>
      </c>
    </row>
    <row r="409" spans="1:28">
      <c r="A409" s="765"/>
      <c r="B409" s="820"/>
      <c r="C409" s="767">
        <v>0.175699665365144</v>
      </c>
      <c r="D409" s="767">
        <v>0.16572608265356001</v>
      </c>
      <c r="E409" s="767">
        <v>7.2435383574385906E-2</v>
      </c>
      <c r="F409" s="767">
        <v>3.6959208826314198E-2</v>
      </c>
      <c r="G409" s="767">
        <v>3.2330380952891098E-2</v>
      </c>
      <c r="H409" s="767">
        <v>0.101478332645972</v>
      </c>
      <c r="I409" s="767">
        <v>8.8627354361233104E-2</v>
      </c>
      <c r="J409" s="794">
        <v>5.7217025850140997E-2</v>
      </c>
      <c r="K409" s="795">
        <v>4.6587027974712203E-2</v>
      </c>
      <c r="L409" s="795">
        <v>2.1180845055670298E-2</v>
      </c>
      <c r="M409" s="795">
        <v>2.0063808552916999E-2</v>
      </c>
      <c r="N409" s="802"/>
      <c r="O409" s="836"/>
      <c r="P409" s="765"/>
      <c r="Q409" s="820"/>
      <c r="R409" s="767"/>
      <c r="S409" s="767"/>
      <c r="T409" s="767"/>
      <c r="U409" s="767"/>
      <c r="V409" s="767"/>
      <c r="W409" s="767"/>
      <c r="X409" s="767"/>
      <c r="Y409" s="794"/>
      <c r="Z409" s="795"/>
      <c r="AA409" s="795"/>
      <c r="AB409" s="795"/>
    </row>
    <row r="410" spans="1:28" ht="15">
      <c r="A410" s="836"/>
      <c r="B410" s="836"/>
      <c r="C410" s="836"/>
      <c r="D410" s="836"/>
      <c r="E410" s="836"/>
      <c r="F410" s="836"/>
      <c r="G410" s="836"/>
      <c r="H410" s="836"/>
      <c r="I410" s="835"/>
      <c r="J410" s="835"/>
      <c r="K410" s="835"/>
      <c r="L410" s="835"/>
      <c r="M410" s="835"/>
      <c r="N410" s="836"/>
      <c r="O410" s="836"/>
      <c r="P410" s="836"/>
      <c r="Q410" s="836"/>
      <c r="R410" s="836"/>
      <c r="S410" s="836"/>
      <c r="T410" s="836"/>
      <c r="U410" s="836"/>
      <c r="V410" s="836"/>
      <c r="W410" s="836"/>
      <c r="X410" s="835"/>
      <c r="Y410" s="835"/>
      <c r="Z410" s="835"/>
      <c r="AA410" s="835"/>
      <c r="AB410" s="835"/>
    </row>
    <row r="411" spans="1:28" ht="15">
      <c r="A411" s="729" t="s">
        <v>304</v>
      </c>
      <c r="B411" s="836"/>
      <c r="C411" s="836"/>
      <c r="D411" s="836"/>
      <c r="E411" s="836"/>
      <c r="F411" s="836"/>
      <c r="G411" s="836"/>
      <c r="H411" s="836"/>
      <c r="I411" s="835"/>
      <c r="J411" s="835"/>
      <c r="K411" s="835"/>
      <c r="L411" s="835"/>
      <c r="M411" s="835"/>
      <c r="N411" s="836"/>
      <c r="O411" s="836"/>
      <c r="P411" s="729" t="s">
        <v>269</v>
      </c>
      <c r="Q411" s="836"/>
      <c r="R411" s="836"/>
      <c r="S411" s="836"/>
      <c r="T411" s="836"/>
      <c r="U411" s="836"/>
      <c r="V411" s="836"/>
      <c r="W411" s="836"/>
      <c r="X411" s="835"/>
      <c r="Y411" s="835"/>
      <c r="Z411" s="835"/>
      <c r="AA411" s="835"/>
      <c r="AB411" s="835"/>
    </row>
    <row r="412" spans="1:28" ht="15">
      <c r="A412" s="729"/>
      <c r="B412" s="836"/>
      <c r="C412" s="836"/>
      <c r="D412" s="836"/>
      <c r="E412" s="836"/>
      <c r="F412" s="836"/>
      <c r="G412" s="836"/>
      <c r="H412" s="836"/>
      <c r="I412" s="835"/>
      <c r="J412" s="835"/>
      <c r="K412" s="835"/>
      <c r="L412" s="835"/>
      <c r="M412" s="835"/>
      <c r="N412" s="836"/>
      <c r="O412" s="836"/>
      <c r="P412" s="729"/>
      <c r="Q412" s="836"/>
      <c r="R412" s="836"/>
      <c r="S412" s="836"/>
      <c r="T412" s="836"/>
      <c r="U412" s="836"/>
      <c r="V412" s="836"/>
      <c r="W412" s="836"/>
      <c r="X412" s="835"/>
      <c r="Y412" s="835"/>
      <c r="Z412" s="835"/>
      <c r="AA412" s="835"/>
      <c r="AB412" s="835"/>
    </row>
    <row r="413" spans="1:28" ht="15">
      <c r="A413" s="729"/>
      <c r="B413" s="836"/>
      <c r="C413" s="836"/>
      <c r="D413" s="836"/>
      <c r="E413" s="836"/>
      <c r="F413" s="836"/>
      <c r="G413" s="836"/>
      <c r="H413" s="836"/>
      <c r="I413" s="835"/>
      <c r="J413" s="835"/>
      <c r="K413" s="835"/>
      <c r="L413" s="835"/>
      <c r="M413" s="835"/>
      <c r="N413" s="836"/>
      <c r="O413" s="836"/>
      <c r="P413" s="729"/>
      <c r="Q413" s="836"/>
      <c r="R413" s="836"/>
      <c r="S413" s="836"/>
      <c r="T413" s="836"/>
      <c r="U413" s="836"/>
      <c r="V413" s="836"/>
      <c r="W413" s="836"/>
      <c r="X413" s="835"/>
      <c r="Y413" s="835"/>
      <c r="Z413" s="835"/>
      <c r="AA413" s="835"/>
      <c r="AB413" s="835"/>
    </row>
    <row r="414" spans="1:28" ht="15">
      <c r="A414" s="833" t="s">
        <v>270</v>
      </c>
      <c r="B414" s="834"/>
      <c r="C414" s="835"/>
      <c r="D414" s="835"/>
      <c r="E414" s="835"/>
      <c r="F414" s="835"/>
      <c r="G414" s="835"/>
      <c r="H414" s="835"/>
      <c r="I414" s="835"/>
      <c r="J414" s="835"/>
      <c r="K414" s="835"/>
      <c r="L414" s="835"/>
      <c r="M414" s="835"/>
      <c r="N414" s="836"/>
      <c r="O414" s="836"/>
      <c r="P414" s="833" t="s">
        <v>271</v>
      </c>
      <c r="Q414" s="835"/>
      <c r="R414" s="835"/>
      <c r="S414" s="835"/>
      <c r="T414" s="835"/>
      <c r="U414" s="835"/>
      <c r="V414" s="835"/>
      <c r="W414" s="835"/>
      <c r="X414" s="835"/>
      <c r="Y414" s="835"/>
      <c r="Z414" s="835"/>
      <c r="AA414" s="835"/>
      <c r="AB414" s="835"/>
    </row>
    <row r="415" spans="1:28" ht="15">
      <c r="A415" s="718" t="s">
        <v>272</v>
      </c>
      <c r="B415" s="768" t="s">
        <v>273</v>
      </c>
      <c r="C415" s="836"/>
      <c r="D415" s="836"/>
      <c r="E415" s="836"/>
      <c r="F415" s="836"/>
      <c r="G415" s="836"/>
      <c r="H415" s="835"/>
      <c r="I415" s="835"/>
      <c r="J415" s="835"/>
      <c r="K415" s="835"/>
      <c r="L415" s="835"/>
      <c r="M415" s="835"/>
      <c r="N415" s="836"/>
      <c r="O415" s="836"/>
      <c r="P415" s="718" t="s">
        <v>272</v>
      </c>
      <c r="Q415" s="718" t="s">
        <v>273</v>
      </c>
      <c r="R415" s="836"/>
      <c r="S415" s="836"/>
      <c r="T415" s="836"/>
      <c r="U415" s="836"/>
      <c r="V415" s="836"/>
      <c r="W415" s="835"/>
      <c r="X415" s="835"/>
      <c r="Y415" s="835"/>
      <c r="Z415" s="835"/>
      <c r="AA415" s="835"/>
      <c r="AB415" s="835"/>
    </row>
    <row r="416" spans="1:28" ht="15">
      <c r="A416" s="728" t="s">
        <v>274</v>
      </c>
      <c r="B416" s="771"/>
      <c r="C416" s="728">
        <v>2015</v>
      </c>
      <c r="D416" s="729"/>
      <c r="E416" s="729"/>
      <c r="F416" s="729"/>
      <c r="G416" s="729"/>
      <c r="H416" s="835"/>
      <c r="I416" s="835"/>
      <c r="J416" s="835"/>
      <c r="K416" s="835"/>
      <c r="L416" s="835"/>
      <c r="M416" s="835"/>
      <c r="N416" s="836"/>
      <c r="O416" s="836"/>
      <c r="P416" s="728" t="s">
        <v>274</v>
      </c>
      <c r="Q416" s="728"/>
      <c r="R416" s="728">
        <v>2015</v>
      </c>
      <c r="S416" s="729"/>
      <c r="T416" s="729"/>
      <c r="U416" s="729"/>
      <c r="V416" s="729"/>
      <c r="W416" s="835"/>
      <c r="X416" s="835"/>
      <c r="Y416" s="835"/>
      <c r="Z416" s="835"/>
      <c r="AA416" s="835"/>
      <c r="AB416" s="835"/>
    </row>
    <row r="417" spans="1:28" ht="15.6" thickBot="1">
      <c r="A417" s="836"/>
      <c r="B417" s="768"/>
      <c r="C417" s="836"/>
      <c r="D417" s="836"/>
      <c r="E417" s="836"/>
      <c r="F417" s="836"/>
      <c r="G417" s="836"/>
      <c r="H417" s="835"/>
      <c r="I417" s="835"/>
      <c r="J417" s="835"/>
      <c r="K417" s="835"/>
      <c r="L417" s="835"/>
      <c r="M417" s="835"/>
      <c r="N417" s="836"/>
      <c r="O417" s="836"/>
      <c r="P417" s="836"/>
      <c r="Q417" s="836"/>
      <c r="R417" s="836"/>
      <c r="S417" s="836"/>
      <c r="T417" s="836"/>
      <c r="U417" s="836"/>
      <c r="V417" s="836"/>
      <c r="W417" s="835"/>
      <c r="X417" s="835"/>
      <c r="Y417" s="835"/>
      <c r="Z417" s="835"/>
      <c r="AA417" s="835"/>
      <c r="AB417" s="835"/>
    </row>
    <row r="418" spans="1:28">
      <c r="A418" s="730" t="s">
        <v>275</v>
      </c>
      <c r="B418" s="731" t="s">
        <v>276</v>
      </c>
      <c r="C418" s="732"/>
      <c r="D418" s="732"/>
      <c r="E418" s="732" t="s">
        <v>277</v>
      </c>
      <c r="F418" s="732"/>
      <c r="G418" s="732"/>
      <c r="H418" s="732"/>
      <c r="I418" s="732"/>
      <c r="J418" s="732"/>
      <c r="K418" s="730" t="s">
        <v>278</v>
      </c>
      <c r="L418" s="730" t="s">
        <v>279</v>
      </c>
      <c r="M418" s="730" t="s">
        <v>280</v>
      </c>
      <c r="N418" s="836"/>
      <c r="O418" s="836"/>
      <c r="P418" s="730" t="s">
        <v>275</v>
      </c>
      <c r="Q418" s="805" t="s">
        <v>276</v>
      </c>
      <c r="R418" s="732"/>
      <c r="S418" s="732"/>
      <c r="T418" s="732" t="s">
        <v>281</v>
      </c>
      <c r="U418" s="732"/>
      <c r="V418" s="732"/>
      <c r="W418" s="732"/>
      <c r="X418" s="732"/>
      <c r="Y418" s="732"/>
      <c r="Z418" s="730" t="s">
        <v>278</v>
      </c>
      <c r="AA418" s="730" t="s">
        <v>279</v>
      </c>
      <c r="AB418" s="730" t="s">
        <v>280</v>
      </c>
    </row>
    <row r="419" spans="1:28">
      <c r="A419" s="733" t="s">
        <v>282</v>
      </c>
      <c r="B419" s="734" t="s">
        <v>283</v>
      </c>
      <c r="C419" s="735"/>
      <c r="D419" s="735"/>
      <c r="E419" s="773" t="s">
        <v>284</v>
      </c>
      <c r="F419" s="735"/>
      <c r="G419" s="735"/>
      <c r="H419" s="735"/>
      <c r="I419" s="735"/>
      <c r="J419" s="735"/>
      <c r="K419" s="776" t="s">
        <v>285</v>
      </c>
      <c r="L419" s="776" t="s">
        <v>285</v>
      </c>
      <c r="M419" s="776" t="s">
        <v>285</v>
      </c>
      <c r="N419" s="836"/>
      <c r="O419" s="836"/>
      <c r="P419" s="733" t="s">
        <v>282</v>
      </c>
      <c r="Q419" s="806" t="s">
        <v>283</v>
      </c>
      <c r="R419" s="735"/>
      <c r="S419" s="735"/>
      <c r="T419" s="773" t="s">
        <v>286</v>
      </c>
      <c r="U419" s="735"/>
      <c r="V419" s="735"/>
      <c r="W419" s="735"/>
      <c r="X419" s="735"/>
      <c r="Y419" s="735"/>
      <c r="Z419" s="776" t="s">
        <v>285</v>
      </c>
      <c r="AA419" s="776" t="s">
        <v>285</v>
      </c>
      <c r="AB419" s="776" t="s">
        <v>285</v>
      </c>
    </row>
    <row r="420" spans="1:28">
      <c r="A420" s="736" t="s">
        <v>287</v>
      </c>
      <c r="B420" s="734" t="s">
        <v>227</v>
      </c>
      <c r="C420" s="737" t="s">
        <v>288</v>
      </c>
      <c r="D420" s="737" t="s">
        <v>289</v>
      </c>
      <c r="E420" s="774"/>
      <c r="F420" s="774"/>
      <c r="G420" s="774"/>
      <c r="H420" s="774"/>
      <c r="I420" s="774"/>
      <c r="J420" s="777" t="s">
        <v>82</v>
      </c>
      <c r="K420" s="733" t="s">
        <v>290</v>
      </c>
      <c r="L420" s="733" t="s">
        <v>291</v>
      </c>
      <c r="M420" s="733" t="s">
        <v>291</v>
      </c>
      <c r="N420" s="836"/>
      <c r="O420" s="836"/>
      <c r="P420" s="736" t="s">
        <v>287</v>
      </c>
      <c r="Q420" s="806" t="s">
        <v>227</v>
      </c>
      <c r="R420" s="737" t="s">
        <v>288</v>
      </c>
      <c r="S420" s="737" t="s">
        <v>306</v>
      </c>
      <c r="T420" s="774"/>
      <c r="U420" s="774"/>
      <c r="V420" s="774"/>
      <c r="W420" s="774"/>
      <c r="X420" s="774"/>
      <c r="Y420" s="777" t="s">
        <v>82</v>
      </c>
      <c r="Z420" s="733" t="s">
        <v>290</v>
      </c>
      <c r="AA420" s="733" t="s">
        <v>291</v>
      </c>
      <c r="AB420" s="733" t="s">
        <v>291</v>
      </c>
    </row>
    <row r="421" spans="1:28">
      <c r="A421" s="738"/>
      <c r="B421" s="739"/>
      <c r="C421" s="740" t="s">
        <v>292</v>
      </c>
      <c r="D421" s="740" t="s">
        <v>293</v>
      </c>
      <c r="E421" s="775" t="s">
        <v>44</v>
      </c>
      <c r="F421" s="775" t="s">
        <v>45</v>
      </c>
      <c r="G421" s="740" t="s">
        <v>294</v>
      </c>
      <c r="H421" s="740" t="s">
        <v>295</v>
      </c>
      <c r="I421" s="740" t="s">
        <v>248</v>
      </c>
      <c r="J421" s="773" t="s">
        <v>296</v>
      </c>
      <c r="K421" s="778" t="s">
        <v>297</v>
      </c>
      <c r="L421" s="778" t="s">
        <v>298</v>
      </c>
      <c r="M421" s="778" t="s">
        <v>299</v>
      </c>
      <c r="N421" s="836"/>
      <c r="O421" s="836"/>
      <c r="P421" s="738"/>
      <c r="Q421" s="807"/>
      <c r="R421" s="740" t="s">
        <v>292</v>
      </c>
      <c r="S421" s="740" t="s">
        <v>307</v>
      </c>
      <c r="T421" s="775" t="s">
        <v>44</v>
      </c>
      <c r="U421" s="775" t="s">
        <v>45</v>
      </c>
      <c r="V421" s="740" t="s">
        <v>294</v>
      </c>
      <c r="W421" s="740" t="s">
        <v>295</v>
      </c>
      <c r="X421" s="740" t="s">
        <v>248</v>
      </c>
      <c r="Y421" s="773" t="s">
        <v>296</v>
      </c>
      <c r="Z421" s="778" t="s">
        <v>297</v>
      </c>
      <c r="AA421" s="778" t="s">
        <v>298</v>
      </c>
      <c r="AB421" s="778" t="s">
        <v>299</v>
      </c>
    </row>
    <row r="422" spans="1:28">
      <c r="A422" s="741" t="s">
        <v>44</v>
      </c>
      <c r="B422" s="742">
        <v>127357</v>
      </c>
      <c r="C422" s="743">
        <v>51703</v>
      </c>
      <c r="D422" s="743">
        <v>50353</v>
      </c>
      <c r="E422" s="1449"/>
      <c r="F422" s="743">
        <v>16228</v>
      </c>
      <c r="G422" s="743">
        <v>9992</v>
      </c>
      <c r="H422" s="743">
        <v>32463</v>
      </c>
      <c r="I422" s="743">
        <v>45479</v>
      </c>
      <c r="J422" s="779">
        <v>14631</v>
      </c>
      <c r="K422" s="780"/>
      <c r="L422" s="780"/>
      <c r="M422" s="780"/>
      <c r="N422" s="836"/>
      <c r="O422" s="836"/>
      <c r="P422" s="741" t="s">
        <v>44</v>
      </c>
      <c r="Q422" s="1784"/>
      <c r="R422" s="1785"/>
      <c r="S422" s="1785"/>
      <c r="T422" s="1786"/>
      <c r="U422" s="1785"/>
      <c r="V422" s="1785"/>
      <c r="W422" s="1785"/>
      <c r="X422" s="1785"/>
      <c r="Y422" s="1787"/>
      <c r="Z422" s="1788"/>
      <c r="AA422" s="1788"/>
      <c r="AB422" s="1788"/>
    </row>
    <row r="423" spans="1:28">
      <c r="A423" s="744"/>
      <c r="B423" s="745"/>
      <c r="C423" s="746">
        <v>0.40596904763774272</v>
      </c>
      <c r="D423" s="746">
        <v>0.39536892357703152</v>
      </c>
      <c r="E423" s="746"/>
      <c r="F423" s="746">
        <v>0.12742134315349765</v>
      </c>
      <c r="G423" s="746">
        <v>7.8456621936760451E-2</v>
      </c>
      <c r="H423" s="746">
        <v>0.25489764991323605</v>
      </c>
      <c r="I423" s="746">
        <v>0.35709854974598965</v>
      </c>
      <c r="J423" s="781">
        <v>0.1148817889868637</v>
      </c>
      <c r="K423" s="781"/>
      <c r="L423" s="781"/>
      <c r="M423" s="781"/>
      <c r="N423" s="836"/>
      <c r="O423" s="836"/>
      <c r="P423" s="744"/>
      <c r="Q423" s="1789"/>
      <c r="R423" s="1790"/>
      <c r="S423" s="1790"/>
      <c r="T423" s="1790"/>
      <c r="U423" s="1790"/>
      <c r="V423" s="1790"/>
      <c r="W423" s="1790"/>
      <c r="X423" s="1790"/>
      <c r="Y423" s="1791"/>
      <c r="Z423" s="1792"/>
      <c r="AA423" s="1792"/>
      <c r="AB423" s="1792"/>
    </row>
    <row r="424" spans="1:28">
      <c r="A424" s="741" t="s">
        <v>45</v>
      </c>
      <c r="B424" s="747">
        <v>237574</v>
      </c>
      <c r="C424" s="743">
        <v>65951</v>
      </c>
      <c r="D424" s="743">
        <v>64127</v>
      </c>
      <c r="E424" s="743">
        <v>25163</v>
      </c>
      <c r="F424" s="1451"/>
      <c r="G424" s="743">
        <v>14832</v>
      </c>
      <c r="H424" s="743">
        <v>39296</v>
      </c>
      <c r="I424" s="743">
        <v>54530</v>
      </c>
      <c r="J424" s="779">
        <v>13563</v>
      </c>
      <c r="K424" s="780"/>
      <c r="L424" s="780"/>
      <c r="M424" s="780"/>
      <c r="N424" s="836"/>
      <c r="O424" s="836"/>
      <c r="P424" s="741" t="s">
        <v>45</v>
      </c>
      <c r="Q424" s="1788"/>
      <c r="R424" s="1785"/>
      <c r="S424" s="1785"/>
      <c r="T424" s="1785"/>
      <c r="U424" s="1786"/>
      <c r="V424" s="1785"/>
      <c r="W424" s="1785"/>
      <c r="X424" s="1785"/>
      <c r="Y424" s="1787"/>
      <c r="Z424" s="1788"/>
      <c r="AA424" s="1788"/>
      <c r="AB424" s="1788"/>
    </row>
    <row r="425" spans="1:28">
      <c r="A425" s="744"/>
      <c r="B425" s="745"/>
      <c r="C425" s="746">
        <v>0.27760192613669848</v>
      </c>
      <c r="D425" s="746">
        <v>0.26992431831766101</v>
      </c>
      <c r="E425" s="746">
        <v>0.10591647234124946</v>
      </c>
      <c r="F425" s="746"/>
      <c r="G425" s="746">
        <v>6.2431074107436001E-2</v>
      </c>
      <c r="H425" s="746">
        <v>0.16540530529435038</v>
      </c>
      <c r="I425" s="746">
        <v>0.22952848375664003</v>
      </c>
      <c r="J425" s="781">
        <v>5.7089580509651731E-2</v>
      </c>
      <c r="K425" s="781"/>
      <c r="L425" s="781"/>
      <c r="M425" s="781"/>
      <c r="N425" s="836"/>
      <c r="O425" s="836"/>
      <c r="P425" s="744"/>
      <c r="Q425" s="1789"/>
      <c r="R425" s="1790"/>
      <c r="S425" s="1790"/>
      <c r="T425" s="1790"/>
      <c r="U425" s="1790"/>
      <c r="V425" s="1790"/>
      <c r="W425" s="1790"/>
      <c r="X425" s="1790"/>
      <c r="Y425" s="1791"/>
      <c r="Z425" s="1792"/>
      <c r="AA425" s="1792"/>
      <c r="AB425" s="1792"/>
    </row>
    <row r="426" spans="1:28">
      <c r="A426" s="748" t="s">
        <v>294</v>
      </c>
      <c r="B426" s="747">
        <v>166376</v>
      </c>
      <c r="C426" s="743">
        <v>26855</v>
      </c>
      <c r="D426" s="743">
        <v>26605</v>
      </c>
      <c r="E426" s="743">
        <v>8408</v>
      </c>
      <c r="F426" s="743">
        <v>4945</v>
      </c>
      <c r="G426" s="1451"/>
      <c r="H426" s="743">
        <v>14276</v>
      </c>
      <c r="I426" s="743">
        <v>24033</v>
      </c>
      <c r="J426" s="779">
        <v>2698</v>
      </c>
      <c r="K426" s="780"/>
      <c r="L426" s="780"/>
      <c r="M426" s="780"/>
      <c r="N426" s="836"/>
      <c r="O426" s="836"/>
      <c r="P426" s="748" t="s">
        <v>294</v>
      </c>
      <c r="Q426" s="1788"/>
      <c r="R426" s="1785"/>
      <c r="S426" s="1785"/>
      <c r="T426" s="1785"/>
      <c r="U426" s="1785"/>
      <c r="V426" s="1786"/>
      <c r="W426" s="1785"/>
      <c r="X426" s="1785"/>
      <c r="Y426" s="1787"/>
      <c r="Z426" s="1788"/>
      <c r="AA426" s="1788"/>
      <c r="AB426" s="1788"/>
    </row>
    <row r="427" spans="1:28">
      <c r="A427" s="744"/>
      <c r="B427" s="745"/>
      <c r="C427" s="746">
        <v>0.16141150165889312</v>
      </c>
      <c r="D427" s="746">
        <v>0.15990888108861856</v>
      </c>
      <c r="E427" s="746">
        <v>5.053613501947396E-2</v>
      </c>
      <c r="F427" s="746">
        <v>2.9721834880030773E-2</v>
      </c>
      <c r="G427" s="746"/>
      <c r="H427" s="746">
        <v>8.5805645044958412E-2</v>
      </c>
      <c r="I427" s="746">
        <v>0.1444499206616339</v>
      </c>
      <c r="J427" s="781">
        <v>1.6216281194403038E-2</v>
      </c>
      <c r="K427" s="781"/>
      <c r="L427" s="781"/>
      <c r="M427" s="781"/>
      <c r="N427" s="836"/>
      <c r="O427" s="836"/>
      <c r="P427" s="744"/>
      <c r="Q427" s="1789"/>
      <c r="R427" s="1790"/>
      <c r="S427" s="1790"/>
      <c r="T427" s="1790"/>
      <c r="U427" s="1790"/>
      <c r="V427" s="1793"/>
      <c r="W427" s="1790"/>
      <c r="X427" s="1790"/>
      <c r="Y427" s="1791"/>
      <c r="Z427" s="1792"/>
      <c r="AA427" s="1792"/>
      <c r="AB427" s="1792"/>
    </row>
    <row r="428" spans="1:28">
      <c r="A428" s="748" t="s">
        <v>300</v>
      </c>
      <c r="B428" s="747">
        <v>260274</v>
      </c>
      <c r="C428" s="743">
        <v>84512</v>
      </c>
      <c r="D428" s="743">
        <v>76795</v>
      </c>
      <c r="E428" s="743">
        <v>63785</v>
      </c>
      <c r="F428" s="743">
        <v>29083</v>
      </c>
      <c r="G428" s="743">
        <v>20087</v>
      </c>
      <c r="H428" s="1451"/>
      <c r="I428" s="1451">
        <v>52398</v>
      </c>
      <c r="J428" s="779">
        <v>37899</v>
      </c>
      <c r="K428" s="780"/>
      <c r="L428" s="780"/>
      <c r="M428" s="780"/>
      <c r="N428" s="836"/>
      <c r="O428" s="836"/>
      <c r="P428" s="748" t="s">
        <v>300</v>
      </c>
      <c r="Q428" s="1788"/>
      <c r="R428" s="1785"/>
      <c r="S428" s="1785"/>
      <c r="T428" s="1785"/>
      <c r="U428" s="1785"/>
      <c r="V428" s="1785"/>
      <c r="W428" s="1794"/>
      <c r="X428" s="1785"/>
      <c r="Y428" s="1787"/>
      <c r="Z428" s="1788"/>
      <c r="AA428" s="1788"/>
      <c r="AB428" s="1788"/>
    </row>
    <row r="429" spans="1:28">
      <c r="A429" s="744"/>
      <c r="B429" s="745"/>
      <c r="C429" s="746">
        <v>0.32470396582063515</v>
      </c>
      <c r="D429" s="746">
        <v>0.29505444262584812</v>
      </c>
      <c r="E429" s="746">
        <v>0.24506865841382544</v>
      </c>
      <c r="F429" s="746">
        <v>0.11173993560632257</v>
      </c>
      <c r="G429" s="746">
        <v>7.717636029722523E-2</v>
      </c>
      <c r="H429" s="746"/>
      <c r="I429" s="746">
        <v>0.2013186103875147</v>
      </c>
      <c r="J429" s="781">
        <v>0.14561193204084927</v>
      </c>
      <c r="K429" s="781"/>
      <c r="L429" s="781"/>
      <c r="M429" s="781"/>
      <c r="N429" s="836"/>
      <c r="O429" s="836"/>
      <c r="P429" s="744"/>
      <c r="Q429" s="1795"/>
      <c r="R429" s="1790"/>
      <c r="S429" s="1790"/>
      <c r="T429" s="1790"/>
      <c r="U429" s="1790"/>
      <c r="V429" s="1790"/>
      <c r="W429" s="1796"/>
      <c r="X429" s="1790"/>
      <c r="Y429" s="1791"/>
      <c r="Z429" s="1792"/>
      <c r="AA429" s="1792"/>
      <c r="AB429" s="1792"/>
    </row>
    <row r="430" spans="1:28">
      <c r="A430" s="748" t="s">
        <v>248</v>
      </c>
      <c r="B430" s="747">
        <v>965137</v>
      </c>
      <c r="C430" s="743">
        <v>22553</v>
      </c>
      <c r="D430" s="743">
        <v>20679</v>
      </c>
      <c r="E430" s="743">
        <v>8135</v>
      </c>
      <c r="F430" s="743">
        <v>4160</v>
      </c>
      <c r="G430" s="743">
        <v>2940</v>
      </c>
      <c r="H430" s="1451">
        <v>19143</v>
      </c>
      <c r="I430" s="1451"/>
      <c r="J430" s="782">
        <v>5610</v>
      </c>
      <c r="K430" s="780"/>
      <c r="L430" s="780"/>
      <c r="M430" s="780"/>
      <c r="N430" s="836"/>
      <c r="O430" s="836"/>
      <c r="P430" s="748" t="s">
        <v>248</v>
      </c>
      <c r="Q430" s="1788"/>
      <c r="R430" s="1785"/>
      <c r="S430" s="1785"/>
      <c r="T430" s="1785"/>
      <c r="U430" s="1785"/>
      <c r="V430" s="1785"/>
      <c r="W430" s="1785"/>
      <c r="X430" s="1794"/>
      <c r="Y430" s="1787"/>
      <c r="Z430" s="1788"/>
      <c r="AA430" s="1788"/>
      <c r="AB430" s="1788"/>
    </row>
    <row r="431" spans="1:28">
      <c r="A431" s="750"/>
      <c r="B431" s="830"/>
      <c r="C431" s="752">
        <v>2.3367666973704251E-2</v>
      </c>
      <c r="D431" s="753">
        <v>2.1425973721865395E-2</v>
      </c>
      <c r="E431" s="753">
        <v>8.4288551780731646E-3</v>
      </c>
      <c r="F431" s="753">
        <v>4.3102689048290553E-3</v>
      </c>
      <c r="G431" s="753">
        <v>3.0461996587013034E-3</v>
      </c>
      <c r="H431" s="753">
        <v>1.9834489818543896E-2</v>
      </c>
      <c r="I431" s="753"/>
      <c r="J431" s="783">
        <v>5.8126462875218755E-3</v>
      </c>
      <c r="K431" s="784"/>
      <c r="L431" s="784"/>
      <c r="M431" s="784"/>
      <c r="N431" s="836"/>
      <c r="O431" s="836"/>
      <c r="P431" s="750"/>
      <c r="Q431" s="1797"/>
      <c r="R431" s="1798"/>
      <c r="S431" s="1798"/>
      <c r="T431" s="1798"/>
      <c r="U431" s="1798"/>
      <c r="V431" s="1798"/>
      <c r="W431" s="1798"/>
      <c r="X431" s="1798"/>
      <c r="Y431" s="1799"/>
      <c r="Z431" s="1800"/>
      <c r="AA431" s="1800"/>
      <c r="AB431" s="1800"/>
    </row>
    <row r="432" spans="1:28">
      <c r="A432" s="754" t="s">
        <v>301</v>
      </c>
      <c r="B432" s="831">
        <v>1756718</v>
      </c>
      <c r="C432" s="756">
        <v>251574</v>
      </c>
      <c r="D432" s="756">
        <v>238559</v>
      </c>
      <c r="E432" s="756">
        <v>105491</v>
      </c>
      <c r="F432" s="756">
        <v>54416</v>
      </c>
      <c r="G432" s="756">
        <v>47851</v>
      </c>
      <c r="H432" s="756">
        <v>138433</v>
      </c>
      <c r="I432" s="756">
        <v>143185</v>
      </c>
      <c r="J432" s="785">
        <v>74401</v>
      </c>
      <c r="K432" s="786"/>
      <c r="L432" s="786"/>
      <c r="M432" s="786"/>
      <c r="N432" s="836"/>
      <c r="O432" s="836"/>
      <c r="P432" s="754" t="s">
        <v>301</v>
      </c>
      <c r="Q432" s="1801"/>
      <c r="R432" s="1802"/>
      <c r="S432" s="1802"/>
      <c r="T432" s="1802"/>
      <c r="U432" s="1802"/>
      <c r="V432" s="1802"/>
      <c r="W432" s="1802"/>
      <c r="X432" s="1802"/>
      <c r="Y432" s="1803"/>
      <c r="Z432" s="1801"/>
      <c r="AA432" s="1801"/>
      <c r="AB432" s="1801"/>
    </row>
    <row r="433" spans="1:28">
      <c r="A433" s="757" t="s">
        <v>302</v>
      </c>
      <c r="B433" s="758"/>
      <c r="C433" s="837">
        <v>0.14320682090124881</v>
      </c>
      <c r="D433" s="837">
        <v>0.13579811899234823</v>
      </c>
      <c r="E433" s="837">
        <v>6.0050047873363856E-2</v>
      </c>
      <c r="F433" s="837">
        <v>3.0975944915461674E-2</v>
      </c>
      <c r="G433" s="837">
        <v>2.7238862469673563E-2</v>
      </c>
      <c r="H433" s="837">
        <v>7.8802061571635287E-2</v>
      </c>
      <c r="I433" s="837">
        <v>8.1507105864458612E-2</v>
      </c>
      <c r="J433" s="838">
        <v>4.2352272817834165E-2</v>
      </c>
      <c r="K433" s="839"/>
      <c r="L433" s="839"/>
      <c r="M433" s="839"/>
      <c r="N433" s="836"/>
      <c r="O433" s="836"/>
      <c r="P433" s="757" t="s">
        <v>302</v>
      </c>
      <c r="Q433" s="1804"/>
      <c r="R433" s="1805"/>
      <c r="S433" s="1805"/>
      <c r="T433" s="1805"/>
      <c r="U433" s="1805"/>
      <c r="V433" s="1805"/>
      <c r="W433" s="1805"/>
      <c r="X433" s="1805"/>
      <c r="Y433" s="1806"/>
      <c r="Z433" s="1807"/>
      <c r="AA433" s="1807"/>
      <c r="AB433" s="1807"/>
    </row>
    <row r="434" spans="1:28">
      <c r="A434" s="748" t="s">
        <v>49</v>
      </c>
      <c r="B434" s="747">
        <v>88691</v>
      </c>
      <c r="C434" s="743">
        <v>17887</v>
      </c>
      <c r="D434" s="743">
        <v>17747</v>
      </c>
      <c r="E434" s="743">
        <v>6276</v>
      </c>
      <c r="F434" s="743">
        <v>2846</v>
      </c>
      <c r="G434" s="743">
        <v>1526</v>
      </c>
      <c r="H434" s="743">
        <v>6276</v>
      </c>
      <c r="I434" s="743">
        <v>14666</v>
      </c>
      <c r="J434" s="1452" t="s">
        <v>199</v>
      </c>
      <c r="K434" s="789"/>
      <c r="L434" s="789"/>
      <c r="M434" s="789"/>
      <c r="N434" s="836"/>
      <c r="O434" s="836"/>
      <c r="P434" s="748" t="s">
        <v>49</v>
      </c>
      <c r="Q434" s="1788"/>
      <c r="R434" s="1785"/>
      <c r="S434" s="1785"/>
      <c r="T434" s="1785"/>
      <c r="U434" s="1785"/>
      <c r="V434" s="1785"/>
      <c r="W434" s="1785"/>
      <c r="X434" s="1785"/>
      <c r="Y434" s="1794"/>
      <c r="Z434" s="1788"/>
      <c r="AA434" s="1788"/>
      <c r="AB434" s="1788"/>
    </row>
    <row r="435" spans="1:28">
      <c r="A435" s="760"/>
      <c r="B435" s="739"/>
      <c r="C435" s="761">
        <v>0.20167773505767214</v>
      </c>
      <c r="D435" s="761">
        <v>0.2000992208905075</v>
      </c>
      <c r="E435" s="761">
        <v>7.0762535093752466E-2</v>
      </c>
      <c r="F435" s="761">
        <v>3.2088937998218534E-2</v>
      </c>
      <c r="G435" s="761">
        <v>1.7205804422094687E-2</v>
      </c>
      <c r="H435" s="761">
        <v>7.0762535093752466E-2</v>
      </c>
      <c r="I435" s="761">
        <v>0.16536063411169116</v>
      </c>
      <c r="J435" s="790"/>
      <c r="K435" s="791"/>
      <c r="L435" s="791"/>
      <c r="M435" s="791"/>
      <c r="N435" s="836"/>
      <c r="O435" s="836"/>
      <c r="P435" s="760"/>
      <c r="Q435" s="1808"/>
      <c r="R435" s="1809"/>
      <c r="S435" s="1809"/>
      <c r="T435" s="1809"/>
      <c r="U435" s="1809"/>
      <c r="V435" s="1809"/>
      <c r="W435" s="1809"/>
      <c r="X435" s="1809"/>
      <c r="Y435" s="1810"/>
      <c r="Z435" s="1811"/>
      <c r="AA435" s="1811"/>
      <c r="AB435" s="1811"/>
    </row>
    <row r="436" spans="1:28">
      <c r="A436" s="754" t="s">
        <v>303</v>
      </c>
      <c r="B436" s="762">
        <v>1845409</v>
      </c>
      <c r="C436" s="763">
        <v>269461</v>
      </c>
      <c r="D436" s="764">
        <v>256306</v>
      </c>
      <c r="E436" s="764">
        <v>111767</v>
      </c>
      <c r="F436" s="764">
        <v>57262</v>
      </c>
      <c r="G436" s="764">
        <v>49377</v>
      </c>
      <c r="H436" s="764">
        <v>144709</v>
      </c>
      <c r="I436" s="764">
        <v>157851</v>
      </c>
      <c r="J436" s="792">
        <v>74401</v>
      </c>
      <c r="K436" s="793"/>
      <c r="L436" s="793"/>
      <c r="M436" s="793"/>
      <c r="N436" s="836"/>
      <c r="O436" s="836"/>
      <c r="P436" s="754" t="s">
        <v>303</v>
      </c>
      <c r="Q436" s="1812"/>
      <c r="R436" s="1813"/>
      <c r="S436" s="1814"/>
      <c r="T436" s="1814"/>
      <c r="U436" s="1814"/>
      <c r="V436" s="1814"/>
      <c r="W436" s="1814"/>
      <c r="X436" s="1814"/>
      <c r="Y436" s="1815"/>
      <c r="Z436" s="1816"/>
      <c r="AA436" s="1816"/>
      <c r="AB436" s="1816"/>
    </row>
    <row r="437" spans="1:28" ht="13.8" thickBot="1">
      <c r="A437" s="765"/>
      <c r="B437" s="820"/>
      <c r="C437" s="767">
        <v>0.14601695342333326</v>
      </c>
      <c r="D437" s="767">
        <v>0.13888845237017919</v>
      </c>
      <c r="E437" s="767">
        <v>6.056489374442197E-2</v>
      </c>
      <c r="F437" s="767">
        <v>3.102943575109908E-2</v>
      </c>
      <c r="G437" s="767">
        <v>2.6756670201565073E-2</v>
      </c>
      <c r="H437" s="767">
        <v>7.8415679125873994E-2</v>
      </c>
      <c r="I437" s="767">
        <v>8.5537135670195608E-2</v>
      </c>
      <c r="J437" s="794">
        <v>4.031680781875454E-2</v>
      </c>
      <c r="K437" s="795"/>
      <c r="L437" s="795"/>
      <c r="M437" s="795"/>
      <c r="N437" s="802"/>
      <c r="O437" s="836"/>
      <c r="P437" s="765"/>
      <c r="Q437" s="820"/>
      <c r="R437" s="767"/>
      <c r="S437" s="767"/>
      <c r="T437" s="767"/>
      <c r="U437" s="767"/>
      <c r="V437" s="767"/>
      <c r="W437" s="767"/>
      <c r="X437" s="767"/>
      <c r="Y437" s="794"/>
      <c r="Z437" s="795"/>
      <c r="AA437" s="795"/>
      <c r="AB437" s="795"/>
    </row>
    <row r="438" spans="1:28" ht="15">
      <c r="A438" s="836"/>
      <c r="B438" s="836"/>
      <c r="C438" s="836"/>
      <c r="D438" s="836"/>
      <c r="E438" s="836"/>
      <c r="F438" s="836"/>
      <c r="G438" s="836"/>
      <c r="H438" s="836"/>
      <c r="I438" s="835"/>
      <c r="J438" s="835"/>
      <c r="K438" s="835"/>
      <c r="L438" s="835"/>
      <c r="M438" s="835"/>
      <c r="N438" s="836"/>
      <c r="O438" s="836"/>
      <c r="P438" s="836"/>
      <c r="Q438" s="836"/>
      <c r="R438" s="836"/>
      <c r="S438" s="836"/>
      <c r="T438" s="836"/>
      <c r="U438" s="836"/>
      <c r="V438" s="836"/>
      <c r="W438" s="836"/>
      <c r="X438" s="835"/>
      <c r="Y438" s="835"/>
      <c r="Z438" s="835"/>
      <c r="AA438" s="835"/>
      <c r="AB438" s="835"/>
    </row>
    <row r="439" spans="1:28" ht="15">
      <c r="A439" s="729" t="s">
        <v>304</v>
      </c>
      <c r="B439" s="836"/>
      <c r="C439" s="836"/>
      <c r="D439" s="836"/>
      <c r="E439" s="836"/>
      <c r="F439" s="836"/>
      <c r="G439" s="836"/>
      <c r="H439" s="836"/>
      <c r="I439" s="835"/>
      <c r="J439" s="835"/>
      <c r="K439" s="835"/>
      <c r="L439" s="835"/>
      <c r="M439" s="835"/>
      <c r="N439" s="836"/>
      <c r="O439" s="836"/>
      <c r="P439" s="729" t="s">
        <v>269</v>
      </c>
      <c r="Q439" s="836"/>
      <c r="R439" s="836"/>
      <c r="S439" s="836"/>
      <c r="T439" s="836"/>
      <c r="U439" s="836"/>
      <c r="V439" s="836"/>
      <c r="W439" s="836"/>
      <c r="X439" s="835"/>
      <c r="Y439" s="835"/>
      <c r="Z439" s="835"/>
      <c r="AA439" s="835"/>
      <c r="AB439" s="835"/>
    </row>
    <row r="440" spans="1:28" ht="15">
      <c r="A440" s="729"/>
      <c r="B440" s="836"/>
      <c r="C440" s="836"/>
      <c r="D440" s="836"/>
      <c r="E440" s="836"/>
      <c r="F440" s="836"/>
      <c r="G440" s="836"/>
      <c r="H440" s="836"/>
      <c r="I440" s="835"/>
      <c r="J440" s="835"/>
      <c r="K440" s="835"/>
      <c r="L440" s="835"/>
      <c r="M440" s="835"/>
      <c r="N440" s="836"/>
      <c r="O440" s="836"/>
      <c r="P440" s="729"/>
      <c r="Q440" s="836"/>
      <c r="R440" s="836"/>
      <c r="S440" s="836"/>
      <c r="T440" s="836"/>
      <c r="U440" s="836"/>
      <c r="V440" s="836"/>
      <c r="W440" s="836"/>
      <c r="X440" s="835"/>
      <c r="Y440" s="835"/>
      <c r="Z440" s="835"/>
      <c r="AA440" s="835"/>
      <c r="AB440" s="835"/>
    </row>
    <row r="441" spans="1:28" ht="15">
      <c r="A441" s="833" t="s">
        <v>270</v>
      </c>
      <c r="B441" s="834"/>
      <c r="C441" s="835"/>
      <c r="D441" s="835"/>
      <c r="E441" s="835"/>
      <c r="F441" s="835"/>
      <c r="G441" s="835"/>
      <c r="H441" s="835"/>
      <c r="I441" s="835"/>
      <c r="J441" s="835"/>
      <c r="K441" s="835"/>
      <c r="L441" s="835"/>
      <c r="M441" s="835"/>
      <c r="N441" s="836"/>
      <c r="O441" s="836"/>
      <c r="P441" s="833" t="s">
        <v>271</v>
      </c>
      <c r="Q441" s="835"/>
      <c r="R441" s="835"/>
      <c r="S441" s="835"/>
      <c r="T441" s="835"/>
      <c r="U441" s="835"/>
      <c r="V441" s="835"/>
      <c r="W441" s="835"/>
      <c r="X441" s="835"/>
      <c r="Y441" s="835"/>
      <c r="Z441" s="835"/>
      <c r="AA441" s="835"/>
      <c r="AB441" s="835"/>
    </row>
    <row r="442" spans="1:28" ht="15">
      <c r="A442" s="718" t="s">
        <v>272</v>
      </c>
      <c r="B442" s="768" t="s">
        <v>273</v>
      </c>
      <c r="C442" s="836"/>
      <c r="D442" s="836"/>
      <c r="E442" s="836"/>
      <c r="F442" s="836"/>
      <c r="G442" s="836"/>
      <c r="H442" s="835"/>
      <c r="I442" s="835"/>
      <c r="J442" s="835"/>
      <c r="K442" s="835"/>
      <c r="L442" s="835"/>
      <c r="M442" s="835"/>
      <c r="N442" s="836"/>
      <c r="O442" s="836"/>
      <c r="P442" s="718" t="s">
        <v>272</v>
      </c>
      <c r="Q442" s="718" t="s">
        <v>273</v>
      </c>
      <c r="R442" s="836"/>
      <c r="S442" s="836"/>
      <c r="T442" s="836"/>
      <c r="U442" s="836"/>
      <c r="V442" s="836"/>
      <c r="W442" s="835"/>
      <c r="X442" s="835"/>
      <c r="Y442" s="835"/>
      <c r="Z442" s="835"/>
      <c r="AA442" s="835"/>
      <c r="AB442" s="835"/>
    </row>
    <row r="443" spans="1:28" ht="15">
      <c r="A443" s="728" t="s">
        <v>274</v>
      </c>
      <c r="B443" s="771"/>
      <c r="C443" s="728">
        <v>2016</v>
      </c>
      <c r="D443" s="729"/>
      <c r="E443" s="729"/>
      <c r="F443" s="729"/>
      <c r="G443" s="729"/>
      <c r="H443" s="835"/>
      <c r="I443" s="835"/>
      <c r="J443" s="835"/>
      <c r="K443" s="835"/>
      <c r="L443" s="835"/>
      <c r="M443" s="835"/>
      <c r="N443" s="836"/>
      <c r="O443" s="836"/>
      <c r="P443" s="728" t="s">
        <v>274</v>
      </c>
      <c r="Q443" s="728"/>
      <c r="R443" s="728">
        <v>2016</v>
      </c>
      <c r="S443" s="729"/>
      <c r="T443" s="836"/>
      <c r="U443" s="836"/>
      <c r="V443" s="836"/>
      <c r="W443" s="835"/>
      <c r="X443" s="835"/>
      <c r="Y443" s="835"/>
      <c r="Z443" s="835"/>
      <c r="AA443" s="835"/>
      <c r="AB443" s="835"/>
    </row>
    <row r="444" spans="1:28" ht="15.6" thickBot="1">
      <c r="A444" s="836"/>
      <c r="B444" s="768"/>
      <c r="C444" s="836"/>
      <c r="D444" s="836"/>
      <c r="E444" s="836"/>
      <c r="F444" s="836"/>
      <c r="G444" s="836"/>
      <c r="H444" s="835"/>
      <c r="I444" s="835"/>
      <c r="J444" s="835"/>
      <c r="K444" s="835"/>
      <c r="L444" s="835"/>
      <c r="M444" s="835"/>
      <c r="N444" s="836"/>
      <c r="O444" s="836"/>
      <c r="P444" s="836"/>
      <c r="Q444" s="836"/>
      <c r="R444" s="836"/>
      <c r="S444" s="836"/>
      <c r="T444" s="836"/>
      <c r="U444" s="836"/>
      <c r="V444" s="836"/>
      <c r="W444" s="835"/>
      <c r="X444" s="835"/>
      <c r="Y444" s="835"/>
      <c r="Z444" s="835"/>
      <c r="AA444" s="835"/>
      <c r="AB444" s="835"/>
    </row>
    <row r="445" spans="1:28">
      <c r="A445" s="730" t="s">
        <v>275</v>
      </c>
      <c r="B445" s="731" t="s">
        <v>276</v>
      </c>
      <c r="C445" s="732"/>
      <c r="D445" s="732"/>
      <c r="E445" s="732" t="s">
        <v>277</v>
      </c>
      <c r="F445" s="732"/>
      <c r="G445" s="732"/>
      <c r="H445" s="732"/>
      <c r="I445" s="732"/>
      <c r="J445" s="732"/>
      <c r="K445" s="730" t="s">
        <v>278</v>
      </c>
      <c r="L445" s="730" t="s">
        <v>279</v>
      </c>
      <c r="M445" s="730" t="s">
        <v>280</v>
      </c>
      <c r="N445" s="836"/>
      <c r="O445" s="836"/>
      <c r="P445" s="730" t="s">
        <v>275</v>
      </c>
      <c r="Q445" s="805" t="s">
        <v>276</v>
      </c>
      <c r="R445" s="732"/>
      <c r="S445" s="732"/>
      <c r="T445" s="732" t="s">
        <v>281</v>
      </c>
      <c r="U445" s="732"/>
      <c r="V445" s="732"/>
      <c r="W445" s="732"/>
      <c r="X445" s="732"/>
      <c r="Y445" s="732"/>
      <c r="Z445" s="730" t="s">
        <v>278</v>
      </c>
      <c r="AA445" s="730" t="s">
        <v>279</v>
      </c>
      <c r="AB445" s="730" t="s">
        <v>280</v>
      </c>
    </row>
    <row r="446" spans="1:28">
      <c r="A446" s="733" t="s">
        <v>282</v>
      </c>
      <c r="B446" s="734" t="s">
        <v>283</v>
      </c>
      <c r="C446" s="735"/>
      <c r="D446" s="735"/>
      <c r="E446" s="773" t="s">
        <v>284</v>
      </c>
      <c r="F446" s="735"/>
      <c r="G446" s="735"/>
      <c r="H446" s="735"/>
      <c r="I446" s="735"/>
      <c r="J446" s="735"/>
      <c r="K446" s="776" t="s">
        <v>285</v>
      </c>
      <c r="L446" s="776" t="s">
        <v>285</v>
      </c>
      <c r="M446" s="776" t="s">
        <v>285</v>
      </c>
      <c r="N446" s="836"/>
      <c r="O446" s="836"/>
      <c r="P446" s="733" t="s">
        <v>282</v>
      </c>
      <c r="Q446" s="806" t="s">
        <v>283</v>
      </c>
      <c r="R446" s="735"/>
      <c r="S446" s="735"/>
      <c r="T446" s="773" t="s">
        <v>286</v>
      </c>
      <c r="U446" s="735"/>
      <c r="V446" s="735"/>
      <c r="W446" s="735"/>
      <c r="X446" s="735"/>
      <c r="Y446" s="735"/>
      <c r="Z446" s="776" t="s">
        <v>285</v>
      </c>
      <c r="AA446" s="776" t="s">
        <v>285</v>
      </c>
      <c r="AB446" s="776" t="s">
        <v>285</v>
      </c>
    </row>
    <row r="447" spans="1:28">
      <c r="A447" s="736" t="s">
        <v>287</v>
      </c>
      <c r="B447" s="734" t="s">
        <v>227</v>
      </c>
      <c r="C447" s="737" t="s">
        <v>288</v>
      </c>
      <c r="D447" s="737" t="s">
        <v>289</v>
      </c>
      <c r="E447" s="774"/>
      <c r="F447" s="774"/>
      <c r="G447" s="774"/>
      <c r="H447" s="774"/>
      <c r="I447" s="774"/>
      <c r="J447" s="777" t="s">
        <v>82</v>
      </c>
      <c r="K447" s="733" t="s">
        <v>290</v>
      </c>
      <c r="L447" s="733" t="s">
        <v>291</v>
      </c>
      <c r="M447" s="733" t="s">
        <v>291</v>
      </c>
      <c r="N447" s="836"/>
      <c r="O447" s="836"/>
      <c r="P447" s="736" t="s">
        <v>287</v>
      </c>
      <c r="Q447" s="806" t="s">
        <v>227</v>
      </c>
      <c r="R447" s="737" t="s">
        <v>288</v>
      </c>
      <c r="S447" s="737" t="s">
        <v>306</v>
      </c>
      <c r="T447" s="774"/>
      <c r="U447" s="774"/>
      <c r="V447" s="774"/>
      <c r="W447" s="774"/>
      <c r="X447" s="774"/>
      <c r="Y447" s="777" t="s">
        <v>82</v>
      </c>
      <c r="Z447" s="733" t="s">
        <v>290</v>
      </c>
      <c r="AA447" s="733" t="s">
        <v>291</v>
      </c>
      <c r="AB447" s="733" t="s">
        <v>291</v>
      </c>
    </row>
    <row r="448" spans="1:28">
      <c r="A448" s="738"/>
      <c r="B448" s="739"/>
      <c r="C448" s="740" t="s">
        <v>292</v>
      </c>
      <c r="D448" s="740" t="s">
        <v>293</v>
      </c>
      <c r="E448" s="775" t="s">
        <v>44</v>
      </c>
      <c r="F448" s="775" t="s">
        <v>45</v>
      </c>
      <c r="G448" s="740" t="s">
        <v>294</v>
      </c>
      <c r="H448" s="740" t="s">
        <v>295</v>
      </c>
      <c r="I448" s="740" t="s">
        <v>248</v>
      </c>
      <c r="J448" s="773" t="s">
        <v>296</v>
      </c>
      <c r="K448" s="778" t="s">
        <v>297</v>
      </c>
      <c r="L448" s="778" t="s">
        <v>298</v>
      </c>
      <c r="M448" s="778" t="s">
        <v>299</v>
      </c>
      <c r="N448" s="836"/>
      <c r="O448" s="836"/>
      <c r="P448" s="738"/>
      <c r="Q448" s="807"/>
      <c r="R448" s="740" t="s">
        <v>292</v>
      </c>
      <c r="S448" s="740" t="s">
        <v>307</v>
      </c>
      <c r="T448" s="775" t="s">
        <v>44</v>
      </c>
      <c r="U448" s="775" t="s">
        <v>45</v>
      </c>
      <c r="V448" s="740" t="s">
        <v>294</v>
      </c>
      <c r="W448" s="740" t="s">
        <v>483</v>
      </c>
      <c r="X448" s="740" t="s">
        <v>484</v>
      </c>
      <c r="Y448" s="773" t="s">
        <v>296</v>
      </c>
      <c r="Z448" s="778" t="s">
        <v>297</v>
      </c>
      <c r="AA448" s="778" t="s">
        <v>298</v>
      </c>
      <c r="AB448" s="778" t="s">
        <v>299</v>
      </c>
    </row>
    <row r="449" spans="1:28">
      <c r="A449" s="741" t="s">
        <v>44</v>
      </c>
      <c r="B449" s="742">
        <v>130034.25</v>
      </c>
      <c r="C449" s="743">
        <v>51602</v>
      </c>
      <c r="D449" s="743">
        <v>50286</v>
      </c>
      <c r="E449" s="1449"/>
      <c r="F449" s="743">
        <v>16550</v>
      </c>
      <c r="G449" s="743">
        <v>10277</v>
      </c>
      <c r="H449" s="743">
        <v>33663</v>
      </c>
      <c r="I449" s="743">
        <v>43317</v>
      </c>
      <c r="J449" s="779">
        <v>13912</v>
      </c>
      <c r="K449" s="780"/>
      <c r="L449" s="780"/>
      <c r="M449" s="780"/>
      <c r="N449" s="836"/>
      <c r="O449" s="836"/>
      <c r="P449" s="741" t="s">
        <v>44</v>
      </c>
      <c r="Q449" s="808">
        <v>0.31426335753849466</v>
      </c>
      <c r="R449" s="809">
        <v>0.69084531607302047</v>
      </c>
      <c r="S449" s="809">
        <v>0.69432844131567439</v>
      </c>
      <c r="T449" s="1449"/>
      <c r="U449" s="809">
        <v>0.8475528700906344</v>
      </c>
      <c r="V449" s="809">
        <v>0.86854140313321004</v>
      </c>
      <c r="W449" s="809">
        <v>0.74556634881026651</v>
      </c>
      <c r="X449" s="809">
        <v>0.67765542396749545</v>
      </c>
      <c r="Y449" s="824"/>
      <c r="Z449" s="811"/>
      <c r="AA449" s="811"/>
      <c r="AB449" s="811"/>
    </row>
    <row r="450" spans="1:28">
      <c r="A450" s="744"/>
      <c r="B450" s="745"/>
      <c r="C450" s="746">
        <v>0.39683391106573845</v>
      </c>
      <c r="D450" s="746">
        <v>0.38671350048160391</v>
      </c>
      <c r="E450" s="746"/>
      <c r="F450" s="746">
        <v>0.1272741604615707</v>
      </c>
      <c r="G450" s="746">
        <v>7.9033023991756018E-2</v>
      </c>
      <c r="H450" s="746">
        <v>0.25887794946331449</v>
      </c>
      <c r="I450" s="746">
        <v>0.33311992801896423</v>
      </c>
      <c r="J450" s="781">
        <v>0.10698719760370826</v>
      </c>
      <c r="K450" s="781"/>
      <c r="L450" s="781"/>
      <c r="M450" s="781"/>
      <c r="N450" s="836"/>
      <c r="O450" s="836"/>
      <c r="P450" s="744"/>
      <c r="Q450" s="810"/>
      <c r="R450" s="746"/>
      <c r="S450" s="746"/>
      <c r="T450" s="746"/>
      <c r="U450" s="746"/>
      <c r="V450" s="746"/>
      <c r="W450" s="746"/>
      <c r="X450" s="746"/>
      <c r="Y450" s="825"/>
      <c r="Z450" s="826"/>
      <c r="AA450" s="826"/>
      <c r="AB450" s="826"/>
    </row>
    <row r="451" spans="1:28">
      <c r="A451" s="741" t="s">
        <v>45</v>
      </c>
      <c r="B451" s="747">
        <v>238167</v>
      </c>
      <c r="C451" s="743">
        <v>67069</v>
      </c>
      <c r="D451" s="743">
        <v>65315</v>
      </c>
      <c r="E451" s="743">
        <v>25340</v>
      </c>
      <c r="F451" s="1451"/>
      <c r="G451" s="743">
        <v>14816</v>
      </c>
      <c r="H451" s="743">
        <v>42089</v>
      </c>
      <c r="I451" s="743">
        <v>52759</v>
      </c>
      <c r="J451" s="779">
        <v>13530</v>
      </c>
      <c r="K451" s="780"/>
      <c r="L451" s="780"/>
      <c r="M451" s="780"/>
      <c r="N451" s="836"/>
      <c r="O451" s="836"/>
      <c r="P451" s="741" t="s">
        <v>45</v>
      </c>
      <c r="Q451" s="811">
        <v>0.14944135837458589</v>
      </c>
      <c r="R451" s="809">
        <v>0.47528664509684054</v>
      </c>
      <c r="S451" s="809">
        <v>0.48612110541223302</v>
      </c>
      <c r="T451" s="809">
        <v>0.61996842936069452</v>
      </c>
      <c r="U451" s="1450"/>
      <c r="V451" s="809">
        <v>0.68284287257019438</v>
      </c>
      <c r="W451" s="809">
        <v>0.58680415310413647</v>
      </c>
      <c r="X451" s="809">
        <v>0.45091832673098431</v>
      </c>
      <c r="Y451" s="824"/>
      <c r="Z451" s="811"/>
      <c r="AA451" s="811"/>
      <c r="AB451" s="811"/>
    </row>
    <row r="452" spans="1:28">
      <c r="A452" s="744"/>
      <c r="B452" s="745"/>
      <c r="C452" s="746">
        <v>0.28160492427582329</v>
      </c>
      <c r="D452" s="746">
        <v>0.27424034396033037</v>
      </c>
      <c r="E452" s="746">
        <v>0.10639593226601503</v>
      </c>
      <c r="F452" s="746"/>
      <c r="G452" s="746">
        <v>6.2208450373057562E-2</v>
      </c>
      <c r="H452" s="746">
        <v>0.1767205364303199</v>
      </c>
      <c r="I452" s="746">
        <v>0.22152103356048486</v>
      </c>
      <c r="J452" s="781">
        <v>5.6808877804229808E-2</v>
      </c>
      <c r="K452" s="781"/>
      <c r="L452" s="781"/>
      <c r="M452" s="781"/>
      <c r="N452" s="836"/>
      <c r="O452" s="836"/>
      <c r="P452" s="744"/>
      <c r="Q452" s="810"/>
      <c r="R452" s="746"/>
      <c r="S452" s="746"/>
      <c r="T452" s="746"/>
      <c r="U452" s="746"/>
      <c r="V452" s="746"/>
      <c r="W452" s="746"/>
      <c r="X452" s="746"/>
      <c r="Y452" s="825"/>
      <c r="Z452" s="826"/>
      <c r="AA452" s="826"/>
      <c r="AB452" s="826"/>
    </row>
    <row r="453" spans="1:28">
      <c r="A453" s="748" t="s">
        <v>294</v>
      </c>
      <c r="B453" s="747">
        <v>162297</v>
      </c>
      <c r="C453" s="743">
        <v>25050</v>
      </c>
      <c r="D453" s="743">
        <v>24748</v>
      </c>
      <c r="E453" s="743">
        <v>8535</v>
      </c>
      <c r="F453" s="743">
        <v>5030</v>
      </c>
      <c r="G453" s="1451"/>
      <c r="H453" s="743">
        <v>14570</v>
      </c>
      <c r="I453" s="743">
        <v>21752</v>
      </c>
      <c r="J453" s="779">
        <v>2664</v>
      </c>
      <c r="K453" s="780"/>
      <c r="L453" s="780"/>
      <c r="M453" s="780"/>
      <c r="N453" s="836"/>
      <c r="O453" s="836"/>
      <c r="P453" s="748" t="s">
        <v>294</v>
      </c>
      <c r="Q453" s="811">
        <v>5.842991552524076E-2</v>
      </c>
      <c r="R453" s="809">
        <v>0.37696606786427145</v>
      </c>
      <c r="S453" s="809">
        <v>0.37760627121383544</v>
      </c>
      <c r="T453" s="809">
        <v>0.56414762741652025</v>
      </c>
      <c r="U453" s="809">
        <v>0.67693836978131217</v>
      </c>
      <c r="V453" s="1449"/>
      <c r="W453" s="809">
        <v>0.42971859986273164</v>
      </c>
      <c r="X453" s="809">
        <v>0.31960279514527401</v>
      </c>
      <c r="Y453" s="824"/>
      <c r="Z453" s="811"/>
      <c r="AA453" s="811"/>
      <c r="AB453" s="811"/>
    </row>
    <row r="454" spans="1:28">
      <c r="A454" s="744"/>
      <c r="B454" s="745"/>
      <c r="C454" s="746">
        <v>0.15434666075158507</v>
      </c>
      <c r="D454" s="746">
        <v>0.15248587466188532</v>
      </c>
      <c r="E454" s="746">
        <v>5.2588772435719702E-2</v>
      </c>
      <c r="F454" s="746">
        <v>3.0992563017184543E-2</v>
      </c>
      <c r="G454" s="746"/>
      <c r="H454" s="746">
        <v>8.9773686512997775E-2</v>
      </c>
      <c r="I454" s="746">
        <v>0.13402589080512886</v>
      </c>
      <c r="J454" s="781">
        <v>1.6414351466755392E-2</v>
      </c>
      <c r="K454" s="781"/>
      <c r="L454" s="781"/>
      <c r="M454" s="781"/>
      <c r="N454" s="836"/>
      <c r="O454" s="836"/>
      <c r="P454" s="744"/>
      <c r="Q454" s="810"/>
      <c r="R454" s="746"/>
      <c r="S454" s="746"/>
      <c r="T454" s="746"/>
      <c r="U454" s="746"/>
      <c r="V454" s="822"/>
      <c r="W454" s="746"/>
      <c r="X454" s="746"/>
      <c r="Y454" s="825"/>
      <c r="Z454" s="826"/>
      <c r="AA454" s="826"/>
      <c r="AB454" s="826"/>
    </row>
    <row r="455" spans="1:28">
      <c r="A455" s="748" t="s">
        <v>300</v>
      </c>
      <c r="B455" s="747">
        <v>264685</v>
      </c>
      <c r="C455" s="743">
        <v>85452</v>
      </c>
      <c r="D455" s="743">
        <v>77823</v>
      </c>
      <c r="E455" s="743">
        <v>64591</v>
      </c>
      <c r="F455" s="743">
        <v>28062</v>
      </c>
      <c r="G455" s="743">
        <v>19390</v>
      </c>
      <c r="H455" s="1451"/>
      <c r="I455" s="1451">
        <v>53717</v>
      </c>
      <c r="J455" s="779">
        <v>38535</v>
      </c>
      <c r="K455" s="780"/>
      <c r="L455" s="780"/>
      <c r="M455" s="780"/>
      <c r="N455" s="836"/>
      <c r="O455" s="836"/>
      <c r="P455" s="748" t="s">
        <v>248</v>
      </c>
      <c r="Q455" s="811">
        <v>1.1900368465731354E-2</v>
      </c>
      <c r="R455" s="809">
        <v>0.569620253164557</v>
      </c>
      <c r="S455" s="809">
        <v>0.59936223924885956</v>
      </c>
      <c r="T455" s="809">
        <v>0.71985250149491731</v>
      </c>
      <c r="U455" s="809">
        <v>0.81339511373209772</v>
      </c>
      <c r="V455" s="809">
        <v>0.85554425228891151</v>
      </c>
      <c r="W455" s="1817"/>
      <c r="X455" s="1817">
        <v>0.55843020265404797</v>
      </c>
      <c r="Y455" s="824"/>
      <c r="Z455" s="811"/>
      <c r="AA455" s="811"/>
      <c r="AB455" s="811"/>
    </row>
    <row r="456" spans="1:28">
      <c r="A456" s="744"/>
      <c r="B456" s="745"/>
      <c r="C456" s="746">
        <v>0.32284413548179913</v>
      </c>
      <c r="D456" s="746">
        <v>0.29402119500538376</v>
      </c>
      <c r="E456" s="746">
        <v>0.24402969567599223</v>
      </c>
      <c r="F456" s="746">
        <v>0.10602036382870204</v>
      </c>
      <c r="G456" s="746">
        <v>7.3256890265787633E-2</v>
      </c>
      <c r="H456" s="746"/>
      <c r="I456" s="746">
        <v>0.20294689914426584</v>
      </c>
      <c r="J456" s="781">
        <v>0.14558815195420971</v>
      </c>
      <c r="K456" s="781"/>
      <c r="L456" s="781"/>
      <c r="M456" s="781"/>
      <c r="N456" s="836"/>
      <c r="O456" s="836"/>
      <c r="P456" s="744"/>
      <c r="Q456" s="812"/>
      <c r="R456" s="746"/>
      <c r="S456" s="746"/>
      <c r="T456" s="746"/>
      <c r="U456" s="746"/>
      <c r="V456" s="746"/>
      <c r="W456" s="746"/>
      <c r="X456" s="746"/>
      <c r="Y456" s="825"/>
      <c r="Z456" s="826"/>
      <c r="AA456" s="826"/>
      <c r="AB456" s="826"/>
    </row>
    <row r="457" spans="1:28">
      <c r="A457" s="748" t="s">
        <v>248</v>
      </c>
      <c r="B457" s="747">
        <v>1200383</v>
      </c>
      <c r="C457" s="743">
        <v>24332</v>
      </c>
      <c r="D457" s="743">
        <v>22579</v>
      </c>
      <c r="E457" s="743">
        <v>10034</v>
      </c>
      <c r="F457" s="743">
        <v>4748</v>
      </c>
      <c r="G457" s="743">
        <v>2949</v>
      </c>
      <c r="H457" s="1451">
        <v>19442</v>
      </c>
      <c r="I457" s="1451"/>
      <c r="J457" s="782">
        <v>5261</v>
      </c>
      <c r="K457" s="780"/>
      <c r="L457" s="780"/>
      <c r="M457" s="780"/>
      <c r="N457" s="836"/>
      <c r="O457" s="836"/>
      <c r="P457" s="748" t="s">
        <v>300</v>
      </c>
      <c r="Q457" s="811">
        <v>0.24067854241834633</v>
      </c>
      <c r="R457" s="809">
        <v>0.66979122782380751</v>
      </c>
      <c r="S457" s="809">
        <v>0.70097529008133841</v>
      </c>
      <c r="T457" s="809">
        <v>0.74637333374618753</v>
      </c>
      <c r="U457" s="809">
        <v>0.8571377663744566</v>
      </c>
      <c r="V457" s="809">
        <v>0.83424445590510576</v>
      </c>
      <c r="W457" s="809">
        <v>0.70741106167507495</v>
      </c>
      <c r="X457" s="1817"/>
      <c r="Y457" s="824"/>
      <c r="Z457" s="811"/>
      <c r="AA457" s="811"/>
      <c r="AB457" s="811"/>
    </row>
    <row r="458" spans="1:28">
      <c r="A458" s="750"/>
      <c r="B458" s="830"/>
      <c r="C458" s="752">
        <v>2.0270197095427041E-2</v>
      </c>
      <c r="D458" s="753">
        <v>1.8809829862635508E-2</v>
      </c>
      <c r="E458" s="753">
        <v>8.3589987528980333E-3</v>
      </c>
      <c r="F458" s="753">
        <v>3.9554042334821468E-3</v>
      </c>
      <c r="G458" s="753">
        <v>2.4567158981758323E-3</v>
      </c>
      <c r="H458" s="753">
        <v>1.6196497284616661E-2</v>
      </c>
      <c r="I458" s="753"/>
      <c r="J458" s="783">
        <v>4.3827678332665487E-3</v>
      </c>
      <c r="K458" s="784"/>
      <c r="L458" s="784"/>
      <c r="M458" s="784"/>
      <c r="N458" s="836"/>
      <c r="O458" s="836"/>
      <c r="P458" s="750"/>
      <c r="Q458" s="813"/>
      <c r="R458" s="753"/>
      <c r="S458" s="753"/>
      <c r="T458" s="753"/>
      <c r="U458" s="753"/>
      <c r="V458" s="753"/>
      <c r="W458" s="753"/>
      <c r="X458" s="753"/>
      <c r="Y458" s="783"/>
      <c r="Z458" s="784"/>
      <c r="AA458" s="784"/>
      <c r="AB458" s="784"/>
    </row>
    <row r="459" spans="1:28">
      <c r="A459" s="754" t="s">
        <v>301</v>
      </c>
      <c r="B459" s="831">
        <v>1995566.25</v>
      </c>
      <c r="C459" s="756">
        <v>253505</v>
      </c>
      <c r="D459" s="756">
        <v>240751</v>
      </c>
      <c r="E459" s="756">
        <v>108500</v>
      </c>
      <c r="F459" s="756">
        <v>54390</v>
      </c>
      <c r="G459" s="756">
        <v>47432</v>
      </c>
      <c r="H459" s="756">
        <v>144039</v>
      </c>
      <c r="I459" s="756">
        <v>137270</v>
      </c>
      <c r="J459" s="785">
        <v>73902</v>
      </c>
      <c r="K459" s="786"/>
      <c r="L459" s="786"/>
      <c r="M459" s="786"/>
      <c r="N459" s="836"/>
      <c r="O459" s="836"/>
      <c r="P459" s="754" t="s">
        <v>301</v>
      </c>
      <c r="Q459" s="814"/>
      <c r="R459" s="815"/>
      <c r="S459" s="815"/>
      <c r="T459" s="815"/>
      <c r="U459" s="815"/>
      <c r="V459" s="815"/>
      <c r="W459" s="815"/>
      <c r="X459" s="815"/>
      <c r="Y459" s="827"/>
      <c r="Z459" s="814"/>
      <c r="AA459" s="814"/>
      <c r="AB459" s="814"/>
    </row>
    <row r="460" spans="1:28">
      <c r="A460" s="757" t="s">
        <v>302</v>
      </c>
      <c r="B460" s="758"/>
      <c r="C460" s="837">
        <v>0.12703411876203058</v>
      </c>
      <c r="D460" s="837">
        <v>0.12064295034053618</v>
      </c>
      <c r="E460" s="837">
        <v>5.4370532674623058E-2</v>
      </c>
      <c r="F460" s="837">
        <v>2.7255421863343298E-2</v>
      </c>
      <c r="G460" s="837">
        <v>2.3768692219564246E-2</v>
      </c>
      <c r="H460" s="837">
        <v>7.2179512957788294E-2</v>
      </c>
      <c r="I460" s="837">
        <v>6.8787493274152137E-2</v>
      </c>
      <c r="J460" s="838">
        <v>3.7033097748571366E-2</v>
      </c>
      <c r="K460" s="839"/>
      <c r="L460" s="839"/>
      <c r="M460" s="839"/>
      <c r="N460" s="836"/>
      <c r="O460" s="836"/>
      <c r="P460" s="757" t="s">
        <v>302</v>
      </c>
      <c r="Q460" s="816"/>
      <c r="R460" s="759"/>
      <c r="S460" s="759"/>
      <c r="T460" s="759"/>
      <c r="U460" s="759"/>
      <c r="V460" s="759"/>
      <c r="W460" s="759"/>
      <c r="X460" s="759"/>
      <c r="Y460" s="787"/>
      <c r="Z460" s="788"/>
      <c r="AA460" s="788"/>
      <c r="AB460" s="788"/>
    </row>
    <row r="461" spans="1:28">
      <c r="A461" s="748" t="s">
        <v>49</v>
      </c>
      <c r="B461" s="747">
        <v>91795</v>
      </c>
      <c r="C461" s="743">
        <v>17905</v>
      </c>
      <c r="D461" s="743">
        <v>17713</v>
      </c>
      <c r="E461" s="743">
        <v>6406</v>
      </c>
      <c r="F461" s="743">
        <v>2964</v>
      </c>
      <c r="G461" s="743">
        <v>1471</v>
      </c>
      <c r="H461" s="743">
        <v>6924</v>
      </c>
      <c r="I461" s="743">
        <v>14461</v>
      </c>
      <c r="J461" s="1452" t="s">
        <v>482</v>
      </c>
      <c r="K461" s="789"/>
      <c r="L461" s="789"/>
      <c r="M461" s="789"/>
      <c r="N461" s="836"/>
      <c r="O461" s="836"/>
      <c r="P461" s="748" t="s">
        <v>49</v>
      </c>
      <c r="Q461" s="811"/>
      <c r="R461" s="809"/>
      <c r="S461" s="809"/>
      <c r="T461" s="809"/>
      <c r="U461" s="809"/>
      <c r="V461" s="809"/>
      <c r="W461" s="809"/>
      <c r="X461" s="809"/>
      <c r="Y461" s="1451"/>
      <c r="Z461" s="811"/>
      <c r="AA461" s="811"/>
      <c r="AB461" s="811"/>
    </row>
    <row r="462" spans="1:28">
      <c r="A462" s="760"/>
      <c r="B462" s="739"/>
      <c r="C462" s="761">
        <v>0.19505419685168038</v>
      </c>
      <c r="D462" s="761">
        <v>0.19296257966120159</v>
      </c>
      <c r="E462" s="761">
        <v>6.978593605316194E-2</v>
      </c>
      <c r="F462" s="761">
        <v>3.2289340378016229E-2</v>
      </c>
      <c r="G462" s="761">
        <v>1.6024837954136936E-2</v>
      </c>
      <c r="H462" s="761">
        <v>7.5428944931641151E-2</v>
      </c>
      <c r="I462" s="761">
        <v>0.15753581349746718</v>
      </c>
      <c r="J462" s="790"/>
      <c r="K462" s="791"/>
      <c r="L462" s="791"/>
      <c r="M462" s="791"/>
      <c r="N462" s="836"/>
      <c r="O462" s="836"/>
      <c r="P462" s="760"/>
      <c r="Q462" s="807"/>
      <c r="R462" s="761"/>
      <c r="S462" s="761"/>
      <c r="T462" s="761"/>
      <c r="U462" s="761"/>
      <c r="V462" s="761"/>
      <c r="W462" s="761"/>
      <c r="X462" s="761"/>
      <c r="Y462" s="790"/>
      <c r="Z462" s="791"/>
      <c r="AA462" s="791"/>
      <c r="AB462" s="791"/>
    </row>
    <row r="463" spans="1:28">
      <c r="A463" s="754" t="s">
        <v>303</v>
      </c>
      <c r="B463" s="762">
        <v>2087361.25</v>
      </c>
      <c r="C463" s="763">
        <v>271410</v>
      </c>
      <c r="D463" s="764">
        <v>258464</v>
      </c>
      <c r="E463" s="764">
        <v>114906</v>
      </c>
      <c r="F463" s="764">
        <v>57354</v>
      </c>
      <c r="G463" s="764">
        <v>48903</v>
      </c>
      <c r="H463" s="764">
        <v>150963</v>
      </c>
      <c r="I463" s="764">
        <v>151731</v>
      </c>
      <c r="J463" s="792">
        <v>73902</v>
      </c>
      <c r="K463" s="793"/>
      <c r="L463" s="793"/>
      <c r="M463" s="793"/>
      <c r="N463" s="836"/>
      <c r="O463" s="836"/>
      <c r="P463" s="754" t="s">
        <v>303</v>
      </c>
      <c r="Q463" s="817"/>
      <c r="R463" s="818"/>
      <c r="S463" s="819"/>
      <c r="T463" s="819"/>
      <c r="U463" s="819"/>
      <c r="V463" s="819"/>
      <c r="W463" s="819"/>
      <c r="X463" s="819"/>
      <c r="Y463" s="828"/>
      <c r="Z463" s="829"/>
      <c r="AA463" s="829"/>
      <c r="AB463" s="829"/>
    </row>
    <row r="464" spans="1:28" ht="13.8" thickBot="1">
      <c r="A464" s="765"/>
      <c r="B464" s="820"/>
      <c r="C464" s="767">
        <v>0.13002540887448208</v>
      </c>
      <c r="D464" s="767">
        <v>0.12382331999312529</v>
      </c>
      <c r="E464" s="767">
        <v>5.5048449328069113E-2</v>
      </c>
      <c r="F464" s="767">
        <v>2.7476796361913875E-2</v>
      </c>
      <c r="G464" s="767">
        <v>2.3428144026339474E-2</v>
      </c>
      <c r="H464" s="767">
        <v>7.2322411848931276E-2</v>
      </c>
      <c r="I464" s="767">
        <v>7.2690340495685637E-2</v>
      </c>
      <c r="J464" s="794">
        <v>3.5404508922449333E-2</v>
      </c>
      <c r="K464" s="795"/>
      <c r="L464" s="795"/>
      <c r="M464" s="795"/>
      <c r="N464" s="802"/>
      <c r="O464" s="836"/>
      <c r="P464" s="765"/>
      <c r="Q464" s="820"/>
      <c r="R464" s="767"/>
      <c r="S464" s="767"/>
      <c r="T464" s="767"/>
      <c r="U464" s="767"/>
      <c r="V464" s="767"/>
      <c r="W464" s="767"/>
      <c r="X464" s="767"/>
      <c r="Y464" s="794"/>
      <c r="Z464" s="795"/>
      <c r="AA464" s="795"/>
      <c r="AB464" s="795"/>
    </row>
    <row r="465" spans="1:28" ht="15">
      <c r="A465" s="836"/>
      <c r="B465" s="836"/>
      <c r="C465" s="836"/>
      <c r="D465" s="836"/>
      <c r="E465" s="836"/>
      <c r="F465" s="836"/>
      <c r="G465" s="836"/>
      <c r="H465" s="836"/>
      <c r="I465" s="835"/>
      <c r="J465" s="835"/>
      <c r="K465" s="835"/>
      <c r="L465" s="835"/>
      <c r="M465" s="835"/>
      <c r="N465" s="836"/>
      <c r="O465" s="836"/>
      <c r="P465" s="836"/>
      <c r="Q465" s="836"/>
      <c r="R465" s="836"/>
      <c r="S465" s="836"/>
      <c r="T465" s="836"/>
      <c r="U465" s="836"/>
      <c r="V465" s="836"/>
      <c r="W465" s="836"/>
      <c r="X465" s="835"/>
      <c r="Y465" s="835"/>
      <c r="Z465" s="835"/>
      <c r="AA465" s="835"/>
      <c r="AB465" s="835"/>
    </row>
    <row r="466" spans="1:28" ht="15">
      <c r="A466" s="729" t="s">
        <v>304</v>
      </c>
      <c r="B466" s="836"/>
      <c r="C466" s="836"/>
      <c r="D466" s="836"/>
      <c r="E466" s="836"/>
      <c r="F466" s="836"/>
      <c r="G466" s="836"/>
      <c r="H466" s="836"/>
      <c r="I466" s="835"/>
      <c r="J466" s="835"/>
      <c r="K466" s="835"/>
      <c r="L466" s="835"/>
      <c r="M466" s="835"/>
      <c r="N466" s="836"/>
      <c r="O466" s="836"/>
      <c r="P466" s="729" t="s">
        <v>269</v>
      </c>
      <c r="Q466" s="836"/>
      <c r="R466" s="836"/>
      <c r="S466" s="836"/>
      <c r="T466" s="836"/>
      <c r="U466" s="836"/>
      <c r="V466" s="836"/>
      <c r="W466" s="836"/>
      <c r="X466" s="835"/>
      <c r="Y466" s="835"/>
      <c r="Z466" s="835"/>
      <c r="AA466" s="835"/>
      <c r="AB466" s="835"/>
    </row>
    <row r="467" spans="1:28" ht="15">
      <c r="A467" s="729"/>
      <c r="B467" s="836"/>
      <c r="C467" s="836"/>
      <c r="D467" s="836"/>
      <c r="E467" s="836"/>
      <c r="F467" s="836"/>
      <c r="G467" s="836"/>
      <c r="H467" s="836"/>
      <c r="I467" s="835"/>
      <c r="J467" s="835"/>
      <c r="K467" s="835"/>
      <c r="L467" s="835"/>
      <c r="M467" s="835"/>
      <c r="N467" s="836"/>
      <c r="O467" s="836"/>
      <c r="P467" s="729"/>
      <c r="Q467" s="836"/>
      <c r="R467" s="836"/>
      <c r="S467" s="836"/>
      <c r="T467" s="836"/>
      <c r="U467" s="836"/>
      <c r="V467" s="836"/>
      <c r="W467" s="836"/>
      <c r="X467" s="835"/>
      <c r="Y467" s="835"/>
      <c r="Z467" s="835"/>
      <c r="AA467" s="835"/>
      <c r="AB467" s="835"/>
    </row>
    <row r="472" spans="1:28">
      <c r="B472" s="1483"/>
      <c r="C472" s="1483"/>
      <c r="D472" s="1483"/>
      <c r="E472" s="1483"/>
      <c r="F472" s="1483"/>
      <c r="G472" s="1483"/>
      <c r="H472" s="1483"/>
      <c r="I472" s="1483"/>
      <c r="J472" s="1483"/>
      <c r="K472" s="1483"/>
    </row>
    <row r="473" spans="1:28">
      <c r="B473" s="1483"/>
      <c r="C473" s="1484"/>
      <c r="D473" s="1484"/>
      <c r="E473" s="1484"/>
      <c r="F473" s="1484"/>
      <c r="G473" s="1484"/>
      <c r="H473" s="1484"/>
      <c r="I473" s="1484"/>
      <c r="J473" s="1484"/>
      <c r="K473" s="1484"/>
    </row>
    <row r="474" spans="1:28">
      <c r="B474" s="1483"/>
      <c r="C474" s="1483"/>
      <c r="D474" s="1483"/>
      <c r="E474" s="1483"/>
      <c r="F474" s="1483"/>
      <c r="G474" s="1483"/>
      <c r="H474" s="1483"/>
      <c r="I474" s="1483"/>
      <c r="J474" s="1483"/>
      <c r="K474" s="1483"/>
    </row>
    <row r="475" spans="1:28">
      <c r="B475" s="1483"/>
      <c r="C475" s="1484"/>
      <c r="D475" s="1484"/>
      <c r="E475" s="1484"/>
      <c r="F475" s="1484"/>
      <c r="G475" s="1484"/>
      <c r="H475" s="1484"/>
      <c r="I475" s="1484"/>
      <c r="J475" s="1484"/>
      <c r="K475" s="1484"/>
    </row>
    <row r="476" spans="1:28">
      <c r="B476" s="1483"/>
      <c r="C476" s="1483"/>
      <c r="D476" s="1483"/>
      <c r="E476" s="1483"/>
      <c r="F476" s="1483"/>
      <c r="G476" s="1483"/>
      <c r="H476" s="1483"/>
      <c r="I476" s="1483"/>
      <c r="J476" s="1483"/>
      <c r="K476" s="1483"/>
    </row>
    <row r="477" spans="1:28">
      <c r="B477" s="1483"/>
      <c r="C477" s="1484"/>
      <c r="D477" s="1484"/>
      <c r="E477" s="1484"/>
      <c r="F477" s="1484"/>
      <c r="G477" s="1484"/>
      <c r="H477" s="1484"/>
      <c r="I477" s="1484"/>
      <c r="J477" s="1484"/>
      <c r="K477" s="1484"/>
    </row>
    <row r="478" spans="1:28">
      <c r="B478" s="1483"/>
      <c r="C478" s="1483"/>
      <c r="D478" s="1483"/>
      <c r="E478" s="1483"/>
      <c r="F478" s="1483"/>
      <c r="G478" s="1483"/>
      <c r="H478" s="1483"/>
      <c r="I478" s="1483"/>
      <c r="J478" s="1483"/>
      <c r="K478" s="1483"/>
    </row>
    <row r="479" spans="1:28">
      <c r="B479" s="1483"/>
      <c r="C479" s="1484"/>
      <c r="D479" s="1484"/>
      <c r="E479" s="1484"/>
      <c r="F479" s="1484"/>
      <c r="G479" s="1484"/>
      <c r="H479" s="1484"/>
      <c r="I479" s="1484"/>
      <c r="J479" s="1484"/>
      <c r="K479" s="1484"/>
    </row>
    <row r="480" spans="1:28">
      <c r="B480" s="1483"/>
      <c r="C480" s="1483"/>
      <c r="D480" s="1483"/>
      <c r="E480" s="1483"/>
      <c r="F480" s="1483"/>
      <c r="G480" s="1483"/>
      <c r="H480" s="1483"/>
      <c r="I480" s="1483"/>
      <c r="J480" s="1483"/>
      <c r="K480" s="1483"/>
    </row>
    <row r="481" spans="2:11">
      <c r="B481" s="1483"/>
      <c r="C481" s="1484"/>
      <c r="D481" s="1484"/>
      <c r="E481" s="1484"/>
      <c r="F481" s="1484"/>
      <c r="G481" s="1484"/>
      <c r="H481" s="1484"/>
      <c r="I481" s="1484"/>
      <c r="J481" s="1484"/>
      <c r="K481" s="1484"/>
    </row>
    <row r="482" spans="2:11">
      <c r="B482" s="1483"/>
      <c r="C482" s="1483"/>
      <c r="D482" s="1483"/>
      <c r="E482" s="1483"/>
      <c r="F482" s="1483"/>
      <c r="G482" s="1483"/>
      <c r="H482" s="1483"/>
      <c r="I482" s="1483"/>
      <c r="J482" s="1483"/>
      <c r="K482" s="1483"/>
    </row>
    <row r="483" spans="2:11">
      <c r="B483" s="1483"/>
      <c r="C483" s="1484"/>
      <c r="D483" s="1484"/>
      <c r="E483" s="1484"/>
      <c r="F483" s="1484"/>
      <c r="G483" s="1484"/>
      <c r="H483" s="1484"/>
      <c r="I483" s="1484"/>
      <c r="J483" s="1484"/>
      <c r="K483" s="1484"/>
    </row>
    <row r="484" spans="2:11">
      <c r="B484" s="1483"/>
      <c r="C484" s="1483"/>
      <c r="D484" s="1483"/>
      <c r="E484" s="1483"/>
      <c r="F484" s="1483"/>
      <c r="G484" s="1483"/>
      <c r="H484" s="1483"/>
      <c r="I484" s="1483"/>
      <c r="J484" s="1483"/>
      <c r="K484" s="1483"/>
    </row>
    <row r="485" spans="2:11">
      <c r="B485" s="1483"/>
      <c r="C485" s="1484"/>
      <c r="D485" s="1484"/>
      <c r="E485" s="1484"/>
      <c r="F485" s="1484"/>
      <c r="G485" s="1484"/>
      <c r="H485" s="1484"/>
      <c r="I485" s="1484"/>
      <c r="J485" s="1484"/>
      <c r="K485" s="1484"/>
    </row>
    <row r="486" spans="2:11">
      <c r="B486" s="1483"/>
      <c r="C486" s="1483"/>
      <c r="D486" s="1483"/>
      <c r="E486" s="1483"/>
      <c r="F486" s="1483"/>
      <c r="G486" s="1483"/>
      <c r="H486" s="1483"/>
      <c r="I486" s="1483"/>
      <c r="J486" s="1483"/>
      <c r="K486" s="1483"/>
    </row>
    <row r="487" spans="2:11">
      <c r="B487" s="1483"/>
      <c r="C487" s="1484"/>
      <c r="D487" s="1484"/>
      <c r="E487" s="1484"/>
      <c r="F487" s="1484"/>
      <c r="G487" s="1484"/>
      <c r="H487" s="1484"/>
      <c r="I487" s="1484"/>
      <c r="J487" s="1484"/>
      <c r="K487" s="1484"/>
    </row>
  </sheetData>
  <phoneticPr fontId="75" type="noConversion"/>
  <pageMargins left="0.75" right="0.469444444444444" top="1" bottom="1" header="0.5" footer="0.5"/>
  <pageSetup paperSize="9" scale="44" pageOrder="overThenDown" orientation="landscape" verticalDpi="300" r:id="rId1"/>
  <headerFooter alignWithMargins="0">
    <oddFooter>&amp;L&amp;7 2002 TSR Annex&amp;R&amp;7EPO - June - 2003</oddFooter>
  </headerFooter>
  <rowBreaks count="1" manualBreakCount="1">
    <brk id="410" max="29" man="1"/>
  </rowBreaks>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0"/>
  <sheetViews>
    <sheetView view="pageBreakPreview" zoomScale="60" zoomScaleNormal="70" workbookViewId="0">
      <selection activeCell="A3" sqref="A3"/>
    </sheetView>
  </sheetViews>
  <sheetFormatPr defaultColWidth="9" defaultRowHeight="14.4"/>
  <cols>
    <col min="1" max="1" width="11.33203125" customWidth="1"/>
  </cols>
  <sheetData>
    <row r="1" spans="1:1" s="714" customFormat="1" ht="15.6">
      <c r="A1" s="3" t="s">
        <v>39</v>
      </c>
    </row>
    <row r="2" spans="1:1" s="714" customFormat="1" ht="13.8">
      <c r="A2" s="2" t="s">
        <v>308</v>
      </c>
    </row>
    <row r="3" spans="1:1" s="714" customFormat="1" ht="13.8">
      <c r="A3" s="5" t="s">
        <v>309</v>
      </c>
    </row>
    <row r="4" spans="1:1" s="714" customFormat="1" ht="13.8">
      <c r="A4" s="5"/>
    </row>
    <row r="5" spans="1:1" s="714" customFormat="1" ht="13.8">
      <c r="A5" s="5"/>
    </row>
    <row r="6" spans="1:1" s="714" customFormat="1" ht="13.8">
      <c r="A6" s="5"/>
    </row>
    <row r="7" spans="1:1" s="714" customFormat="1" ht="13.8">
      <c r="A7" s="5"/>
    </row>
    <row r="8" spans="1:1" s="714" customFormat="1" ht="13.8">
      <c r="A8" s="5"/>
    </row>
    <row r="9" spans="1:1" s="714" customFormat="1" ht="13.8">
      <c r="A9" s="5"/>
    </row>
    <row r="10" spans="1:1" s="714" customFormat="1" ht="13.8">
      <c r="A10" s="5"/>
    </row>
    <row r="11" spans="1:1" s="714" customFormat="1" ht="13.8">
      <c r="A11" s="5"/>
    </row>
    <row r="12" spans="1:1" s="714" customFormat="1" ht="13.8">
      <c r="A12" s="5"/>
    </row>
    <row r="13" spans="1:1" s="714" customFormat="1" ht="13.8">
      <c r="A13" s="5"/>
    </row>
    <row r="14" spans="1:1" s="714" customFormat="1" ht="13.8">
      <c r="A14" s="5"/>
    </row>
    <row r="15" spans="1:1" s="714" customFormat="1" ht="13.8">
      <c r="A15" s="5"/>
    </row>
    <row r="16" spans="1:1" s="714" customFormat="1" ht="13.8">
      <c r="A16" s="5"/>
    </row>
    <row r="17" spans="1:1" s="714" customFormat="1" ht="13.8">
      <c r="A17" s="5"/>
    </row>
    <row r="18" spans="1:1" s="714" customFormat="1" ht="13.8">
      <c r="A18" s="5"/>
    </row>
    <row r="19" spans="1:1" s="714" customFormat="1" ht="13.8">
      <c r="A19" s="5"/>
    </row>
    <row r="20" spans="1:1" s="714" customFormat="1" ht="13.8">
      <c r="A20" s="5"/>
    </row>
    <row r="21" spans="1:1" s="714" customFormat="1" ht="13.8">
      <c r="A21" s="5"/>
    </row>
    <row r="22" spans="1:1" s="714" customFormat="1" ht="13.8">
      <c r="A22" s="5"/>
    </row>
    <row r="23" spans="1:1" s="714" customFormat="1" ht="13.8">
      <c r="A23" s="5"/>
    </row>
    <row r="24" spans="1:1" s="714" customFormat="1" ht="13.8">
      <c r="A24" s="5"/>
    </row>
    <row r="25" spans="1:1" s="714" customFormat="1" ht="13.8">
      <c r="A25" s="5"/>
    </row>
    <row r="26" spans="1:1" s="714" customFormat="1" ht="13.8">
      <c r="A26" s="5"/>
    </row>
    <row r="27" spans="1:1" s="714" customFormat="1" ht="13.8">
      <c r="A27" s="5"/>
    </row>
    <row r="28" spans="1:1" s="714" customFormat="1" ht="13.8">
      <c r="A28" s="5"/>
    </row>
    <row r="29" spans="1:1" s="714" customFormat="1" ht="13.8">
      <c r="A29" s="5"/>
    </row>
    <row r="30" spans="1:1" s="714" customFormat="1" ht="13.8">
      <c r="A30" s="5"/>
    </row>
    <row r="31" spans="1:1" s="714" customFormat="1" ht="13.8">
      <c r="A31" s="5"/>
    </row>
    <row r="32" spans="1:1" s="714" customFormat="1" ht="13.8"/>
    <row r="33" spans="1:14" s="714" customFormat="1" ht="13.8">
      <c r="A33" s="138" t="s">
        <v>246</v>
      </c>
      <c r="B33" s="138">
        <v>2004</v>
      </c>
      <c r="C33" s="138">
        <v>2005</v>
      </c>
      <c r="D33" s="138">
        <v>2006</v>
      </c>
      <c r="E33" s="138">
        <v>2007</v>
      </c>
      <c r="F33" s="138">
        <v>2008</v>
      </c>
      <c r="G33" s="138">
        <v>2009</v>
      </c>
      <c r="H33" s="138">
        <v>2010</v>
      </c>
      <c r="I33" s="138">
        <v>2011</v>
      </c>
      <c r="J33" s="138">
        <v>2012</v>
      </c>
      <c r="K33" s="138">
        <v>2013</v>
      </c>
      <c r="L33" s="138">
        <v>2014</v>
      </c>
      <c r="M33" s="138">
        <v>2015</v>
      </c>
      <c r="N33" s="138">
        <v>2016</v>
      </c>
    </row>
    <row r="34" spans="1:14" s="714" customFormat="1" ht="13.8">
      <c r="A34" s="138" t="s">
        <v>228</v>
      </c>
      <c r="B34" s="715">
        <v>6841</v>
      </c>
      <c r="C34" s="715">
        <v>7017</v>
      </c>
      <c r="D34" s="715">
        <v>6436</v>
      </c>
      <c r="E34" s="715">
        <v>6083</v>
      </c>
      <c r="F34" s="715">
        <v>6700</v>
      </c>
      <c r="G34" s="715">
        <v>7113</v>
      </c>
      <c r="H34" s="715">
        <v>6600</v>
      </c>
      <c r="I34" s="715">
        <v>6667</v>
      </c>
      <c r="J34" s="715">
        <v>6671</v>
      </c>
      <c r="K34" s="715">
        <v>6791</v>
      </c>
      <c r="L34" s="166">
        <v>6869</v>
      </c>
      <c r="M34" s="166">
        <v>6937</v>
      </c>
      <c r="N34" s="166">
        <v>6731</v>
      </c>
    </row>
    <row r="35" spans="1:14" s="714" customFormat="1" ht="13.8">
      <c r="A35" s="138" t="s">
        <v>45</v>
      </c>
      <c r="B35" s="715">
        <v>9743</v>
      </c>
      <c r="C35" s="715">
        <v>9720</v>
      </c>
      <c r="D35" s="715">
        <v>9532</v>
      </c>
      <c r="E35" s="715">
        <v>8276</v>
      </c>
      <c r="F35" s="715">
        <v>7792</v>
      </c>
      <c r="G35" s="715">
        <v>8477</v>
      </c>
      <c r="H35" s="715">
        <v>9117</v>
      </c>
      <c r="I35" s="715">
        <v>8770</v>
      </c>
      <c r="J35" s="715">
        <v>8326</v>
      </c>
      <c r="K35" s="715">
        <v>7498</v>
      </c>
      <c r="L35" s="166">
        <v>6538</v>
      </c>
      <c r="M35" s="166">
        <v>6453</v>
      </c>
      <c r="N35" s="166">
        <v>5947</v>
      </c>
    </row>
    <row r="36" spans="1:14" s="714" customFormat="1" ht="13.8">
      <c r="A36" s="138" t="s">
        <v>46</v>
      </c>
      <c r="B36" s="715">
        <v>3130</v>
      </c>
      <c r="C36" s="715">
        <v>3136</v>
      </c>
      <c r="D36" s="715">
        <v>2881</v>
      </c>
      <c r="E36" s="715">
        <v>2366</v>
      </c>
      <c r="F36" s="715">
        <v>2057</v>
      </c>
      <c r="G36" s="715">
        <v>2343</v>
      </c>
      <c r="H36" s="715">
        <v>2813</v>
      </c>
      <c r="I36" s="715">
        <v>3187</v>
      </c>
      <c r="J36" s="715">
        <v>3183</v>
      </c>
      <c r="K36" s="715">
        <v>2891</v>
      </c>
      <c r="L36" s="166">
        <v>2645</v>
      </c>
      <c r="M36" s="166">
        <v>2644</v>
      </c>
      <c r="N36" s="166">
        <v>2793</v>
      </c>
    </row>
    <row r="37" spans="1:14" s="714" customFormat="1" ht="13.8">
      <c r="A37" s="138" t="s">
        <v>47</v>
      </c>
      <c r="B37" s="715">
        <v>153</v>
      </c>
      <c r="C37" s="715">
        <v>233</v>
      </c>
      <c r="D37" s="715">
        <v>270</v>
      </c>
      <c r="E37" s="715">
        <v>367</v>
      </c>
      <c r="F37" s="715">
        <v>391</v>
      </c>
      <c r="G37" s="715">
        <v>706</v>
      </c>
      <c r="H37" s="715">
        <v>806</v>
      </c>
      <c r="I37" s="715">
        <v>973</v>
      </c>
      <c r="J37" s="715">
        <v>1182</v>
      </c>
      <c r="K37" s="715">
        <v>1548</v>
      </c>
      <c r="L37" s="166">
        <v>1573</v>
      </c>
      <c r="M37" s="166">
        <v>1950</v>
      </c>
      <c r="N37" s="166">
        <v>1615</v>
      </c>
    </row>
    <row r="38" spans="1:14" s="714" customFormat="1" ht="13.8">
      <c r="A38" s="138" t="s">
        <v>48</v>
      </c>
      <c r="B38" s="715">
        <v>10879</v>
      </c>
      <c r="C38" s="715">
        <v>12297</v>
      </c>
      <c r="D38" s="715">
        <v>11485</v>
      </c>
      <c r="E38" s="715">
        <v>10904</v>
      </c>
      <c r="F38" s="715">
        <v>12688</v>
      </c>
      <c r="G38" s="715">
        <v>13560</v>
      </c>
      <c r="H38" s="715">
        <v>13281</v>
      </c>
      <c r="I38" s="715">
        <v>14061</v>
      </c>
      <c r="J38" s="715">
        <v>13994</v>
      </c>
      <c r="K38" s="715">
        <v>15104</v>
      </c>
      <c r="L38" s="166">
        <v>13403</v>
      </c>
      <c r="M38" s="166">
        <v>12932</v>
      </c>
      <c r="N38" s="166">
        <v>12346</v>
      </c>
    </row>
    <row r="39" spans="1:14" s="714" customFormat="1" ht="13.8">
      <c r="A39" s="138" t="s">
        <v>49</v>
      </c>
      <c r="B39" s="715">
        <v>426</v>
      </c>
      <c r="C39" s="715">
        <v>459</v>
      </c>
      <c r="D39" s="715">
        <v>395</v>
      </c>
      <c r="E39" s="715">
        <v>363</v>
      </c>
      <c r="F39" s="715">
        <v>419</v>
      </c>
      <c r="G39" s="715">
        <v>505</v>
      </c>
      <c r="H39" s="715">
        <v>491</v>
      </c>
      <c r="I39" s="715">
        <v>646</v>
      </c>
      <c r="J39" s="715">
        <v>582</v>
      </c>
      <c r="K39" s="715">
        <v>471</v>
      </c>
      <c r="L39" s="166">
        <v>875</v>
      </c>
      <c r="M39" s="166">
        <v>877</v>
      </c>
      <c r="N39" s="166">
        <v>903</v>
      </c>
    </row>
    <row r="40" spans="1:14" s="714" customFormat="1" ht="13.8">
      <c r="A40" s="138" t="s">
        <v>201</v>
      </c>
      <c r="B40" s="715">
        <v>31172</v>
      </c>
      <c r="C40" s="715">
        <v>32862</v>
      </c>
      <c r="D40" s="715">
        <v>30999</v>
      </c>
      <c r="E40" s="715">
        <v>28359</v>
      </c>
      <c r="F40" s="715">
        <v>30047</v>
      </c>
      <c r="G40" s="715">
        <v>32704</v>
      </c>
      <c r="H40" s="715">
        <v>33108</v>
      </c>
      <c r="I40" s="715">
        <v>34304</v>
      </c>
      <c r="J40" s="715">
        <v>33938</v>
      </c>
      <c r="K40" s="715">
        <v>34303</v>
      </c>
      <c r="L40" s="166">
        <v>31903</v>
      </c>
      <c r="M40" s="166">
        <v>31793</v>
      </c>
      <c r="N40" s="166">
        <v>30335</v>
      </c>
    </row>
    <row r="44" spans="1:14">
      <c r="F44" s="1485"/>
      <c r="G44" s="1485"/>
      <c r="H44" s="1485"/>
      <c r="I44" s="1485"/>
      <c r="J44" s="1485"/>
    </row>
    <row r="45" spans="1:14">
      <c r="F45" s="1485"/>
      <c r="G45" s="1485"/>
      <c r="H45" s="1485"/>
      <c r="I45" s="1485"/>
      <c r="J45" s="1485"/>
    </row>
    <row r="46" spans="1:14">
      <c r="F46" s="1485"/>
      <c r="G46" s="1485"/>
      <c r="H46" s="1485"/>
      <c r="I46" s="1485"/>
      <c r="J46" s="1485"/>
    </row>
    <row r="47" spans="1:14">
      <c r="F47" s="1485"/>
      <c r="G47" s="1485"/>
      <c r="H47" s="1485"/>
      <c r="I47" s="1485"/>
      <c r="J47" s="1485"/>
    </row>
    <row r="48" spans="1:14">
      <c r="F48" s="1485"/>
      <c r="G48" s="1485"/>
      <c r="H48" s="1485"/>
      <c r="I48" s="1485"/>
      <c r="J48" s="1485"/>
    </row>
    <row r="49" spans="6:10">
      <c r="F49" s="1485"/>
      <c r="G49" s="1485"/>
      <c r="H49" s="1485"/>
      <c r="I49" s="1485"/>
      <c r="J49" s="1485"/>
    </row>
    <row r="50" spans="6:10">
      <c r="F50" s="1485"/>
      <c r="G50" s="1485"/>
      <c r="H50" s="1485"/>
      <c r="I50" s="1485"/>
      <c r="J50" s="1485"/>
    </row>
  </sheetData>
  <phoneticPr fontId="75" type="noConversion"/>
  <pageMargins left="0.70866141732283472" right="0.70866141732283472" top="0.74803149606299213" bottom="0.74803149606299213" header="0.31496062992125984" footer="0.31496062992125984"/>
  <pageSetup paperSize="9"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X155"/>
  <sheetViews>
    <sheetView view="pageBreakPreview" zoomScale="70" zoomScaleNormal="55" zoomScaleSheetLayoutView="70" workbookViewId="0">
      <selection activeCell="Q42" sqref="Q42"/>
    </sheetView>
  </sheetViews>
  <sheetFormatPr defaultColWidth="8.88671875" defaultRowHeight="14.4"/>
  <cols>
    <col min="1" max="1" width="8.88671875" style="2"/>
    <col min="2" max="2" width="20.6640625" style="2" customWidth="1"/>
    <col min="3" max="13" width="8.88671875" style="2" hidden="1" customWidth="1"/>
    <col min="14" max="14" width="12.44140625" style="2" hidden="1" customWidth="1"/>
    <col min="15" max="16" width="12.44140625" style="2" customWidth="1"/>
    <col min="17" max="18" width="12.44140625" style="1" customWidth="1"/>
    <col min="19" max="23" width="12.44140625" style="2" customWidth="1"/>
    <col min="24" max="25" width="11.77734375" style="2" customWidth="1"/>
    <col min="26" max="26" width="12.44140625" style="2" hidden="1" customWidth="1"/>
    <col min="27" max="27" width="12.44140625" customWidth="1"/>
    <col min="28" max="28" width="12.44140625" style="2" customWidth="1"/>
    <col min="29" max="35" width="8.88671875" style="2" customWidth="1"/>
    <col min="36" max="36" width="10.33203125" style="2" customWidth="1"/>
    <col min="37" max="38" width="12.44140625" style="2" customWidth="1"/>
    <col min="39" max="39" width="12.44140625" customWidth="1"/>
    <col min="40" max="46" width="8.88671875" style="2" customWidth="1"/>
    <col min="47" max="47" width="9.77734375" style="2" customWidth="1"/>
    <col min="48" max="48" width="10.6640625" style="2" customWidth="1"/>
    <col min="49" max="50" width="10.21875" style="2" customWidth="1"/>
    <col min="51" max="51" width="12" style="2" customWidth="1"/>
    <col min="52" max="55" width="9" style="2" customWidth="1"/>
    <col min="56" max="57" width="10.6640625" style="2" customWidth="1"/>
    <col min="58" max="58" width="10.21875" style="2" customWidth="1"/>
    <col min="59" max="59" width="10.77734375" style="2" customWidth="1"/>
    <col min="60" max="60" width="11" style="2" customWidth="1"/>
    <col min="61" max="62" width="11.44140625" style="2" customWidth="1"/>
    <col min="63" max="63" width="9" style="2" customWidth="1"/>
    <col min="64" max="64" width="9" style="2" hidden="1" customWidth="1"/>
    <col min="65" max="69" width="9" style="2" customWidth="1"/>
    <col min="70" max="16384" width="8.88671875" style="2"/>
  </cols>
  <sheetData>
    <row r="1" spans="1:39" s="671" customFormat="1" ht="15.6">
      <c r="A1" s="3" t="s">
        <v>39</v>
      </c>
      <c r="B1" s="673"/>
      <c r="Q1" s="684"/>
      <c r="R1" s="684"/>
      <c r="AA1"/>
      <c r="AM1"/>
    </row>
    <row r="2" spans="1:39" s="671" customFormat="1" ht="15.6">
      <c r="A2" s="671" t="s">
        <v>308</v>
      </c>
      <c r="Q2" s="684"/>
      <c r="R2" s="684"/>
      <c r="AA2"/>
      <c r="AM2"/>
    </row>
    <row r="3" spans="1:39" s="671" customFormat="1" ht="15.6">
      <c r="A3" s="674" t="s">
        <v>310</v>
      </c>
      <c r="Q3" s="684"/>
      <c r="R3" s="684"/>
      <c r="AA3"/>
      <c r="AC3" s="3"/>
      <c r="AM3"/>
    </row>
    <row r="4" spans="1:39" s="671" customFormat="1" ht="15.6">
      <c r="A4" s="674"/>
      <c r="Q4" s="684"/>
      <c r="R4" s="684"/>
      <c r="AA4"/>
      <c r="AC4" s="3"/>
      <c r="AM4"/>
    </row>
    <row r="5" spans="1:39" s="671" customFormat="1" ht="15.6">
      <c r="A5" s="674"/>
      <c r="Q5" s="684"/>
      <c r="R5" s="684"/>
      <c r="AA5"/>
      <c r="AC5" s="3"/>
      <c r="AM5"/>
    </row>
    <row r="6" spans="1:39" s="671" customFormat="1" ht="15.6">
      <c r="A6" s="674"/>
      <c r="Q6" s="684"/>
      <c r="R6" s="684"/>
      <c r="AA6"/>
      <c r="AC6" s="3"/>
      <c r="AM6"/>
    </row>
    <row r="7" spans="1:39" s="671" customFormat="1" ht="15.6">
      <c r="A7" s="674"/>
      <c r="Q7" s="684"/>
      <c r="R7" s="684"/>
      <c r="AA7"/>
      <c r="AC7" s="3"/>
      <c r="AM7"/>
    </row>
    <row r="8" spans="1:39" s="671" customFormat="1" ht="15.6">
      <c r="A8" s="674"/>
      <c r="Q8" s="684"/>
      <c r="R8" s="684"/>
      <c r="AA8"/>
      <c r="AC8" s="3"/>
      <c r="AM8"/>
    </row>
    <row r="9" spans="1:39" s="671" customFormat="1" ht="15.6">
      <c r="A9" s="674"/>
      <c r="Q9" s="684"/>
      <c r="R9" s="684"/>
      <c r="AA9"/>
      <c r="AC9" s="3"/>
      <c r="AM9"/>
    </row>
    <row r="10" spans="1:39" s="671" customFormat="1" ht="15.6">
      <c r="A10" s="674"/>
      <c r="Q10" s="684"/>
      <c r="R10" s="684"/>
      <c r="AA10"/>
      <c r="AC10" s="3"/>
      <c r="AM10"/>
    </row>
    <row r="11" spans="1:39" s="671" customFormat="1" ht="15.6">
      <c r="A11" s="674"/>
      <c r="Q11" s="684"/>
      <c r="R11" s="684"/>
      <c r="AA11"/>
      <c r="AC11" s="3"/>
      <c r="AM11"/>
    </row>
    <row r="12" spans="1:39" s="671" customFormat="1" ht="15.6">
      <c r="A12" s="674"/>
      <c r="Q12" s="684"/>
      <c r="R12" s="684"/>
      <c r="AA12"/>
      <c r="AC12" s="3"/>
      <c r="AM12"/>
    </row>
    <row r="13" spans="1:39" s="671" customFormat="1" ht="15.6">
      <c r="A13" s="674"/>
      <c r="Q13" s="684"/>
      <c r="R13" s="684"/>
      <c r="AA13"/>
      <c r="AC13" s="3"/>
      <c r="AM13"/>
    </row>
    <row r="14" spans="1:39" s="671" customFormat="1" ht="15.6">
      <c r="A14" s="674"/>
      <c r="Q14" s="684"/>
      <c r="R14" s="684"/>
      <c r="AA14"/>
      <c r="AC14" s="3"/>
      <c r="AM14"/>
    </row>
    <row r="15" spans="1:39" s="671" customFormat="1" ht="15.6">
      <c r="A15" s="674"/>
      <c r="Q15" s="684"/>
      <c r="R15" s="684"/>
      <c r="AA15"/>
      <c r="AC15" s="3"/>
      <c r="AM15"/>
    </row>
    <row r="16" spans="1:39" s="671" customFormat="1" ht="15.6">
      <c r="A16" s="674"/>
      <c r="Q16" s="684"/>
      <c r="R16" s="684"/>
      <c r="AA16"/>
      <c r="AC16" s="3"/>
      <c r="AM16"/>
    </row>
    <row r="17" spans="1:39" s="671" customFormat="1" ht="15.6">
      <c r="A17" s="674"/>
      <c r="Q17" s="684"/>
      <c r="R17" s="684"/>
      <c r="AA17"/>
      <c r="AC17" s="3"/>
      <c r="AM17"/>
    </row>
    <row r="18" spans="1:39" s="671" customFormat="1" ht="15.6">
      <c r="A18" s="674"/>
      <c r="Q18" s="684"/>
      <c r="R18" s="684"/>
      <c r="AA18"/>
      <c r="AC18" s="3"/>
      <c r="AM18"/>
    </row>
    <row r="19" spans="1:39" s="671" customFormat="1" ht="15.6">
      <c r="A19" s="674"/>
      <c r="Q19" s="684"/>
      <c r="R19" s="684"/>
      <c r="AA19"/>
      <c r="AC19" s="3"/>
      <c r="AM19"/>
    </row>
    <row r="20" spans="1:39" s="671" customFormat="1" ht="15.6">
      <c r="A20" s="674"/>
      <c r="Q20" s="684"/>
      <c r="R20" s="684"/>
      <c r="AA20"/>
      <c r="AC20" s="3"/>
      <c r="AM20"/>
    </row>
    <row r="21" spans="1:39" s="671" customFormat="1" ht="15.6">
      <c r="A21" s="674"/>
      <c r="Q21" s="684"/>
      <c r="R21" s="684"/>
      <c r="AA21"/>
      <c r="AC21" s="3"/>
      <c r="AM21"/>
    </row>
    <row r="22" spans="1:39" s="671" customFormat="1" ht="15.6">
      <c r="A22" s="674"/>
      <c r="Q22" s="684"/>
      <c r="R22" s="684"/>
      <c r="AA22"/>
      <c r="AC22" s="3"/>
      <c r="AM22"/>
    </row>
    <row r="23" spans="1:39" s="671" customFormat="1" ht="15.6">
      <c r="A23" s="674"/>
      <c r="Q23" s="684"/>
      <c r="R23" s="684"/>
      <c r="AA23"/>
      <c r="AC23" s="3"/>
      <c r="AM23"/>
    </row>
    <row r="24" spans="1:39" s="671" customFormat="1" ht="15.6">
      <c r="A24" s="674"/>
      <c r="Q24" s="684"/>
      <c r="R24" s="684"/>
      <c r="AA24"/>
      <c r="AC24" s="3"/>
      <c r="AM24"/>
    </row>
    <row r="25" spans="1:39" s="671" customFormat="1" ht="15.6">
      <c r="A25" s="674"/>
      <c r="Q25" s="684"/>
      <c r="R25" s="684"/>
      <c r="AA25"/>
      <c r="AC25" s="3"/>
      <c r="AM25"/>
    </row>
    <row r="26" spans="1:39" s="671" customFormat="1" ht="15.6">
      <c r="A26" s="674"/>
      <c r="Q26" s="684"/>
      <c r="R26" s="684"/>
      <c r="AA26"/>
      <c r="AC26" s="3"/>
      <c r="AM26"/>
    </row>
    <row r="27" spans="1:39" s="671" customFormat="1" ht="15.6">
      <c r="A27" s="674"/>
      <c r="Q27" s="684"/>
      <c r="R27" s="684"/>
      <c r="AA27"/>
      <c r="AC27" s="3"/>
      <c r="AM27"/>
    </row>
    <row r="28" spans="1:39" s="671" customFormat="1" ht="15.6">
      <c r="A28" s="674"/>
      <c r="Q28" s="684"/>
      <c r="R28" s="684"/>
      <c r="AA28"/>
      <c r="AC28" s="3"/>
      <c r="AM28"/>
    </row>
    <row r="29" spans="1:39" s="671" customFormat="1" ht="15.6">
      <c r="A29" s="674"/>
      <c r="Q29" s="684"/>
      <c r="R29" s="684"/>
      <c r="AA29"/>
      <c r="AC29" s="3"/>
      <c r="AM29"/>
    </row>
    <row r="30" spans="1:39" s="671" customFormat="1" ht="15.6">
      <c r="A30" s="674"/>
      <c r="Q30" s="684"/>
      <c r="R30" s="684"/>
      <c r="AA30"/>
      <c r="AC30" s="3"/>
      <c r="AM30"/>
    </row>
    <row r="31" spans="1:39" s="671" customFormat="1" ht="15.6">
      <c r="A31" s="674"/>
      <c r="Q31" s="684"/>
      <c r="R31" s="684"/>
      <c r="AA31"/>
      <c r="AC31" s="3"/>
      <c r="AM31"/>
    </row>
    <row r="32" spans="1:39" s="671" customFormat="1" ht="15.6">
      <c r="A32" s="674"/>
      <c r="Q32" s="684"/>
      <c r="R32" s="684"/>
      <c r="AA32"/>
      <c r="AC32" s="3"/>
      <c r="AM32"/>
    </row>
    <row r="33" spans="1:39" s="671" customFormat="1" ht="15.6">
      <c r="A33" s="674"/>
      <c r="Q33" s="684"/>
      <c r="R33" s="684"/>
      <c r="AA33"/>
      <c r="AC33" s="3"/>
      <c r="AM33"/>
    </row>
    <row r="34" spans="1:39" s="671" customFormat="1" ht="15.6">
      <c r="A34" s="674"/>
      <c r="Q34" s="684"/>
      <c r="R34" s="684"/>
      <c r="AA34"/>
      <c r="AC34" s="3"/>
      <c r="AM34"/>
    </row>
    <row r="35" spans="1:39" s="671" customFormat="1" ht="15.6">
      <c r="A35" s="674"/>
      <c r="Q35" s="684"/>
      <c r="R35" s="684"/>
      <c r="AA35"/>
      <c r="AC35" s="3"/>
      <c r="AM35"/>
    </row>
    <row r="36" spans="1:39" ht="15" thickBot="1">
      <c r="N36" s="680"/>
      <c r="AC36" s="692"/>
    </row>
    <row r="37" spans="1:39" s="178" customFormat="1">
      <c r="A37" s="181" t="s">
        <v>51</v>
      </c>
      <c r="B37" s="181" t="s">
        <v>311</v>
      </c>
      <c r="C37" s="182">
        <v>1996</v>
      </c>
      <c r="D37" s="10">
        <v>1997</v>
      </c>
      <c r="E37" s="10">
        <v>1998</v>
      </c>
      <c r="F37" s="10">
        <v>1999</v>
      </c>
      <c r="G37" s="10">
        <v>2000</v>
      </c>
      <c r="H37" s="10">
        <v>2001</v>
      </c>
      <c r="I37" s="10">
        <v>2002</v>
      </c>
      <c r="J37" s="10">
        <v>2003</v>
      </c>
      <c r="K37" s="9">
        <v>2004</v>
      </c>
      <c r="L37" s="39">
        <v>2005</v>
      </c>
      <c r="M37" s="39">
        <v>2006</v>
      </c>
      <c r="N37" s="681">
        <v>2007</v>
      </c>
      <c r="O37" s="445">
        <v>2010</v>
      </c>
      <c r="P37" s="445">
        <v>2011</v>
      </c>
      <c r="Q37" s="445">
        <v>2012</v>
      </c>
      <c r="R37" s="445">
        <v>2013</v>
      </c>
      <c r="S37" s="685">
        <v>2014</v>
      </c>
      <c r="T37" s="685">
        <v>2015</v>
      </c>
      <c r="U37" s="686">
        <v>2016</v>
      </c>
      <c r="V37" s="687">
        <v>2017</v>
      </c>
      <c r="W37" s="687">
        <v>2018</v>
      </c>
      <c r="X37" s="688">
        <v>2019</v>
      </c>
      <c r="Y37" s="688">
        <v>2020</v>
      </c>
      <c r="Z37" s="688">
        <v>2018</v>
      </c>
      <c r="AA37"/>
      <c r="AM37"/>
    </row>
    <row r="38" spans="1:39">
      <c r="A38" s="1856" t="s">
        <v>143</v>
      </c>
      <c r="B38" s="15" t="s">
        <v>228</v>
      </c>
      <c r="C38" s="675">
        <v>31490</v>
      </c>
      <c r="D38" s="428">
        <v>36510</v>
      </c>
      <c r="E38" s="428">
        <v>41190</v>
      </c>
      <c r="F38" s="428">
        <v>45028</v>
      </c>
      <c r="G38" s="428">
        <v>49785</v>
      </c>
      <c r="H38" s="428">
        <v>53737</v>
      </c>
      <c r="I38" s="124">
        <v>53475</v>
      </c>
      <c r="J38" s="124">
        <v>58315</v>
      </c>
      <c r="K38" s="436">
        <v>61207</v>
      </c>
      <c r="L38" s="125">
        <v>63704</v>
      </c>
      <c r="M38" s="125">
        <v>65776</v>
      </c>
      <c r="N38" s="446">
        <v>68991</v>
      </c>
      <c r="O38" s="446">
        <v>74408</v>
      </c>
      <c r="P38" s="446">
        <v>71904</v>
      </c>
      <c r="Q38" s="446">
        <v>72965</v>
      </c>
      <c r="R38" s="446">
        <v>73420</v>
      </c>
      <c r="S38" s="446">
        <v>75180</v>
      </c>
      <c r="T38" s="446">
        <v>76097</v>
      </c>
      <c r="U38" s="153">
        <v>76052</v>
      </c>
      <c r="V38" s="124">
        <v>78493</v>
      </c>
      <c r="W38" s="124">
        <v>81468</v>
      </c>
      <c r="X38" s="155">
        <v>82554</v>
      </c>
      <c r="Y38" s="155">
        <v>81443</v>
      </c>
      <c r="Z38" s="155">
        <v>81468</v>
      </c>
      <c r="AD38" s="178"/>
    </row>
    <row r="39" spans="1:39">
      <c r="A39" s="1857"/>
      <c r="B39" s="18" t="s">
        <v>45</v>
      </c>
      <c r="C39" s="90">
        <v>11357</v>
      </c>
      <c r="D39" s="91">
        <v>12856</v>
      </c>
      <c r="E39" s="91">
        <v>13813</v>
      </c>
      <c r="F39" s="91">
        <v>14604</v>
      </c>
      <c r="G39" s="91">
        <v>17096</v>
      </c>
      <c r="H39" s="91">
        <v>19845</v>
      </c>
      <c r="I39" s="111">
        <v>15908</v>
      </c>
      <c r="J39" s="111">
        <v>18527</v>
      </c>
      <c r="K39" s="112">
        <v>20604</v>
      </c>
      <c r="L39" s="113">
        <v>21489</v>
      </c>
      <c r="M39" s="113">
        <v>22174</v>
      </c>
      <c r="N39" s="447">
        <v>22932</v>
      </c>
      <c r="O39" s="447">
        <v>21824</v>
      </c>
      <c r="P39" s="447">
        <v>20568</v>
      </c>
      <c r="Q39" s="447">
        <v>22700</v>
      </c>
      <c r="R39" s="447">
        <v>22555</v>
      </c>
      <c r="S39" s="447">
        <v>22018</v>
      </c>
      <c r="T39" s="447">
        <v>21426</v>
      </c>
      <c r="U39" s="156">
        <v>21008</v>
      </c>
      <c r="V39" s="111"/>
      <c r="W39" s="111">
        <v>22615</v>
      </c>
      <c r="X39" s="157">
        <v>22066</v>
      </c>
      <c r="Y39" s="157">
        <v>21841</v>
      </c>
      <c r="Z39" s="157">
        <v>22615</v>
      </c>
      <c r="AD39" s="178"/>
    </row>
    <row r="40" spans="1:39">
      <c r="A40" s="1857"/>
      <c r="B40" s="18" t="s">
        <v>48</v>
      </c>
      <c r="C40" s="90">
        <v>18638</v>
      </c>
      <c r="D40" s="91">
        <v>20497</v>
      </c>
      <c r="E40" s="91">
        <v>23502</v>
      </c>
      <c r="F40" s="91">
        <v>25393</v>
      </c>
      <c r="G40" s="91">
        <v>28488</v>
      </c>
      <c r="H40" s="91">
        <v>30450</v>
      </c>
      <c r="I40" s="111">
        <v>30213</v>
      </c>
      <c r="J40" s="111">
        <v>31893</v>
      </c>
      <c r="K40" s="112">
        <v>32627</v>
      </c>
      <c r="L40" s="113">
        <v>32706</v>
      </c>
      <c r="M40" s="113">
        <v>34818</v>
      </c>
      <c r="N40" s="447">
        <v>35533</v>
      </c>
      <c r="O40" s="447">
        <v>39519</v>
      </c>
      <c r="P40" s="447">
        <v>34993</v>
      </c>
      <c r="Q40" s="447">
        <v>35222</v>
      </c>
      <c r="R40" s="447">
        <v>33834</v>
      </c>
      <c r="S40" s="447">
        <v>36491</v>
      </c>
      <c r="T40" s="447">
        <v>42692</v>
      </c>
      <c r="U40" s="156">
        <v>40076</v>
      </c>
      <c r="V40" s="111"/>
      <c r="W40" s="111">
        <v>43612</v>
      </c>
      <c r="X40" s="157">
        <v>46201</v>
      </c>
      <c r="Y40" s="157">
        <v>44293</v>
      </c>
      <c r="Z40" s="157">
        <v>43612</v>
      </c>
      <c r="AD40" s="178"/>
    </row>
    <row r="41" spans="1:39" s="1" customFormat="1">
      <c r="A41" s="1857"/>
      <c r="B41" s="18" t="s">
        <v>247</v>
      </c>
      <c r="C41" s="90"/>
      <c r="D41" s="91"/>
      <c r="E41" s="91"/>
      <c r="F41" s="91"/>
      <c r="G41" s="91"/>
      <c r="H41" s="91"/>
      <c r="I41" s="111"/>
      <c r="J41" s="111"/>
      <c r="K41" s="112"/>
      <c r="L41" s="113"/>
      <c r="M41" s="113"/>
      <c r="N41" s="447">
        <v>4947</v>
      </c>
      <c r="O41" s="447">
        <v>4715</v>
      </c>
      <c r="P41" s="447">
        <v>4889</v>
      </c>
      <c r="Q41" s="447">
        <v>5711</v>
      </c>
      <c r="R41" s="447">
        <v>6336</v>
      </c>
      <c r="S41" s="447">
        <v>6141</v>
      </c>
      <c r="T41" s="447">
        <v>6411</v>
      </c>
      <c r="U41" s="156">
        <v>6824</v>
      </c>
      <c r="V41" s="111"/>
      <c r="W41" s="111">
        <v>7296</v>
      </c>
      <c r="X41" s="157">
        <v>8287</v>
      </c>
      <c r="Y41" s="157">
        <v>9106</v>
      </c>
      <c r="Z41" s="157">
        <v>7296</v>
      </c>
      <c r="AA41"/>
      <c r="AD41" s="178"/>
      <c r="AM41"/>
    </row>
    <row r="42" spans="1:39" s="1" customFormat="1">
      <c r="A42" s="1857"/>
      <c r="B42" s="18" t="s">
        <v>47</v>
      </c>
      <c r="C42" s="676"/>
      <c r="D42" s="430"/>
      <c r="E42" s="430"/>
      <c r="F42" s="430"/>
      <c r="G42" s="430"/>
      <c r="H42" s="430"/>
      <c r="I42" s="433"/>
      <c r="J42" s="433"/>
      <c r="K42" s="437"/>
      <c r="L42" s="679"/>
      <c r="M42" s="679"/>
      <c r="N42" s="448"/>
      <c r="O42" s="448">
        <v>2049</v>
      </c>
      <c r="P42" s="448">
        <v>2548</v>
      </c>
      <c r="Q42" s="447">
        <v>3731</v>
      </c>
      <c r="R42" s="447">
        <v>4056</v>
      </c>
      <c r="S42" s="448">
        <v>4624</v>
      </c>
      <c r="T42" s="448">
        <v>5721</v>
      </c>
      <c r="U42" s="458">
        <v>7150</v>
      </c>
      <c r="V42" s="433"/>
      <c r="W42" s="433">
        <v>9401</v>
      </c>
      <c r="X42" s="689">
        <v>12247</v>
      </c>
      <c r="Y42" s="689">
        <v>13432</v>
      </c>
      <c r="Z42" s="689">
        <v>9401</v>
      </c>
      <c r="AA42"/>
      <c r="AM42"/>
    </row>
    <row r="43" spans="1:39">
      <c r="A43" s="1857"/>
      <c r="B43" s="26" t="s">
        <v>49</v>
      </c>
      <c r="C43" s="677">
        <v>2415</v>
      </c>
      <c r="D43" s="431">
        <v>3041</v>
      </c>
      <c r="E43" s="431">
        <v>3582</v>
      </c>
      <c r="F43" s="431">
        <v>4297</v>
      </c>
      <c r="G43" s="431">
        <v>5340</v>
      </c>
      <c r="H43" s="431">
        <v>5993</v>
      </c>
      <c r="I43" s="129">
        <v>6729</v>
      </c>
      <c r="J43" s="129">
        <v>8056</v>
      </c>
      <c r="K43" s="440">
        <v>9337</v>
      </c>
      <c r="L43" s="131">
        <v>10855</v>
      </c>
      <c r="M43" s="131">
        <v>12661</v>
      </c>
      <c r="N43" s="449">
        <v>9036</v>
      </c>
      <c r="O43" s="449">
        <v>8446</v>
      </c>
      <c r="P43" s="449">
        <v>7908</v>
      </c>
      <c r="Q43" s="449">
        <v>8165</v>
      </c>
      <c r="R43" s="449">
        <v>7668</v>
      </c>
      <c r="S43" s="449">
        <v>7527</v>
      </c>
      <c r="T43" s="449">
        <v>7675</v>
      </c>
      <c r="U43" s="158">
        <v>8243</v>
      </c>
      <c r="V43" s="129"/>
      <c r="W43" s="129">
        <v>9925</v>
      </c>
      <c r="X43" s="160">
        <v>10177</v>
      </c>
      <c r="Y43" s="160">
        <v>10135</v>
      </c>
      <c r="Z43" s="160">
        <v>9925</v>
      </c>
    </row>
    <row r="44" spans="1:39">
      <c r="A44" s="1858"/>
      <c r="B44" s="21" t="s">
        <v>201</v>
      </c>
      <c r="C44" s="94">
        <v>63900</v>
      </c>
      <c r="D44" s="95">
        <v>72904</v>
      </c>
      <c r="E44" s="95">
        <v>82087</v>
      </c>
      <c r="F44" s="95">
        <v>89322</v>
      </c>
      <c r="G44" s="95">
        <v>100709</v>
      </c>
      <c r="H44" s="95">
        <v>110025</v>
      </c>
      <c r="I44" s="114">
        <v>106325</v>
      </c>
      <c r="J44" s="114">
        <v>116791</v>
      </c>
      <c r="K44" s="115">
        <v>123775</v>
      </c>
      <c r="L44" s="116">
        <v>128754</v>
      </c>
      <c r="M44" s="682">
        <v>135429</v>
      </c>
      <c r="N44" s="683">
        <v>141439</v>
      </c>
      <c r="O44" s="690">
        <f t="shared" ref="O44:W44" si="0">SUM(O38:O43)</f>
        <v>150961</v>
      </c>
      <c r="P44" s="690">
        <f t="shared" si="0"/>
        <v>142810</v>
      </c>
      <c r="Q44" s="690">
        <f t="shared" si="0"/>
        <v>148494</v>
      </c>
      <c r="R44" s="690">
        <f t="shared" si="0"/>
        <v>147869</v>
      </c>
      <c r="S44" s="690">
        <f t="shared" si="0"/>
        <v>151981</v>
      </c>
      <c r="T44" s="690">
        <f t="shared" si="0"/>
        <v>160022</v>
      </c>
      <c r="U44" s="690">
        <f t="shared" si="0"/>
        <v>159353</v>
      </c>
      <c r="V44" s="690">
        <f t="shared" si="0"/>
        <v>78493</v>
      </c>
      <c r="W44" s="690">
        <f t="shared" si="0"/>
        <v>174317</v>
      </c>
      <c r="X44" s="690">
        <f>SUM(X38:X43)</f>
        <v>181532</v>
      </c>
      <c r="Y44" s="690">
        <f>SUM(Y38:Y43)</f>
        <v>180250</v>
      </c>
      <c r="Z44" s="690">
        <v>174317</v>
      </c>
    </row>
    <row r="45" spans="1:39">
      <c r="A45" s="1856" t="s">
        <v>85</v>
      </c>
      <c r="B45" s="355" t="s">
        <v>228</v>
      </c>
      <c r="C45" s="678">
        <v>14676</v>
      </c>
      <c r="D45" s="432">
        <v>14265</v>
      </c>
      <c r="E45" s="432">
        <v>17368</v>
      </c>
      <c r="F45" s="432">
        <v>18984</v>
      </c>
      <c r="G45" s="432">
        <v>20209</v>
      </c>
      <c r="H45" s="432">
        <v>21832</v>
      </c>
      <c r="I45" s="434">
        <v>20513</v>
      </c>
      <c r="J45" s="434">
        <v>18419</v>
      </c>
      <c r="K45" s="442">
        <v>21524</v>
      </c>
      <c r="L45" s="443">
        <v>23616</v>
      </c>
      <c r="M45" s="443">
        <v>23827</v>
      </c>
      <c r="N45" s="451">
        <v>24611</v>
      </c>
      <c r="O45" s="451">
        <v>21123</v>
      </c>
      <c r="P45" s="451">
        <v>21023</v>
      </c>
      <c r="Q45" s="451">
        <v>20899</v>
      </c>
      <c r="R45" s="451">
        <v>20604</v>
      </c>
      <c r="S45" s="451">
        <v>21150</v>
      </c>
      <c r="T45" s="451">
        <v>20784</v>
      </c>
      <c r="U45" s="464">
        <v>20568</v>
      </c>
      <c r="V45" s="434">
        <v>20559</v>
      </c>
      <c r="W45" s="434">
        <v>20884</v>
      </c>
      <c r="X45" s="691">
        <v>20394</v>
      </c>
      <c r="Y45" s="691">
        <v>19175</v>
      </c>
      <c r="Z45" s="691">
        <v>20884</v>
      </c>
    </row>
    <row r="46" spans="1:39">
      <c r="A46" s="1857"/>
      <c r="B46" s="355" t="s">
        <v>45</v>
      </c>
      <c r="C46" s="678">
        <v>340101</v>
      </c>
      <c r="D46" s="432">
        <v>350807</v>
      </c>
      <c r="E46" s="432">
        <v>359381</v>
      </c>
      <c r="F46" s="432">
        <v>360180</v>
      </c>
      <c r="G46" s="432">
        <v>387364</v>
      </c>
      <c r="H46" s="432">
        <v>386767</v>
      </c>
      <c r="I46" s="434">
        <v>369458</v>
      </c>
      <c r="J46" s="434">
        <v>362711</v>
      </c>
      <c r="K46" s="442">
        <v>368416</v>
      </c>
      <c r="L46" s="443">
        <v>367960</v>
      </c>
      <c r="M46" s="443">
        <v>347060</v>
      </c>
      <c r="N46" s="451">
        <v>333498</v>
      </c>
      <c r="O46" s="451">
        <v>290081</v>
      </c>
      <c r="P46" s="451">
        <v>287580</v>
      </c>
      <c r="Q46" s="451">
        <v>287013</v>
      </c>
      <c r="R46" s="451">
        <v>271731</v>
      </c>
      <c r="S46" s="451">
        <v>265959</v>
      </c>
      <c r="T46" s="451">
        <v>258839</v>
      </c>
      <c r="U46" s="464">
        <v>260244</v>
      </c>
      <c r="V46" s="434">
        <v>260290</v>
      </c>
      <c r="W46" s="434">
        <v>253630</v>
      </c>
      <c r="X46" s="691">
        <v>245372</v>
      </c>
      <c r="Y46" s="691">
        <v>227348</v>
      </c>
      <c r="Z46" s="691">
        <v>253630</v>
      </c>
    </row>
    <row r="47" spans="1:39">
      <c r="A47" s="1857"/>
      <c r="B47" s="355" t="s">
        <v>48</v>
      </c>
      <c r="C47" s="678">
        <v>16795</v>
      </c>
      <c r="D47" s="432">
        <v>18806</v>
      </c>
      <c r="E47" s="432">
        <v>18985</v>
      </c>
      <c r="F47" s="432">
        <v>20411</v>
      </c>
      <c r="G47" s="432">
        <v>22665</v>
      </c>
      <c r="H47" s="432">
        <v>23386</v>
      </c>
      <c r="I47" s="434">
        <v>22714</v>
      </c>
      <c r="J47" s="434">
        <v>21682</v>
      </c>
      <c r="K47" s="442">
        <v>22995</v>
      </c>
      <c r="L47" s="443">
        <v>23811</v>
      </c>
      <c r="M47" s="443">
        <v>24961</v>
      </c>
      <c r="N47" s="451">
        <v>26026</v>
      </c>
      <c r="O47" s="451">
        <v>23183</v>
      </c>
      <c r="P47" s="451">
        <v>23414</v>
      </c>
      <c r="Q47" s="451">
        <v>22922</v>
      </c>
      <c r="R47" s="451">
        <v>23481</v>
      </c>
      <c r="S47" s="451">
        <v>25998</v>
      </c>
      <c r="T47" s="451">
        <v>26501</v>
      </c>
      <c r="U47" s="464">
        <v>23979</v>
      </c>
      <c r="V47" s="434">
        <v>23949</v>
      </c>
      <c r="W47" s="434">
        <v>23121</v>
      </c>
      <c r="X47" s="691">
        <v>22867</v>
      </c>
      <c r="Y47" s="691">
        <v>22451</v>
      </c>
      <c r="Z47" s="691">
        <v>23121</v>
      </c>
    </row>
    <row r="48" spans="1:39" s="1" customFormat="1">
      <c r="A48" s="1857"/>
      <c r="B48" s="18" t="s">
        <v>247</v>
      </c>
      <c r="C48" s="90"/>
      <c r="D48" s="91"/>
      <c r="E48" s="91"/>
      <c r="F48" s="91"/>
      <c r="G48" s="91"/>
      <c r="H48" s="91"/>
      <c r="I48" s="111"/>
      <c r="J48" s="111"/>
      <c r="K48" s="112"/>
      <c r="L48" s="113"/>
      <c r="M48" s="113"/>
      <c r="N48" s="447">
        <v>6347</v>
      </c>
      <c r="O48" s="447">
        <v>4872</v>
      </c>
      <c r="P48" s="447">
        <v>5007</v>
      </c>
      <c r="Q48" s="451">
        <v>5708</v>
      </c>
      <c r="R48" s="451">
        <v>6134</v>
      </c>
      <c r="S48" s="447">
        <v>5682</v>
      </c>
      <c r="T48" s="447">
        <v>5222</v>
      </c>
      <c r="U48" s="156">
        <v>5216</v>
      </c>
      <c r="V48" s="111">
        <v>4172</v>
      </c>
      <c r="W48" s="111">
        <v>5070</v>
      </c>
      <c r="X48" s="157">
        <v>5634</v>
      </c>
      <c r="Y48" s="157">
        <v>5881</v>
      </c>
      <c r="Z48" s="157">
        <v>5070</v>
      </c>
      <c r="AA48"/>
      <c r="AM48"/>
    </row>
    <row r="49" spans="1:39" s="1" customFormat="1">
      <c r="A49" s="1857"/>
      <c r="B49" s="355" t="s">
        <v>47</v>
      </c>
      <c r="C49" s="676"/>
      <c r="D49" s="430"/>
      <c r="E49" s="430"/>
      <c r="F49" s="430"/>
      <c r="G49" s="430"/>
      <c r="H49" s="430"/>
      <c r="I49" s="433"/>
      <c r="J49" s="433"/>
      <c r="K49" s="437"/>
      <c r="L49" s="679"/>
      <c r="M49" s="679"/>
      <c r="N49" s="448"/>
      <c r="O49" s="448">
        <v>1063</v>
      </c>
      <c r="P49" s="448">
        <v>1401</v>
      </c>
      <c r="Q49" s="451">
        <v>2022</v>
      </c>
      <c r="R49" s="451">
        <v>2064</v>
      </c>
      <c r="S49" s="448">
        <v>2531</v>
      </c>
      <c r="T49" s="448">
        <v>2840</v>
      </c>
      <c r="U49" s="458">
        <v>3810</v>
      </c>
      <c r="V49" s="433">
        <v>4735</v>
      </c>
      <c r="W49" s="433">
        <v>5325</v>
      </c>
      <c r="X49" s="689">
        <v>7947</v>
      </c>
      <c r="Y49" s="689">
        <v>8406</v>
      </c>
      <c r="Z49" s="689">
        <v>5325</v>
      </c>
      <c r="AA49"/>
      <c r="AM49"/>
    </row>
    <row r="50" spans="1:39">
      <c r="A50" s="1857"/>
      <c r="B50" s="26" t="s">
        <v>49</v>
      </c>
      <c r="C50" s="677">
        <v>5043</v>
      </c>
      <c r="D50" s="431">
        <v>7694</v>
      </c>
      <c r="E50" s="431">
        <v>6198</v>
      </c>
      <c r="F50" s="431">
        <v>6080</v>
      </c>
      <c r="G50" s="431">
        <v>6627</v>
      </c>
      <c r="H50" s="431">
        <v>7190</v>
      </c>
      <c r="I50" s="129">
        <v>8359</v>
      </c>
      <c r="J50" s="129">
        <v>10280</v>
      </c>
      <c r="K50" s="440">
        <v>10146</v>
      </c>
      <c r="L50" s="131">
        <v>11691</v>
      </c>
      <c r="M50" s="131">
        <v>12826</v>
      </c>
      <c r="N50" s="449">
        <v>5809</v>
      </c>
      <c r="O50" s="449">
        <v>4276</v>
      </c>
      <c r="P50" s="449">
        <v>4185</v>
      </c>
      <c r="Q50" s="449">
        <v>4232</v>
      </c>
      <c r="R50" s="449">
        <v>4422</v>
      </c>
      <c r="S50" s="449">
        <v>4669</v>
      </c>
      <c r="T50" s="449">
        <v>4535</v>
      </c>
      <c r="U50" s="158">
        <v>4564</v>
      </c>
      <c r="V50" s="129">
        <v>4774</v>
      </c>
      <c r="W50" s="129">
        <v>5537</v>
      </c>
      <c r="X50" s="160">
        <v>5755</v>
      </c>
      <c r="Y50" s="689">
        <v>5211</v>
      </c>
      <c r="Z50" s="160">
        <v>5537</v>
      </c>
    </row>
    <row r="51" spans="1:39">
      <c r="A51" s="1858"/>
      <c r="B51" s="21" t="s">
        <v>201</v>
      </c>
      <c r="C51" s="94">
        <v>376615</v>
      </c>
      <c r="D51" s="95">
        <v>391572</v>
      </c>
      <c r="E51" s="95">
        <v>401932</v>
      </c>
      <c r="F51" s="95">
        <v>405655</v>
      </c>
      <c r="G51" s="95">
        <v>436865</v>
      </c>
      <c r="H51" s="95">
        <v>439175</v>
      </c>
      <c r="I51" s="114">
        <v>421044</v>
      </c>
      <c r="J51" s="114">
        <v>413092</v>
      </c>
      <c r="K51" s="115">
        <v>423081</v>
      </c>
      <c r="L51" s="116">
        <v>427078</v>
      </c>
      <c r="M51" s="682">
        <v>408674</v>
      </c>
      <c r="N51" s="683">
        <v>396291</v>
      </c>
      <c r="O51" s="683">
        <v>344598</v>
      </c>
      <c r="P51" s="683">
        <v>342610</v>
      </c>
      <c r="Q51" s="683">
        <v>342796</v>
      </c>
      <c r="R51" s="683">
        <v>328436</v>
      </c>
      <c r="S51" s="450">
        <v>325989</v>
      </c>
      <c r="T51" s="450">
        <v>318721</v>
      </c>
      <c r="U51" s="462">
        <v>318381</v>
      </c>
      <c r="V51" s="114">
        <v>318479</v>
      </c>
      <c r="W51" s="114">
        <v>313567</v>
      </c>
      <c r="X51" s="115">
        <v>307969</v>
      </c>
      <c r="Y51" s="700">
        <f>SUM(Y45:Y50)</f>
        <v>288472</v>
      </c>
      <c r="Z51" s="690">
        <v>313567</v>
      </c>
    </row>
    <row r="52" spans="1:39" s="1" customFormat="1">
      <c r="A52" s="1856" t="s">
        <v>102</v>
      </c>
      <c r="B52" s="355" t="s">
        <v>228</v>
      </c>
      <c r="C52" s="678"/>
      <c r="D52" s="432"/>
      <c r="E52" s="432"/>
      <c r="F52" s="432"/>
      <c r="G52" s="432"/>
      <c r="H52" s="432"/>
      <c r="I52" s="434"/>
      <c r="J52" s="434"/>
      <c r="K52" s="442"/>
      <c r="L52" s="443"/>
      <c r="M52" s="443"/>
      <c r="N52" s="451">
        <v>11087</v>
      </c>
      <c r="O52" s="451">
        <v>9850</v>
      </c>
      <c r="P52" s="451">
        <v>10568</v>
      </c>
      <c r="Q52" s="451">
        <v>10194</v>
      </c>
      <c r="R52" s="451">
        <v>11736</v>
      </c>
      <c r="S52" s="451">
        <v>12299</v>
      </c>
      <c r="T52" s="451">
        <v>12024</v>
      </c>
      <c r="U52" s="464">
        <v>11842</v>
      </c>
      <c r="V52" s="434">
        <v>11697</v>
      </c>
      <c r="W52" s="434">
        <v>12703</v>
      </c>
      <c r="X52" s="691">
        <v>12242</v>
      </c>
      <c r="Y52" s="691">
        <v>11450</v>
      </c>
      <c r="Z52" s="691">
        <v>12703</v>
      </c>
      <c r="AA52"/>
      <c r="AB52" s="2"/>
      <c r="AM52"/>
    </row>
    <row r="53" spans="1:39" s="1" customFormat="1">
      <c r="A53" s="1859"/>
      <c r="B53" s="355" t="s">
        <v>45</v>
      </c>
      <c r="C53" s="678"/>
      <c r="D53" s="432"/>
      <c r="E53" s="432"/>
      <c r="F53" s="432"/>
      <c r="G53" s="432"/>
      <c r="H53" s="432"/>
      <c r="I53" s="434"/>
      <c r="J53" s="434"/>
      <c r="K53" s="442"/>
      <c r="L53" s="443"/>
      <c r="M53" s="443"/>
      <c r="N53" s="451">
        <v>18100</v>
      </c>
      <c r="O53" s="451">
        <v>14346</v>
      </c>
      <c r="P53" s="451">
        <v>15234</v>
      </c>
      <c r="Q53" s="451">
        <v>16004</v>
      </c>
      <c r="R53" s="451">
        <v>16299</v>
      </c>
      <c r="S53" s="451">
        <v>15653</v>
      </c>
      <c r="T53" s="451">
        <v>15283</v>
      </c>
      <c r="U53" s="464">
        <v>14773</v>
      </c>
      <c r="V53" s="434">
        <v>15044</v>
      </c>
      <c r="W53" s="434">
        <v>15602</v>
      </c>
      <c r="X53" s="691">
        <v>14990</v>
      </c>
      <c r="Y53" s="691">
        <v>14026</v>
      </c>
      <c r="Z53" s="691">
        <v>15602</v>
      </c>
      <c r="AA53"/>
      <c r="AM53"/>
    </row>
    <row r="54" spans="1:39" s="1" customFormat="1">
      <c r="A54" s="1859"/>
      <c r="B54" s="355" t="s">
        <v>48</v>
      </c>
      <c r="C54" s="678"/>
      <c r="D54" s="432"/>
      <c r="E54" s="432"/>
      <c r="F54" s="432"/>
      <c r="G54" s="432"/>
      <c r="H54" s="432"/>
      <c r="I54" s="434"/>
      <c r="J54" s="434"/>
      <c r="K54" s="442"/>
      <c r="L54" s="443"/>
      <c r="M54" s="443"/>
      <c r="N54" s="451">
        <v>12103</v>
      </c>
      <c r="O54" s="451">
        <v>11516</v>
      </c>
      <c r="P54" s="451">
        <v>12139</v>
      </c>
      <c r="Q54" s="451">
        <v>11346</v>
      </c>
      <c r="R54" s="451">
        <v>12991</v>
      </c>
      <c r="S54" s="451">
        <v>13982</v>
      </c>
      <c r="T54" s="451">
        <v>14657</v>
      </c>
      <c r="U54" s="464">
        <v>13651</v>
      </c>
      <c r="V54" s="434">
        <v>13497</v>
      </c>
      <c r="W54" s="434">
        <v>13013</v>
      </c>
      <c r="X54" s="691">
        <v>13111</v>
      </c>
      <c r="Y54" s="691">
        <v>13326</v>
      </c>
      <c r="Z54" s="691">
        <v>13013</v>
      </c>
      <c r="AA54"/>
      <c r="AM54"/>
    </row>
    <row r="55" spans="1:39" s="1" customFormat="1">
      <c r="A55" s="1859"/>
      <c r="B55" s="18" t="s">
        <v>247</v>
      </c>
      <c r="C55" s="90"/>
      <c r="D55" s="91"/>
      <c r="E55" s="91"/>
      <c r="F55" s="91"/>
      <c r="G55" s="91"/>
      <c r="H55" s="91"/>
      <c r="I55" s="111"/>
      <c r="J55" s="111"/>
      <c r="K55" s="112"/>
      <c r="L55" s="113"/>
      <c r="M55" s="113"/>
      <c r="N55" s="447">
        <v>128701</v>
      </c>
      <c r="O55" s="447">
        <v>131805</v>
      </c>
      <c r="P55" s="447">
        <v>138034</v>
      </c>
      <c r="Q55" s="451">
        <v>148136</v>
      </c>
      <c r="R55" s="451">
        <v>159978</v>
      </c>
      <c r="S55" s="447">
        <v>164073</v>
      </c>
      <c r="T55" s="447">
        <v>167273</v>
      </c>
      <c r="U55" s="156">
        <v>163423</v>
      </c>
      <c r="V55" s="111">
        <v>159031</v>
      </c>
      <c r="W55" s="111">
        <v>162576</v>
      </c>
      <c r="X55" s="157">
        <v>171603</v>
      </c>
      <c r="Y55" s="157">
        <v>180477</v>
      </c>
      <c r="Z55" s="157">
        <v>162576</v>
      </c>
      <c r="AA55"/>
      <c r="AM55"/>
    </row>
    <row r="56" spans="1:39" s="1" customFormat="1">
      <c r="A56" s="1859"/>
      <c r="B56" s="355" t="s">
        <v>47</v>
      </c>
      <c r="C56" s="676"/>
      <c r="D56" s="430"/>
      <c r="E56" s="430"/>
      <c r="F56" s="430"/>
      <c r="G56" s="430"/>
      <c r="H56" s="430"/>
      <c r="I56" s="433"/>
      <c r="J56" s="433"/>
      <c r="K56" s="437"/>
      <c r="L56" s="679"/>
      <c r="M56" s="679"/>
      <c r="N56" s="448"/>
      <c r="O56" s="448">
        <v>517</v>
      </c>
      <c r="P56" s="448">
        <v>752</v>
      </c>
      <c r="Q56" s="451">
        <v>982</v>
      </c>
      <c r="R56" s="451">
        <v>1147</v>
      </c>
      <c r="S56" s="448">
        <v>1572</v>
      </c>
      <c r="T56" s="448">
        <v>1951</v>
      </c>
      <c r="U56" s="458">
        <v>2829</v>
      </c>
      <c r="V56" s="433">
        <v>3015</v>
      </c>
      <c r="W56" s="433">
        <v>3140</v>
      </c>
      <c r="X56" s="689">
        <v>3723</v>
      </c>
      <c r="Y56" s="689">
        <v>4282</v>
      </c>
      <c r="Z56" s="689">
        <v>3140</v>
      </c>
      <c r="AA56"/>
      <c r="AM56"/>
    </row>
    <row r="57" spans="1:39" s="1" customFormat="1">
      <c r="A57" s="1859"/>
      <c r="B57" s="26" t="s">
        <v>49</v>
      </c>
      <c r="C57" s="677"/>
      <c r="D57" s="431"/>
      <c r="E57" s="431"/>
      <c r="F57" s="431"/>
      <c r="G57" s="431"/>
      <c r="H57" s="431"/>
      <c r="I57" s="129"/>
      <c r="J57" s="129"/>
      <c r="K57" s="440"/>
      <c r="L57" s="131"/>
      <c r="M57" s="131"/>
      <c r="N57" s="449">
        <v>2478</v>
      </c>
      <c r="O57" s="449">
        <v>2067</v>
      </c>
      <c r="P57" s="449">
        <v>2197</v>
      </c>
      <c r="Q57" s="449">
        <v>2253</v>
      </c>
      <c r="R57" s="449">
        <v>2438</v>
      </c>
      <c r="S57" s="449">
        <v>2713</v>
      </c>
      <c r="T57" s="449">
        <v>2506</v>
      </c>
      <c r="U57" s="158">
        <v>2312</v>
      </c>
      <c r="V57" s="129">
        <v>2491</v>
      </c>
      <c r="W57" s="129">
        <v>2958</v>
      </c>
      <c r="X57" s="160">
        <v>3306</v>
      </c>
      <c r="Y57" s="160">
        <v>3198</v>
      </c>
      <c r="Z57" s="160">
        <v>2958</v>
      </c>
      <c r="AA57"/>
      <c r="AM57"/>
    </row>
    <row r="58" spans="1:39" s="1" customFormat="1">
      <c r="A58" s="1860"/>
      <c r="B58" s="21" t="s">
        <v>201</v>
      </c>
      <c r="C58" s="94"/>
      <c r="D58" s="95"/>
      <c r="E58" s="95"/>
      <c r="F58" s="95"/>
      <c r="G58" s="95"/>
      <c r="H58" s="95"/>
      <c r="I58" s="114"/>
      <c r="J58" s="114"/>
      <c r="K58" s="115"/>
      <c r="L58" s="116"/>
      <c r="M58" s="116"/>
      <c r="N58" s="450">
        <v>172469</v>
      </c>
      <c r="O58" s="683">
        <v>170101</v>
      </c>
      <c r="P58" s="683">
        <v>178924</v>
      </c>
      <c r="Q58" s="683">
        <v>188915</v>
      </c>
      <c r="R58" s="683">
        <v>204589</v>
      </c>
      <c r="S58" s="450">
        <v>210292</v>
      </c>
      <c r="T58" s="450">
        <v>213694</v>
      </c>
      <c r="U58" s="462">
        <v>208830</v>
      </c>
      <c r="V58" s="114">
        <v>204775</v>
      </c>
      <c r="W58" s="114">
        <v>209992</v>
      </c>
      <c r="X58" s="690">
        <v>218975</v>
      </c>
      <c r="Y58" s="690">
        <f>SUM(Y52:Y57)</f>
        <v>226759</v>
      </c>
      <c r="Z58" s="690">
        <v>209992</v>
      </c>
      <c r="AA58"/>
      <c r="AM58"/>
    </row>
    <row r="59" spans="1:39">
      <c r="A59" s="1856" t="s">
        <v>112</v>
      </c>
      <c r="B59" s="355" t="s">
        <v>228</v>
      </c>
      <c r="C59" s="678"/>
      <c r="D59" s="432"/>
      <c r="E59" s="432"/>
      <c r="F59" s="432"/>
      <c r="G59" s="432"/>
      <c r="H59" s="432"/>
      <c r="I59" s="434"/>
      <c r="J59" s="434"/>
      <c r="K59" s="442"/>
      <c r="L59" s="443"/>
      <c r="M59" s="443"/>
      <c r="N59" s="451"/>
      <c r="O59" s="451">
        <v>27735</v>
      </c>
      <c r="P59" s="451">
        <v>30199</v>
      </c>
      <c r="Q59" s="451">
        <v>31780</v>
      </c>
      <c r="R59" s="451">
        <v>33287</v>
      </c>
      <c r="S59" s="451">
        <v>34947</v>
      </c>
      <c r="T59" s="451">
        <v>35365</v>
      </c>
      <c r="U59" s="464">
        <v>36467</v>
      </c>
      <c r="V59" s="434">
        <v>36818</v>
      </c>
      <c r="W59" s="434">
        <v>39810</v>
      </c>
      <c r="X59" s="691">
        <v>41756</v>
      </c>
      <c r="Y59" s="691">
        <v>40521</v>
      </c>
      <c r="Z59" s="691">
        <v>39810</v>
      </c>
      <c r="AD59" s="1"/>
    </row>
    <row r="60" spans="1:39">
      <c r="A60" s="1857"/>
      <c r="B60" s="355" t="s">
        <v>45</v>
      </c>
      <c r="C60" s="678"/>
      <c r="D60" s="432"/>
      <c r="E60" s="432"/>
      <c r="F60" s="432"/>
      <c r="G60" s="432"/>
      <c r="H60" s="432"/>
      <c r="I60" s="434"/>
      <c r="J60" s="434"/>
      <c r="K60" s="442"/>
      <c r="L60" s="443"/>
      <c r="M60" s="443"/>
      <c r="N60" s="451"/>
      <c r="O60" s="451">
        <v>33882</v>
      </c>
      <c r="P60" s="451">
        <v>39231</v>
      </c>
      <c r="Q60" s="451">
        <v>42278</v>
      </c>
      <c r="R60" s="451">
        <v>41193</v>
      </c>
      <c r="S60" s="451">
        <v>40460</v>
      </c>
      <c r="T60" s="451">
        <v>40078</v>
      </c>
      <c r="U60" s="464">
        <v>39207</v>
      </c>
      <c r="V60" s="434">
        <v>40908</v>
      </c>
      <c r="W60" s="434">
        <v>45284</v>
      </c>
      <c r="X60" s="691">
        <v>48867</v>
      </c>
      <c r="Y60" s="691">
        <v>47862</v>
      </c>
      <c r="Z60" s="691">
        <v>45284</v>
      </c>
      <c r="AD60" s="1"/>
    </row>
    <row r="61" spans="1:39">
      <c r="A61" s="1857"/>
      <c r="B61" s="355" t="s">
        <v>48</v>
      </c>
      <c r="C61" s="678"/>
      <c r="D61" s="432"/>
      <c r="E61" s="432"/>
      <c r="F61" s="432"/>
      <c r="G61" s="432"/>
      <c r="H61" s="432"/>
      <c r="I61" s="434"/>
      <c r="J61" s="434"/>
      <c r="K61" s="442"/>
      <c r="L61" s="443"/>
      <c r="M61" s="443"/>
      <c r="N61" s="451"/>
      <c r="O61" s="451">
        <v>25380</v>
      </c>
      <c r="P61" s="451">
        <v>28457</v>
      </c>
      <c r="Q61" s="451">
        <v>29510</v>
      </c>
      <c r="R61" s="451">
        <v>29992</v>
      </c>
      <c r="S61" s="451">
        <v>33963</v>
      </c>
      <c r="T61" s="451">
        <v>37216</v>
      </c>
      <c r="U61" s="464">
        <v>35895</v>
      </c>
      <c r="V61" s="434">
        <v>36980</v>
      </c>
      <c r="W61" s="434">
        <v>38859</v>
      </c>
      <c r="X61" s="691">
        <v>39450</v>
      </c>
      <c r="Y61" s="691">
        <v>37880</v>
      </c>
      <c r="Z61" s="691">
        <v>38859</v>
      </c>
      <c r="AD61" s="1"/>
    </row>
    <row r="62" spans="1:39" s="1" customFormat="1">
      <c r="A62" s="1857"/>
      <c r="B62" s="18" t="s">
        <v>247</v>
      </c>
      <c r="C62" s="90"/>
      <c r="D62" s="91"/>
      <c r="E62" s="91"/>
      <c r="F62" s="91"/>
      <c r="G62" s="91"/>
      <c r="H62" s="91"/>
      <c r="I62" s="111"/>
      <c r="J62" s="111"/>
      <c r="K62" s="112"/>
      <c r="L62" s="113"/>
      <c r="M62" s="113"/>
      <c r="N62" s="447"/>
      <c r="O62" s="447">
        <v>7178</v>
      </c>
      <c r="P62" s="447">
        <v>8129</v>
      </c>
      <c r="Q62" s="451">
        <v>8985</v>
      </c>
      <c r="R62" s="451">
        <v>10866</v>
      </c>
      <c r="S62" s="447">
        <v>11528</v>
      </c>
      <c r="T62" s="447">
        <v>12907</v>
      </c>
      <c r="U62" s="156">
        <v>13764</v>
      </c>
      <c r="V62" s="111">
        <v>13180</v>
      </c>
      <c r="W62" s="111">
        <v>13875</v>
      </c>
      <c r="X62" s="157">
        <v>16019</v>
      </c>
      <c r="Y62" s="157">
        <v>16725</v>
      </c>
      <c r="Z62" s="157">
        <v>13875</v>
      </c>
      <c r="AA62"/>
      <c r="AM62"/>
    </row>
    <row r="63" spans="1:39" s="1" customFormat="1">
      <c r="A63" s="1857"/>
      <c r="B63" s="355" t="s">
        <v>47</v>
      </c>
      <c r="C63" s="676"/>
      <c r="D63" s="430"/>
      <c r="E63" s="430"/>
      <c r="F63" s="430"/>
      <c r="G63" s="430"/>
      <c r="H63" s="430"/>
      <c r="I63" s="433"/>
      <c r="J63" s="433"/>
      <c r="K63" s="437"/>
      <c r="L63" s="679"/>
      <c r="M63" s="679"/>
      <c r="N63" s="448"/>
      <c r="O63" s="448">
        <v>293066</v>
      </c>
      <c r="P63" s="448">
        <v>415829</v>
      </c>
      <c r="Q63" s="451">
        <v>535315</v>
      </c>
      <c r="R63" s="451">
        <v>704936</v>
      </c>
      <c r="S63" s="448">
        <v>801135</v>
      </c>
      <c r="T63" s="448">
        <v>968251</v>
      </c>
      <c r="U63" s="458">
        <v>1204981</v>
      </c>
      <c r="V63" s="433">
        <v>1245709</v>
      </c>
      <c r="W63" s="433">
        <v>1393815</v>
      </c>
      <c r="X63" s="689">
        <v>1243568</v>
      </c>
      <c r="Y63" s="689">
        <v>1344817</v>
      </c>
      <c r="Z63" s="689">
        <v>1393815</v>
      </c>
      <c r="AA63"/>
      <c r="AM63"/>
    </row>
    <row r="64" spans="1:39">
      <c r="A64" s="1857"/>
      <c r="B64" s="26" t="s">
        <v>49</v>
      </c>
      <c r="C64" s="677"/>
      <c r="D64" s="431"/>
      <c r="E64" s="431"/>
      <c r="F64" s="431"/>
      <c r="G64" s="431"/>
      <c r="H64" s="431"/>
      <c r="I64" s="129"/>
      <c r="J64" s="129"/>
      <c r="K64" s="440"/>
      <c r="L64" s="131"/>
      <c r="M64" s="131"/>
      <c r="N64" s="449"/>
      <c r="O64" s="449">
        <v>3936</v>
      </c>
      <c r="P64" s="449">
        <v>4567</v>
      </c>
      <c r="Q64" s="449">
        <v>4909</v>
      </c>
      <c r="R64" s="449">
        <v>4862</v>
      </c>
      <c r="S64" s="449">
        <v>6144</v>
      </c>
      <c r="T64" s="449">
        <v>8047</v>
      </c>
      <c r="U64" s="158">
        <v>8189</v>
      </c>
      <c r="V64" s="129">
        <v>7999</v>
      </c>
      <c r="W64" s="129">
        <v>10359</v>
      </c>
      <c r="X64" s="160">
        <v>11001</v>
      </c>
      <c r="Y64" s="160">
        <v>9354</v>
      </c>
      <c r="Z64" s="160">
        <v>10359</v>
      </c>
    </row>
    <row r="65" spans="1:76">
      <c r="A65" s="1858"/>
      <c r="B65" s="21" t="s">
        <v>201</v>
      </c>
      <c r="C65" s="94"/>
      <c r="D65" s="95"/>
      <c r="E65" s="95"/>
      <c r="F65" s="95"/>
      <c r="G65" s="95"/>
      <c r="H65" s="95"/>
      <c r="I65" s="114"/>
      <c r="J65" s="114"/>
      <c r="K65" s="115"/>
      <c r="L65" s="116"/>
      <c r="M65" s="682"/>
      <c r="N65" s="683"/>
      <c r="O65" s="683">
        <v>391177</v>
      </c>
      <c r="P65" s="683">
        <v>526412</v>
      </c>
      <c r="Q65" s="683">
        <v>652777</v>
      </c>
      <c r="R65" s="683">
        <v>825136</v>
      </c>
      <c r="S65" s="450">
        <v>928177</v>
      </c>
      <c r="T65" s="450">
        <v>1101864</v>
      </c>
      <c r="U65" s="462">
        <v>1338503</v>
      </c>
      <c r="V65" s="114">
        <v>1381594</v>
      </c>
      <c r="W65" s="114">
        <v>1542002</v>
      </c>
      <c r="X65" s="690">
        <v>1400661</v>
      </c>
      <c r="Y65" s="690">
        <f>SUM(Y59:Y64)</f>
        <v>1497159</v>
      </c>
      <c r="Z65" s="690">
        <v>1542002</v>
      </c>
      <c r="BG65"/>
    </row>
    <row r="66" spans="1:76">
      <c r="A66" s="1856" t="s">
        <v>125</v>
      </c>
      <c r="B66" s="355" t="s">
        <v>228</v>
      </c>
      <c r="C66" s="678">
        <v>31230</v>
      </c>
      <c r="D66" s="432">
        <v>33249</v>
      </c>
      <c r="E66" s="432">
        <v>35809</v>
      </c>
      <c r="F66" s="432">
        <v>44660</v>
      </c>
      <c r="G66" s="432">
        <v>44750</v>
      </c>
      <c r="H66" s="432">
        <v>50607</v>
      </c>
      <c r="I66" s="434">
        <v>52621</v>
      </c>
      <c r="J66" s="434">
        <v>49762</v>
      </c>
      <c r="K66" s="442">
        <v>52459</v>
      </c>
      <c r="L66" s="443">
        <v>54001</v>
      </c>
      <c r="M66" s="443">
        <v>58967</v>
      </c>
      <c r="N66" s="451">
        <v>64746</v>
      </c>
      <c r="O66" s="451">
        <v>78824</v>
      </c>
      <c r="P66" s="451">
        <v>80314</v>
      </c>
      <c r="Q66" s="451">
        <v>85195</v>
      </c>
      <c r="R66" s="451">
        <v>87314</v>
      </c>
      <c r="S66" s="451">
        <v>91679</v>
      </c>
      <c r="T66" s="451">
        <v>93203</v>
      </c>
      <c r="U66" s="464">
        <v>97269</v>
      </c>
      <c r="V66" s="434">
        <v>96995</v>
      </c>
      <c r="W66" s="434">
        <v>95699</v>
      </c>
      <c r="X66" s="691">
        <v>96756</v>
      </c>
      <c r="Y66" s="691">
        <v>92746</v>
      </c>
      <c r="Z66" s="691">
        <v>95699</v>
      </c>
      <c r="AC66" s="710"/>
      <c r="BG66"/>
    </row>
    <row r="67" spans="1:76">
      <c r="A67" s="1857"/>
      <c r="B67" s="355" t="s">
        <v>45</v>
      </c>
      <c r="C67" s="678">
        <v>39037</v>
      </c>
      <c r="D67" s="432">
        <v>41753</v>
      </c>
      <c r="E67" s="432">
        <v>44133</v>
      </c>
      <c r="F67" s="432">
        <v>47821</v>
      </c>
      <c r="G67" s="432">
        <v>51029</v>
      </c>
      <c r="H67" s="432">
        <v>60555</v>
      </c>
      <c r="I67" s="434">
        <v>58739</v>
      </c>
      <c r="J67" s="434">
        <v>60350</v>
      </c>
      <c r="K67" s="442">
        <v>64812</v>
      </c>
      <c r="L67" s="443">
        <v>71994</v>
      </c>
      <c r="M67" s="443">
        <v>76839</v>
      </c>
      <c r="N67" s="451">
        <v>78794</v>
      </c>
      <c r="O67" s="451">
        <v>84017</v>
      </c>
      <c r="P67" s="451">
        <v>85184</v>
      </c>
      <c r="Q67" s="451">
        <v>88686</v>
      </c>
      <c r="R67" s="451">
        <v>84429</v>
      </c>
      <c r="S67" s="451">
        <v>86691</v>
      </c>
      <c r="T67" s="451">
        <v>86359</v>
      </c>
      <c r="U67" s="464">
        <v>86021</v>
      </c>
      <c r="V67" s="434">
        <v>86113</v>
      </c>
      <c r="W67" s="434">
        <v>85322</v>
      </c>
      <c r="X67" s="691">
        <v>86275</v>
      </c>
      <c r="Y67" s="691">
        <v>80029</v>
      </c>
      <c r="Z67" s="691">
        <v>85322</v>
      </c>
      <c r="BG67"/>
    </row>
    <row r="68" spans="1:76">
      <c r="A68" s="1857"/>
      <c r="B68" s="355" t="s">
        <v>48</v>
      </c>
      <c r="C68" s="678">
        <v>106892</v>
      </c>
      <c r="D68" s="432">
        <v>120445</v>
      </c>
      <c r="E68" s="432">
        <v>135742</v>
      </c>
      <c r="F68" s="432">
        <v>149825</v>
      </c>
      <c r="G68" s="432">
        <v>163699</v>
      </c>
      <c r="H68" s="432">
        <v>174709</v>
      </c>
      <c r="I68" s="434">
        <v>184245</v>
      </c>
      <c r="J68" s="434">
        <v>188941</v>
      </c>
      <c r="K68" s="442">
        <v>189536</v>
      </c>
      <c r="L68" s="443">
        <v>207867</v>
      </c>
      <c r="M68" s="443">
        <v>221784</v>
      </c>
      <c r="N68" s="451">
        <v>241347</v>
      </c>
      <c r="O68" s="451">
        <v>241977</v>
      </c>
      <c r="P68" s="451">
        <v>247750</v>
      </c>
      <c r="Q68" s="451">
        <v>268782</v>
      </c>
      <c r="R68" s="451">
        <v>293588</v>
      </c>
      <c r="S68" s="451">
        <v>285096</v>
      </c>
      <c r="T68" s="451">
        <v>288335</v>
      </c>
      <c r="U68" s="464">
        <v>295327</v>
      </c>
      <c r="V68" s="434">
        <v>293904</v>
      </c>
      <c r="W68" s="434">
        <v>285095</v>
      </c>
      <c r="X68" s="691">
        <v>292998</v>
      </c>
      <c r="Y68" s="691">
        <v>277297</v>
      </c>
      <c r="Z68" s="691">
        <v>285095</v>
      </c>
      <c r="BG68"/>
    </row>
    <row r="69" spans="1:76" s="1" customFormat="1">
      <c r="A69" s="1857"/>
      <c r="B69" s="18" t="s">
        <v>247</v>
      </c>
      <c r="C69" s="90"/>
      <c r="D69" s="91"/>
      <c r="E69" s="91"/>
      <c r="F69" s="91"/>
      <c r="G69" s="91"/>
      <c r="H69" s="91"/>
      <c r="I69" s="111"/>
      <c r="J69" s="111"/>
      <c r="K69" s="112"/>
      <c r="L69" s="113"/>
      <c r="M69" s="113"/>
      <c r="N69" s="447">
        <v>22976</v>
      </c>
      <c r="O69" s="447">
        <v>26040</v>
      </c>
      <c r="P69" s="447">
        <v>27289</v>
      </c>
      <c r="Q69" s="451">
        <v>29481</v>
      </c>
      <c r="R69" s="451">
        <v>33039</v>
      </c>
      <c r="S69" s="447">
        <v>36744</v>
      </c>
      <c r="T69" s="447">
        <v>38205</v>
      </c>
      <c r="U69" s="156">
        <v>37341</v>
      </c>
      <c r="V69" s="111">
        <v>35565</v>
      </c>
      <c r="W69" s="111">
        <v>33961</v>
      </c>
      <c r="X69" s="157">
        <v>37218</v>
      </c>
      <c r="Y69" s="157">
        <v>38314</v>
      </c>
      <c r="Z69" s="157">
        <v>33961</v>
      </c>
      <c r="AA69"/>
      <c r="AB69" s="1822"/>
      <c r="AM69"/>
      <c r="BG69"/>
      <c r="BS69" s="2"/>
      <c r="BT69" s="2"/>
    </row>
    <row r="70" spans="1:76" s="1" customFormat="1">
      <c r="A70" s="1857"/>
      <c r="B70" s="355" t="s">
        <v>47</v>
      </c>
      <c r="C70" s="676"/>
      <c r="D70" s="430"/>
      <c r="E70" s="430"/>
      <c r="F70" s="430"/>
      <c r="G70" s="430"/>
      <c r="H70" s="430"/>
      <c r="I70" s="433"/>
      <c r="J70" s="433"/>
      <c r="K70" s="437"/>
      <c r="L70" s="679"/>
      <c r="M70" s="679"/>
      <c r="N70" s="448"/>
      <c r="O70" s="448">
        <v>8162</v>
      </c>
      <c r="P70" s="448">
        <v>10545</v>
      </c>
      <c r="Q70" s="451">
        <v>13273</v>
      </c>
      <c r="R70" s="451">
        <v>14702</v>
      </c>
      <c r="S70" s="448">
        <v>18040</v>
      </c>
      <c r="T70" s="448">
        <v>21386</v>
      </c>
      <c r="U70" s="458">
        <v>26026</v>
      </c>
      <c r="V70" s="433">
        <v>29674</v>
      </c>
      <c r="W70" s="433">
        <v>32615</v>
      </c>
      <c r="X70" s="689">
        <v>39906</v>
      </c>
      <c r="Y70" s="689">
        <v>42115</v>
      </c>
      <c r="Z70" s="689">
        <v>32615</v>
      </c>
      <c r="AA70"/>
      <c r="AM70"/>
      <c r="BG70"/>
    </row>
    <row r="71" spans="1:76">
      <c r="A71" s="1857"/>
      <c r="B71" s="26" t="s">
        <v>49</v>
      </c>
      <c r="C71" s="677">
        <v>17567</v>
      </c>
      <c r="D71" s="431">
        <v>19810</v>
      </c>
      <c r="E71" s="431">
        <v>21910</v>
      </c>
      <c r="F71" s="431">
        <v>27881</v>
      </c>
      <c r="G71" s="431">
        <v>36448</v>
      </c>
      <c r="H71" s="431">
        <v>40637</v>
      </c>
      <c r="I71" s="129">
        <v>38840</v>
      </c>
      <c r="J71" s="129">
        <v>43388</v>
      </c>
      <c r="K71" s="440">
        <v>50136</v>
      </c>
      <c r="L71" s="131">
        <v>56871</v>
      </c>
      <c r="M71" s="131">
        <v>68377</v>
      </c>
      <c r="N71" s="449">
        <v>48291</v>
      </c>
      <c r="O71" s="449">
        <v>51206</v>
      </c>
      <c r="P71" s="449">
        <v>52500</v>
      </c>
      <c r="Q71" s="451">
        <v>57398</v>
      </c>
      <c r="R71" s="451">
        <v>58540</v>
      </c>
      <c r="S71" s="449">
        <v>60552</v>
      </c>
      <c r="T71" s="449">
        <v>61922</v>
      </c>
      <c r="U71" s="158">
        <v>63587</v>
      </c>
      <c r="V71" s="129">
        <v>64705</v>
      </c>
      <c r="W71" s="129">
        <v>64449</v>
      </c>
      <c r="X71" s="160">
        <v>68300</v>
      </c>
      <c r="Y71" s="160">
        <v>66674</v>
      </c>
      <c r="Z71" s="160">
        <v>64449</v>
      </c>
      <c r="BG71"/>
      <c r="BS71" s="1"/>
      <c r="BT71" s="1"/>
    </row>
    <row r="72" spans="1:76" ht="15" thickBot="1">
      <c r="A72" s="1861"/>
      <c r="B72" s="32" t="s">
        <v>201</v>
      </c>
      <c r="C72" s="99">
        <v>194726</v>
      </c>
      <c r="D72" s="100">
        <v>215257</v>
      </c>
      <c r="E72" s="100">
        <v>237594</v>
      </c>
      <c r="F72" s="100">
        <v>270187</v>
      </c>
      <c r="G72" s="100">
        <v>295926</v>
      </c>
      <c r="H72" s="100">
        <v>326508</v>
      </c>
      <c r="I72" s="119">
        <v>334445</v>
      </c>
      <c r="J72" s="119">
        <v>342441</v>
      </c>
      <c r="K72" s="120">
        <v>356943</v>
      </c>
      <c r="L72" s="121">
        <v>390733</v>
      </c>
      <c r="M72" s="121">
        <v>425967</v>
      </c>
      <c r="N72" s="698">
        <v>456154</v>
      </c>
      <c r="O72" s="699">
        <v>490226</v>
      </c>
      <c r="P72" s="699">
        <v>503582</v>
      </c>
      <c r="Q72" s="699">
        <v>542815</v>
      </c>
      <c r="R72" s="699">
        <v>571612</v>
      </c>
      <c r="S72" s="704">
        <v>578802</v>
      </c>
      <c r="T72" s="704">
        <v>589410</v>
      </c>
      <c r="U72" s="706">
        <v>605571</v>
      </c>
      <c r="V72" s="707">
        <v>606956</v>
      </c>
      <c r="W72" s="707">
        <v>597141</v>
      </c>
      <c r="X72" s="708">
        <v>621453</v>
      </c>
      <c r="Y72" s="708">
        <f>SUM(Y66:Y71)</f>
        <v>597175</v>
      </c>
      <c r="Z72" s="708">
        <v>597141</v>
      </c>
      <c r="BG72"/>
    </row>
    <row r="73" spans="1:76">
      <c r="C73" s="365"/>
      <c r="D73" s="365"/>
      <c r="E73" s="365"/>
      <c r="F73" s="365"/>
      <c r="G73" s="365"/>
      <c r="H73" s="365"/>
      <c r="M73" s="4"/>
      <c r="N73" s="4"/>
      <c r="O73" s="4"/>
      <c r="P73" s="4"/>
      <c r="Q73" s="179"/>
      <c r="R73" s="179"/>
      <c r="S73" s="4"/>
      <c r="T73" s="4"/>
      <c r="U73" s="4"/>
      <c r="V73" s="4"/>
      <c r="W73" s="4"/>
      <c r="X73" s="1837"/>
      <c r="BG73"/>
    </row>
    <row r="75" spans="1:76" s="5" customFormat="1">
      <c r="A75" s="693"/>
      <c r="B75" s="5" t="s">
        <v>312</v>
      </c>
      <c r="H75" s="697"/>
      <c r="M75" s="692"/>
      <c r="O75" s="692" t="s">
        <v>143</v>
      </c>
      <c r="P75" s="692"/>
      <c r="R75" s="705"/>
      <c r="S75" s="692"/>
      <c r="T75" s="692"/>
      <c r="U75" s="709"/>
      <c r="V75" s="709"/>
      <c r="W75" s="709"/>
      <c r="X75" s="709"/>
      <c r="AA75"/>
      <c r="AB75" s="5" t="s">
        <v>85</v>
      </c>
      <c r="AM75"/>
      <c r="AN75" s="5" t="s">
        <v>102</v>
      </c>
      <c r="AZ75" s="5" t="s">
        <v>112</v>
      </c>
      <c r="BM75" s="5" t="s">
        <v>125</v>
      </c>
    </row>
    <row r="76" spans="1:76">
      <c r="B76" s="138"/>
      <c r="C76" s="694"/>
      <c r="D76" s="138"/>
      <c r="E76" s="138"/>
      <c r="F76" s="138"/>
      <c r="G76" s="138"/>
      <c r="H76" s="138"/>
      <c r="I76" s="138"/>
      <c r="J76" s="138"/>
      <c r="K76" s="138"/>
      <c r="L76" s="138"/>
      <c r="M76" s="138"/>
      <c r="N76" s="695">
        <v>2007</v>
      </c>
      <c r="O76" s="695">
        <v>2010</v>
      </c>
      <c r="P76" s="695">
        <v>2011</v>
      </c>
      <c r="Q76" s="695">
        <v>2012</v>
      </c>
      <c r="R76" s="695">
        <v>2013</v>
      </c>
      <c r="S76" s="695">
        <v>2014</v>
      </c>
      <c r="T76" s="695">
        <v>2015</v>
      </c>
      <c r="U76" s="695">
        <v>2016</v>
      </c>
      <c r="V76" s="695">
        <v>2017</v>
      </c>
      <c r="W76" s="695">
        <v>2018</v>
      </c>
      <c r="X76" s="695">
        <v>2019</v>
      </c>
      <c r="Y76" s="695">
        <v>2020</v>
      </c>
      <c r="Z76" s="695">
        <v>2007</v>
      </c>
      <c r="AA76" s="1691"/>
      <c r="AB76" s="695">
        <v>2010</v>
      </c>
      <c r="AC76" s="695">
        <v>2011</v>
      </c>
      <c r="AD76" s="695">
        <v>2012</v>
      </c>
      <c r="AE76" s="695">
        <v>2013</v>
      </c>
      <c r="AF76" s="695">
        <v>2014</v>
      </c>
      <c r="AG76" s="695">
        <v>2015</v>
      </c>
      <c r="AH76" s="695">
        <v>2016</v>
      </c>
      <c r="AI76" s="695">
        <v>2017</v>
      </c>
      <c r="AJ76" s="695">
        <v>2018</v>
      </c>
      <c r="AK76" s="695">
        <v>2019</v>
      </c>
      <c r="AL76" s="695">
        <v>2020</v>
      </c>
      <c r="AM76" s="1691"/>
      <c r="AN76" s="695">
        <v>2010</v>
      </c>
      <c r="AO76" s="695">
        <v>2011</v>
      </c>
      <c r="AP76" s="695">
        <v>2012</v>
      </c>
      <c r="AQ76" s="695">
        <v>2013</v>
      </c>
      <c r="AR76" s="695">
        <v>2014</v>
      </c>
      <c r="AS76" s="695">
        <v>2015</v>
      </c>
      <c r="AT76" s="695">
        <v>2016</v>
      </c>
      <c r="AU76" s="695">
        <v>2017</v>
      </c>
      <c r="AV76" s="695">
        <v>2018</v>
      </c>
      <c r="AW76" s="695">
        <v>2019</v>
      </c>
      <c r="AX76" s="695">
        <v>2020</v>
      </c>
      <c r="AZ76" s="695">
        <v>2010</v>
      </c>
      <c r="BA76" s="695">
        <v>2011</v>
      </c>
      <c r="BB76" s="695">
        <v>2012</v>
      </c>
      <c r="BC76" s="695">
        <v>2013</v>
      </c>
      <c r="BD76" s="695">
        <v>2014</v>
      </c>
      <c r="BE76" s="695">
        <v>2015</v>
      </c>
      <c r="BF76" s="695">
        <v>2016</v>
      </c>
      <c r="BG76" s="695">
        <v>2017</v>
      </c>
      <c r="BH76" s="695">
        <v>2018</v>
      </c>
      <c r="BI76" s="695">
        <v>2019</v>
      </c>
      <c r="BJ76" s="695">
        <v>2020</v>
      </c>
      <c r="BL76" s="695">
        <v>2007</v>
      </c>
      <c r="BM76" s="695">
        <v>2010</v>
      </c>
      <c r="BN76" s="695">
        <v>2011</v>
      </c>
      <c r="BO76" s="695">
        <v>2012</v>
      </c>
      <c r="BP76" s="695">
        <v>2013</v>
      </c>
      <c r="BQ76" s="695">
        <v>2014</v>
      </c>
      <c r="BR76" s="695">
        <v>2015</v>
      </c>
      <c r="BS76" s="695">
        <v>2016</v>
      </c>
      <c r="BT76" s="695">
        <v>2017</v>
      </c>
      <c r="BU76" s="695">
        <v>2018</v>
      </c>
      <c r="BV76" s="695">
        <v>2019</v>
      </c>
      <c r="BW76" s="695">
        <v>2020</v>
      </c>
    </row>
    <row r="77" spans="1:76">
      <c r="B77" s="138" t="s">
        <v>228</v>
      </c>
      <c r="C77" s="138"/>
      <c r="D77" s="138"/>
      <c r="E77" s="138"/>
      <c r="F77" s="138"/>
      <c r="G77" s="138"/>
      <c r="H77" s="138"/>
      <c r="I77" s="138"/>
      <c r="J77" s="138"/>
      <c r="K77" s="138"/>
      <c r="L77" s="138"/>
      <c r="M77" s="138"/>
      <c r="N77" s="700">
        <v>68991</v>
      </c>
      <c r="O77" s="138">
        <v>74408</v>
      </c>
      <c r="P77" s="138">
        <v>71904</v>
      </c>
      <c r="Q77" s="138">
        <v>72965</v>
      </c>
      <c r="R77" s="138">
        <v>73420</v>
      </c>
      <c r="S77" s="138">
        <v>75180</v>
      </c>
      <c r="T77" s="138">
        <v>76097</v>
      </c>
      <c r="U77" s="138">
        <v>76052</v>
      </c>
      <c r="V77" s="138">
        <v>78493</v>
      </c>
      <c r="W77" s="138">
        <v>81468</v>
      </c>
      <c r="X77" s="138">
        <v>82554</v>
      </c>
      <c r="Y77" s="138">
        <v>81443</v>
      </c>
      <c r="Z77" s="700">
        <v>24611</v>
      </c>
      <c r="AA77" s="1691"/>
      <c r="AB77" s="138">
        <v>21123</v>
      </c>
      <c r="AC77" s="138">
        <v>21023</v>
      </c>
      <c r="AD77" s="138">
        <v>20899</v>
      </c>
      <c r="AE77" s="138">
        <v>20604</v>
      </c>
      <c r="AF77" s="138">
        <v>21150</v>
      </c>
      <c r="AG77" s="138">
        <v>20784</v>
      </c>
      <c r="AH77" s="138">
        <v>20568</v>
      </c>
      <c r="AI77" s="138">
        <v>20559</v>
      </c>
      <c r="AJ77" s="138">
        <v>20884</v>
      </c>
      <c r="AK77" s="138">
        <v>20394</v>
      </c>
      <c r="AL77" s="138">
        <v>19175</v>
      </c>
      <c r="AM77" s="1691"/>
      <c r="AN77" s="138">
        <v>9850</v>
      </c>
      <c r="AO77" s="138">
        <v>10568</v>
      </c>
      <c r="AP77" s="138">
        <v>10194</v>
      </c>
      <c r="AQ77" s="138">
        <v>11736</v>
      </c>
      <c r="AR77" s="138">
        <v>12299</v>
      </c>
      <c r="AS77" s="138">
        <v>12024</v>
      </c>
      <c r="AT77" s="138">
        <v>11842</v>
      </c>
      <c r="AU77" s="138">
        <v>11697</v>
      </c>
      <c r="AV77" s="138">
        <v>12703</v>
      </c>
      <c r="AW77" s="138">
        <v>12242</v>
      </c>
      <c r="AX77" s="138">
        <v>11450</v>
      </c>
      <c r="AZ77" s="138">
        <v>27735</v>
      </c>
      <c r="BA77" s="138">
        <v>30199</v>
      </c>
      <c r="BB77" s="138">
        <v>31780</v>
      </c>
      <c r="BC77" s="138">
        <v>33287</v>
      </c>
      <c r="BD77" s="138">
        <v>34947</v>
      </c>
      <c r="BE77" s="138">
        <v>35365</v>
      </c>
      <c r="BF77" s="138">
        <v>36467</v>
      </c>
      <c r="BG77" s="138">
        <v>36818</v>
      </c>
      <c r="BH77" s="138">
        <v>39810</v>
      </c>
      <c r="BI77" s="138">
        <v>41756</v>
      </c>
      <c r="BJ77" s="138">
        <v>40521</v>
      </c>
      <c r="BL77" s="700">
        <v>64746</v>
      </c>
      <c r="BM77" s="138">
        <v>78824</v>
      </c>
      <c r="BN77" s="138">
        <v>80314</v>
      </c>
      <c r="BO77" s="138">
        <v>85195</v>
      </c>
      <c r="BP77" s="138">
        <v>88904</v>
      </c>
      <c r="BQ77" s="138">
        <v>91679</v>
      </c>
      <c r="BR77" s="138">
        <v>93203</v>
      </c>
      <c r="BS77" s="138">
        <v>97269</v>
      </c>
      <c r="BT77" s="138">
        <v>96995</v>
      </c>
      <c r="BU77" s="138">
        <v>95699</v>
      </c>
      <c r="BV77" s="138">
        <v>96756</v>
      </c>
      <c r="BW77" s="138">
        <v>92746</v>
      </c>
    </row>
    <row r="78" spans="1:76">
      <c r="B78" s="138" t="s">
        <v>45</v>
      </c>
      <c r="C78" s="138"/>
      <c r="D78" s="138"/>
      <c r="E78" s="138"/>
      <c r="F78" s="138"/>
      <c r="G78" s="138"/>
      <c r="H78" s="138"/>
      <c r="I78" s="138"/>
      <c r="J78" s="138"/>
      <c r="K78" s="138"/>
      <c r="L78" s="138"/>
      <c r="M78" s="138"/>
      <c r="N78" s="700">
        <v>22932</v>
      </c>
      <c r="O78" s="138">
        <v>21824</v>
      </c>
      <c r="P78" s="138">
        <v>20568</v>
      </c>
      <c r="Q78" s="138">
        <v>22700</v>
      </c>
      <c r="R78" s="138">
        <v>22555</v>
      </c>
      <c r="S78" s="138">
        <v>22018</v>
      </c>
      <c r="T78" s="138">
        <v>21426</v>
      </c>
      <c r="U78" s="138">
        <v>21007</v>
      </c>
      <c r="V78" s="138"/>
      <c r="W78" s="138">
        <v>22615</v>
      </c>
      <c r="X78" s="138">
        <v>22066</v>
      </c>
      <c r="Y78" s="138">
        <v>21841</v>
      </c>
      <c r="Z78" s="700">
        <v>333498</v>
      </c>
      <c r="AA78" s="1691"/>
      <c r="AB78" s="138">
        <v>290081</v>
      </c>
      <c r="AC78" s="138">
        <v>287580</v>
      </c>
      <c r="AD78" s="138">
        <v>287013</v>
      </c>
      <c r="AE78" s="138">
        <v>271731</v>
      </c>
      <c r="AF78" s="138">
        <v>265959</v>
      </c>
      <c r="AG78" s="138">
        <v>258839</v>
      </c>
      <c r="AH78" s="138">
        <v>260244</v>
      </c>
      <c r="AI78" s="138">
        <v>260290</v>
      </c>
      <c r="AJ78" s="138">
        <v>253630</v>
      </c>
      <c r="AK78" s="138">
        <v>245372</v>
      </c>
      <c r="AL78" s="138">
        <v>227348</v>
      </c>
      <c r="AM78" s="1691"/>
      <c r="AN78" s="138">
        <v>14346</v>
      </c>
      <c r="AO78" s="138">
        <v>15234</v>
      </c>
      <c r="AP78" s="138">
        <v>16004</v>
      </c>
      <c r="AQ78" s="138">
        <v>16299</v>
      </c>
      <c r="AR78" s="138">
        <v>15653</v>
      </c>
      <c r="AS78" s="138">
        <v>15283</v>
      </c>
      <c r="AT78" s="138">
        <v>14773</v>
      </c>
      <c r="AU78" s="138">
        <v>15044</v>
      </c>
      <c r="AV78" s="138">
        <v>15602</v>
      </c>
      <c r="AW78" s="138">
        <v>14990</v>
      </c>
      <c r="AX78" s="138">
        <v>14026</v>
      </c>
      <c r="AZ78" s="138">
        <v>33882</v>
      </c>
      <c r="BA78" s="138">
        <v>39231</v>
      </c>
      <c r="BB78" s="138">
        <v>42278</v>
      </c>
      <c r="BC78" s="138">
        <v>41193</v>
      </c>
      <c r="BD78" s="138">
        <v>40460</v>
      </c>
      <c r="BE78" s="138">
        <v>40078</v>
      </c>
      <c r="BF78" s="138">
        <v>39207</v>
      </c>
      <c r="BG78" s="138">
        <v>40908</v>
      </c>
      <c r="BH78" s="138">
        <v>45284</v>
      </c>
      <c r="BI78" s="138">
        <v>48867</v>
      </c>
      <c r="BJ78" s="138">
        <v>47862</v>
      </c>
      <c r="BL78" s="700">
        <v>78794</v>
      </c>
      <c r="BM78" s="138">
        <v>84017</v>
      </c>
      <c r="BN78" s="138">
        <v>85184</v>
      </c>
      <c r="BO78" s="138">
        <v>88686</v>
      </c>
      <c r="BP78" s="138">
        <v>84967</v>
      </c>
      <c r="BQ78" s="138">
        <v>86691</v>
      </c>
      <c r="BR78" s="138">
        <v>86359</v>
      </c>
      <c r="BS78" s="138">
        <v>86021</v>
      </c>
      <c r="BT78" s="138">
        <v>86113</v>
      </c>
      <c r="BU78" s="138">
        <v>85322</v>
      </c>
      <c r="BV78" s="138">
        <v>86275</v>
      </c>
      <c r="BW78" s="138">
        <v>80029</v>
      </c>
    </row>
    <row r="79" spans="1:76">
      <c r="B79" s="138" t="s">
        <v>46</v>
      </c>
      <c r="C79" s="138"/>
      <c r="D79" s="138"/>
      <c r="E79" s="138"/>
      <c r="F79" s="138"/>
      <c r="G79" s="138"/>
      <c r="H79" s="138"/>
      <c r="I79" s="138"/>
      <c r="J79" s="138"/>
      <c r="K79" s="138"/>
      <c r="L79" s="138"/>
      <c r="M79" s="138"/>
      <c r="N79" s="700">
        <v>4947</v>
      </c>
      <c r="O79" s="138">
        <v>4715</v>
      </c>
      <c r="P79" s="138">
        <v>4889</v>
      </c>
      <c r="Q79" s="138">
        <v>5711</v>
      </c>
      <c r="R79" s="138">
        <v>6336</v>
      </c>
      <c r="S79" s="138">
        <v>6141</v>
      </c>
      <c r="T79" s="138">
        <v>6411</v>
      </c>
      <c r="U79" s="138">
        <v>6824</v>
      </c>
      <c r="V79" s="138"/>
      <c r="W79" s="138">
        <v>7296</v>
      </c>
      <c r="X79" s="138">
        <v>46201</v>
      </c>
      <c r="Y79" s="138">
        <v>9106</v>
      </c>
      <c r="Z79" s="700">
        <v>6347</v>
      </c>
      <c r="AA79" s="1691"/>
      <c r="AB79" s="138">
        <v>4872</v>
      </c>
      <c r="AC79" s="138">
        <v>5007</v>
      </c>
      <c r="AD79" s="138">
        <v>5708</v>
      </c>
      <c r="AE79" s="138">
        <v>6134</v>
      </c>
      <c r="AF79" s="138">
        <v>5682</v>
      </c>
      <c r="AG79" s="138">
        <v>5222</v>
      </c>
      <c r="AH79" s="138">
        <v>5216</v>
      </c>
      <c r="AI79" s="138">
        <v>4172</v>
      </c>
      <c r="AJ79" s="138">
        <v>5070</v>
      </c>
      <c r="AK79" s="138">
        <v>5634</v>
      </c>
      <c r="AL79" s="138">
        <v>5881</v>
      </c>
      <c r="AM79" s="1691"/>
      <c r="AN79" s="138">
        <v>131805</v>
      </c>
      <c r="AO79" s="138">
        <v>138034</v>
      </c>
      <c r="AP79" s="138">
        <v>148136</v>
      </c>
      <c r="AQ79" s="138">
        <v>159978</v>
      </c>
      <c r="AR79" s="138">
        <v>164073</v>
      </c>
      <c r="AS79" s="138">
        <v>167273</v>
      </c>
      <c r="AT79" s="138">
        <v>163423</v>
      </c>
      <c r="AU79" s="138">
        <v>159031</v>
      </c>
      <c r="AV79" s="138">
        <v>162576</v>
      </c>
      <c r="AW79" s="138">
        <v>171603</v>
      </c>
      <c r="AX79" s="138">
        <v>180477</v>
      </c>
      <c r="AZ79" s="138">
        <v>7178</v>
      </c>
      <c r="BA79" s="138">
        <v>8129</v>
      </c>
      <c r="BB79" s="138">
        <v>8985</v>
      </c>
      <c r="BC79" s="138">
        <v>10866</v>
      </c>
      <c r="BD79" s="138">
        <v>11528</v>
      </c>
      <c r="BE79" s="138">
        <v>12907</v>
      </c>
      <c r="BF79" s="138">
        <v>13764</v>
      </c>
      <c r="BG79" s="138">
        <v>13180</v>
      </c>
      <c r="BH79" s="138">
        <v>13875</v>
      </c>
      <c r="BI79" s="138">
        <v>16019</v>
      </c>
      <c r="BJ79" s="138">
        <v>16725</v>
      </c>
      <c r="BL79" s="700">
        <v>22976</v>
      </c>
      <c r="BM79" s="138">
        <v>26040</v>
      </c>
      <c r="BN79" s="138">
        <v>27289</v>
      </c>
      <c r="BO79" s="138">
        <v>29481</v>
      </c>
      <c r="BP79" s="138">
        <v>33499</v>
      </c>
      <c r="BQ79" s="138">
        <v>36744</v>
      </c>
      <c r="BR79" s="138">
        <v>38205</v>
      </c>
      <c r="BS79" s="138">
        <v>37341</v>
      </c>
      <c r="BT79" s="138">
        <v>35565</v>
      </c>
      <c r="BU79" s="138">
        <v>33961</v>
      </c>
      <c r="BV79" s="138">
        <v>37218</v>
      </c>
      <c r="BW79" s="138">
        <v>38314</v>
      </c>
      <c r="BX79" s="1"/>
    </row>
    <row r="80" spans="1:76">
      <c r="B80" s="138" t="s">
        <v>47</v>
      </c>
      <c r="C80" s="138"/>
      <c r="D80" s="138"/>
      <c r="E80" s="138"/>
      <c r="F80" s="138"/>
      <c r="G80" s="138"/>
      <c r="H80" s="138"/>
      <c r="I80" s="138"/>
      <c r="J80" s="138"/>
      <c r="K80" s="138"/>
      <c r="L80" s="138"/>
      <c r="M80" s="138"/>
      <c r="N80" s="701">
        <v>0</v>
      </c>
      <c r="O80" s="138">
        <v>2049</v>
      </c>
      <c r="P80" s="138">
        <v>2548</v>
      </c>
      <c r="Q80" s="138">
        <v>3731</v>
      </c>
      <c r="R80" s="138">
        <v>4056</v>
      </c>
      <c r="S80" s="138">
        <v>4624</v>
      </c>
      <c r="T80" s="138">
        <v>5721</v>
      </c>
      <c r="U80" s="138">
        <v>7150</v>
      </c>
      <c r="V80" s="138"/>
      <c r="W80" s="138">
        <v>9401</v>
      </c>
      <c r="X80" s="138">
        <v>8287</v>
      </c>
      <c r="Y80" s="138">
        <v>13432</v>
      </c>
      <c r="Z80" s="530">
        <v>0</v>
      </c>
      <c r="AA80" s="1691"/>
      <c r="AB80" s="138">
        <v>1063</v>
      </c>
      <c r="AC80" s="138">
        <v>1401</v>
      </c>
      <c r="AD80" s="138">
        <v>2022</v>
      </c>
      <c r="AE80" s="138">
        <v>2064</v>
      </c>
      <c r="AF80" s="138">
        <v>2531</v>
      </c>
      <c r="AG80" s="138">
        <v>2840</v>
      </c>
      <c r="AH80" s="138">
        <v>3810</v>
      </c>
      <c r="AI80" s="138">
        <v>4735</v>
      </c>
      <c r="AJ80" s="138">
        <v>5325</v>
      </c>
      <c r="AK80" s="138">
        <v>7947</v>
      </c>
      <c r="AL80" s="138">
        <v>8406</v>
      </c>
      <c r="AM80" s="1691"/>
      <c r="AN80" s="138">
        <v>517</v>
      </c>
      <c r="AO80" s="138">
        <v>752</v>
      </c>
      <c r="AP80" s="138">
        <v>982</v>
      </c>
      <c r="AQ80" s="138">
        <v>1147</v>
      </c>
      <c r="AR80" s="138">
        <v>1572</v>
      </c>
      <c r="AS80" s="138">
        <v>1951</v>
      </c>
      <c r="AT80" s="138">
        <v>2829</v>
      </c>
      <c r="AU80" s="138">
        <v>3015</v>
      </c>
      <c r="AV80" s="138">
        <v>3140</v>
      </c>
      <c r="AW80" s="138">
        <v>3723</v>
      </c>
      <c r="AX80" s="138">
        <v>4282</v>
      </c>
      <c r="AZ80" s="138">
        <v>293066</v>
      </c>
      <c r="BA80" s="138">
        <v>415829</v>
      </c>
      <c r="BB80" s="138">
        <v>535315</v>
      </c>
      <c r="BC80" s="138">
        <v>704936</v>
      </c>
      <c r="BD80" s="138">
        <v>801135</v>
      </c>
      <c r="BE80" s="138">
        <v>968251</v>
      </c>
      <c r="BF80" s="138">
        <v>1204981</v>
      </c>
      <c r="BG80" s="138">
        <v>1245709</v>
      </c>
      <c r="BH80" s="138">
        <v>1393815</v>
      </c>
      <c r="BI80" s="138">
        <v>1243568</v>
      </c>
      <c r="BJ80" s="138">
        <v>1344817</v>
      </c>
      <c r="BL80" s="530">
        <v>0</v>
      </c>
      <c r="BM80" s="138">
        <v>8162</v>
      </c>
      <c r="BN80" s="138">
        <v>10545</v>
      </c>
      <c r="BO80" s="138">
        <v>13273</v>
      </c>
      <c r="BP80" s="138">
        <v>15093</v>
      </c>
      <c r="BQ80" s="138">
        <v>18040</v>
      </c>
      <c r="BR80" s="138">
        <v>21386</v>
      </c>
      <c r="BS80" s="138">
        <v>26026</v>
      </c>
      <c r="BT80" s="138">
        <v>29674</v>
      </c>
      <c r="BU80" s="138">
        <v>32615</v>
      </c>
      <c r="BV80" s="138">
        <v>39906</v>
      </c>
      <c r="BW80" s="138">
        <v>42115</v>
      </c>
      <c r="BX80" s="1"/>
    </row>
    <row r="81" spans="2:75">
      <c r="B81" s="138" t="s">
        <v>48</v>
      </c>
      <c r="C81" s="138"/>
      <c r="D81" s="138"/>
      <c r="E81" s="138"/>
      <c r="F81" s="138"/>
      <c r="G81" s="138"/>
      <c r="H81" s="138"/>
      <c r="I81" s="138"/>
      <c r="J81" s="138"/>
      <c r="K81" s="138"/>
      <c r="L81" s="138"/>
      <c r="M81" s="138"/>
      <c r="N81" s="700">
        <v>35533</v>
      </c>
      <c r="O81" s="138">
        <v>39519</v>
      </c>
      <c r="P81" s="138">
        <v>34993</v>
      </c>
      <c r="Q81" s="138">
        <v>35222</v>
      </c>
      <c r="R81" s="138">
        <v>33834</v>
      </c>
      <c r="S81" s="138">
        <v>36491</v>
      </c>
      <c r="T81" s="138">
        <v>42692</v>
      </c>
      <c r="U81" s="138">
        <v>40076</v>
      </c>
      <c r="V81" s="138"/>
      <c r="W81" s="138">
        <v>43612</v>
      </c>
      <c r="X81" s="138">
        <v>12247</v>
      </c>
      <c r="Y81" s="138">
        <v>44293</v>
      </c>
      <c r="Z81" s="700">
        <v>26026</v>
      </c>
      <c r="AA81" s="1691"/>
      <c r="AB81" s="138">
        <v>23183</v>
      </c>
      <c r="AC81" s="138">
        <v>23414</v>
      </c>
      <c r="AD81" s="138">
        <v>22922</v>
      </c>
      <c r="AE81" s="138">
        <v>23481</v>
      </c>
      <c r="AF81" s="138">
        <v>25998</v>
      </c>
      <c r="AG81" s="138">
        <v>26501</v>
      </c>
      <c r="AH81" s="138">
        <v>23979</v>
      </c>
      <c r="AI81" s="138">
        <v>23949</v>
      </c>
      <c r="AJ81" s="138">
        <v>23121</v>
      </c>
      <c r="AK81" s="138">
        <v>22867</v>
      </c>
      <c r="AL81" s="138">
        <v>22451</v>
      </c>
      <c r="AM81" s="1691"/>
      <c r="AN81" s="138">
        <v>11516</v>
      </c>
      <c r="AO81" s="138">
        <v>12139</v>
      </c>
      <c r="AP81" s="138">
        <v>11346</v>
      </c>
      <c r="AQ81" s="138">
        <v>12991</v>
      </c>
      <c r="AR81" s="138">
        <v>13982</v>
      </c>
      <c r="AS81" s="138">
        <v>14657</v>
      </c>
      <c r="AT81" s="138">
        <v>13651</v>
      </c>
      <c r="AU81" s="138">
        <v>13497</v>
      </c>
      <c r="AV81" s="138">
        <v>13013</v>
      </c>
      <c r="AW81" s="138">
        <v>13111</v>
      </c>
      <c r="AX81" s="138">
        <v>13326</v>
      </c>
      <c r="AZ81" s="138">
        <v>25380</v>
      </c>
      <c r="BA81" s="138">
        <v>28457</v>
      </c>
      <c r="BB81" s="138">
        <v>29510</v>
      </c>
      <c r="BC81" s="138">
        <v>29992</v>
      </c>
      <c r="BD81" s="138">
        <v>33963</v>
      </c>
      <c r="BE81" s="138">
        <v>37216</v>
      </c>
      <c r="BF81" s="138">
        <v>35895</v>
      </c>
      <c r="BG81" s="138">
        <v>36980</v>
      </c>
      <c r="BH81" s="138">
        <v>38859</v>
      </c>
      <c r="BI81" s="138">
        <v>39450</v>
      </c>
      <c r="BJ81" s="138">
        <v>37880</v>
      </c>
      <c r="BL81" s="700">
        <v>241347</v>
      </c>
      <c r="BM81" s="138">
        <v>241977</v>
      </c>
      <c r="BN81" s="138">
        <v>247750</v>
      </c>
      <c r="BO81" s="138">
        <v>268782</v>
      </c>
      <c r="BP81" s="138">
        <v>287831</v>
      </c>
      <c r="BQ81" s="138">
        <v>285096</v>
      </c>
      <c r="BR81" s="138">
        <v>288335</v>
      </c>
      <c r="BS81" s="138">
        <v>295327</v>
      </c>
      <c r="BT81" s="138">
        <v>293904</v>
      </c>
      <c r="BU81" s="2">
        <v>285095</v>
      </c>
      <c r="BV81" s="138">
        <v>292998</v>
      </c>
      <c r="BW81" s="138">
        <v>277297</v>
      </c>
    </row>
    <row r="82" spans="2:75">
      <c r="B82" s="138" t="s">
        <v>49</v>
      </c>
      <c r="C82" s="138"/>
      <c r="D82" s="138"/>
      <c r="E82" s="138"/>
      <c r="F82" s="138"/>
      <c r="G82" s="138"/>
      <c r="H82" s="138"/>
      <c r="I82" s="138"/>
      <c r="J82" s="138"/>
      <c r="K82" s="138"/>
      <c r="L82" s="138"/>
      <c r="M82" s="138"/>
      <c r="N82" s="700">
        <v>9036</v>
      </c>
      <c r="O82" s="138">
        <v>8446</v>
      </c>
      <c r="P82" s="138">
        <v>7908</v>
      </c>
      <c r="Q82" s="138">
        <v>8165</v>
      </c>
      <c r="R82" s="138">
        <v>7668</v>
      </c>
      <c r="S82" s="138">
        <v>7527</v>
      </c>
      <c r="T82" s="138">
        <v>7675</v>
      </c>
      <c r="U82" s="138">
        <v>8243</v>
      </c>
      <c r="V82" s="138"/>
      <c r="W82" s="138">
        <v>9925</v>
      </c>
      <c r="X82" s="138">
        <v>10177</v>
      </c>
      <c r="Y82" s="138">
        <v>10135</v>
      </c>
      <c r="Z82" s="700">
        <v>5809</v>
      </c>
      <c r="AA82" s="1691"/>
      <c r="AB82" s="138">
        <v>4276</v>
      </c>
      <c r="AC82" s="138">
        <v>4185</v>
      </c>
      <c r="AD82" s="138">
        <v>4232</v>
      </c>
      <c r="AE82" s="138">
        <v>4422</v>
      </c>
      <c r="AF82" s="138">
        <v>4669</v>
      </c>
      <c r="AG82" s="138">
        <v>4535</v>
      </c>
      <c r="AH82" s="138">
        <v>4564</v>
      </c>
      <c r="AI82" s="138">
        <v>4774</v>
      </c>
      <c r="AJ82" s="138">
        <v>5537</v>
      </c>
      <c r="AK82" s="138">
        <v>5755</v>
      </c>
      <c r="AL82" s="138">
        <v>5211</v>
      </c>
      <c r="AM82" s="1691"/>
      <c r="AN82" s="138">
        <v>2067</v>
      </c>
      <c r="AO82" s="138">
        <v>2197</v>
      </c>
      <c r="AP82" s="138">
        <v>2253</v>
      </c>
      <c r="AQ82" s="138">
        <v>2438</v>
      </c>
      <c r="AR82" s="138">
        <v>2713</v>
      </c>
      <c r="AS82" s="138">
        <v>2506</v>
      </c>
      <c r="AT82" s="138">
        <v>2312</v>
      </c>
      <c r="AU82" s="138">
        <v>2491</v>
      </c>
      <c r="AV82" s="138">
        <v>2958</v>
      </c>
      <c r="AW82" s="138">
        <v>3306</v>
      </c>
      <c r="AX82" s="138">
        <v>3198</v>
      </c>
      <c r="AZ82" s="138">
        <v>3936</v>
      </c>
      <c r="BA82" s="138">
        <v>4567</v>
      </c>
      <c r="BB82" s="138">
        <v>4909</v>
      </c>
      <c r="BC82" s="138">
        <v>4862</v>
      </c>
      <c r="BD82" s="138">
        <v>6144</v>
      </c>
      <c r="BE82" s="138">
        <v>8047</v>
      </c>
      <c r="BF82" s="138">
        <v>8189</v>
      </c>
      <c r="BG82" s="138">
        <v>7999</v>
      </c>
      <c r="BH82" s="138">
        <v>10359</v>
      </c>
      <c r="BI82" s="138">
        <v>11001</v>
      </c>
      <c r="BJ82" s="138">
        <v>9354</v>
      </c>
      <c r="BL82" s="700">
        <v>48291</v>
      </c>
      <c r="BM82" s="138">
        <v>51206</v>
      </c>
      <c r="BN82" s="138">
        <v>52500</v>
      </c>
      <c r="BO82" s="138">
        <v>57398</v>
      </c>
      <c r="BP82" s="138">
        <v>61318</v>
      </c>
      <c r="BQ82" s="138">
        <v>60552</v>
      </c>
      <c r="BR82" s="138">
        <v>61922</v>
      </c>
      <c r="BS82" s="138">
        <v>63587</v>
      </c>
      <c r="BT82" s="138">
        <v>64705</v>
      </c>
      <c r="BU82" s="138">
        <v>64449</v>
      </c>
      <c r="BV82" s="138">
        <v>68300</v>
      </c>
      <c r="BW82" s="138">
        <v>66674</v>
      </c>
    </row>
    <row r="83" spans="2:75">
      <c r="B83" s="138"/>
      <c r="C83" s="138"/>
      <c r="D83" s="138"/>
      <c r="E83" s="138"/>
      <c r="F83" s="138"/>
      <c r="G83" s="138"/>
      <c r="H83" s="138"/>
      <c r="I83" s="138"/>
      <c r="J83" s="138"/>
      <c r="K83" s="138"/>
      <c r="L83" s="138"/>
      <c r="M83" s="138"/>
      <c r="N83" s="702">
        <v>141439</v>
      </c>
      <c r="O83" s="138">
        <v>150961</v>
      </c>
      <c r="P83" s="138">
        <f>SUM(P77:P82)</f>
        <v>142810</v>
      </c>
      <c r="Q83" s="138">
        <v>148494</v>
      </c>
      <c r="R83" s="138">
        <v>147869</v>
      </c>
      <c r="S83" s="138">
        <v>151981</v>
      </c>
      <c r="T83" s="138">
        <v>160022</v>
      </c>
      <c r="U83" s="138">
        <v>159352</v>
      </c>
      <c r="V83" s="138"/>
      <c r="W83" s="138">
        <v>174317</v>
      </c>
      <c r="X83" s="138">
        <f>SUM(X77:X82)</f>
        <v>181532</v>
      </c>
      <c r="Y83" s="138">
        <f>SUM(Y77:Y82)</f>
        <v>180250</v>
      </c>
      <c r="Z83" s="702">
        <v>396291</v>
      </c>
      <c r="AA83" s="1691"/>
      <c r="AB83" s="138">
        <v>344598</v>
      </c>
      <c r="AC83" s="138">
        <v>342610</v>
      </c>
      <c r="AD83" s="138">
        <v>342796</v>
      </c>
      <c r="AE83" s="138">
        <v>328436</v>
      </c>
      <c r="AF83" s="138">
        <v>325989</v>
      </c>
      <c r="AG83" s="138">
        <v>318721</v>
      </c>
      <c r="AH83" s="138">
        <v>318381</v>
      </c>
      <c r="AI83" s="138">
        <v>318479</v>
      </c>
      <c r="AJ83" s="138">
        <v>313567</v>
      </c>
      <c r="AK83" s="138">
        <f>SUM(AK77:AK82)</f>
        <v>307969</v>
      </c>
      <c r="AL83" s="138">
        <f>SUM(AL77:AL82)</f>
        <v>288472</v>
      </c>
      <c r="AM83" s="1691"/>
      <c r="AN83" s="138">
        <v>170101</v>
      </c>
      <c r="AO83" s="138">
        <v>178924</v>
      </c>
      <c r="AP83" s="138">
        <v>188915</v>
      </c>
      <c r="AQ83" s="138">
        <v>204589</v>
      </c>
      <c r="AR83" s="138">
        <v>210292</v>
      </c>
      <c r="AS83" s="138">
        <v>213694</v>
      </c>
      <c r="AT83" s="138">
        <v>208830</v>
      </c>
      <c r="AU83" s="138">
        <v>204775</v>
      </c>
      <c r="AV83" s="138">
        <v>209992</v>
      </c>
      <c r="AW83" s="138">
        <v>218975</v>
      </c>
      <c r="AX83" s="138">
        <v>226759</v>
      </c>
      <c r="AZ83" s="138">
        <v>391177</v>
      </c>
      <c r="BA83" s="138">
        <v>526412</v>
      </c>
      <c r="BB83" s="138">
        <v>652777</v>
      </c>
      <c r="BC83" s="138">
        <v>825136</v>
      </c>
      <c r="BD83" s="138">
        <v>928177</v>
      </c>
      <c r="BE83" s="138">
        <v>1101864</v>
      </c>
      <c r="BF83" s="138">
        <v>1338503</v>
      </c>
      <c r="BG83" s="138">
        <v>1381594</v>
      </c>
      <c r="BH83" s="138">
        <v>1542002</v>
      </c>
      <c r="BI83" s="138">
        <v>1400661</v>
      </c>
      <c r="BJ83" s="138">
        <v>1497159</v>
      </c>
      <c r="BL83" s="702">
        <v>456154</v>
      </c>
      <c r="BM83" s="138">
        <v>490226</v>
      </c>
      <c r="BN83" s="138">
        <v>503582</v>
      </c>
      <c r="BO83" s="138">
        <v>542815</v>
      </c>
      <c r="BP83" s="138">
        <v>571612</v>
      </c>
      <c r="BQ83" s="138">
        <v>578802</v>
      </c>
      <c r="BR83" s="138">
        <v>589410</v>
      </c>
      <c r="BS83" s="138">
        <v>605571</v>
      </c>
      <c r="BT83" s="138">
        <v>606956</v>
      </c>
      <c r="BU83" s="138">
        <v>597141</v>
      </c>
      <c r="BV83" s="138">
        <v>621453</v>
      </c>
      <c r="BW83" s="138">
        <v>597175</v>
      </c>
    </row>
    <row r="84" spans="2:75">
      <c r="Q84" s="2"/>
      <c r="R84" s="2"/>
      <c r="AA84" s="1691"/>
      <c r="AM84" s="1691"/>
    </row>
    <row r="85" spans="2:75">
      <c r="B85" s="545" t="s">
        <v>227</v>
      </c>
      <c r="C85" s="694"/>
      <c r="D85" s="138"/>
      <c r="E85" s="138"/>
      <c r="F85" s="138"/>
      <c r="G85" s="138"/>
      <c r="H85" s="138"/>
      <c r="I85" s="138"/>
      <c r="J85" s="138"/>
      <c r="K85" s="138"/>
      <c r="L85" s="138"/>
      <c r="M85" s="138"/>
      <c r="N85" s="695">
        <v>2007</v>
      </c>
      <c r="O85" s="695">
        <v>2010</v>
      </c>
      <c r="P85" s="695">
        <v>2011</v>
      </c>
      <c r="Q85" s="695">
        <v>2012</v>
      </c>
      <c r="R85" s="695">
        <v>2013</v>
      </c>
      <c r="S85" s="695">
        <v>2014</v>
      </c>
      <c r="T85" s="695">
        <v>2015</v>
      </c>
      <c r="U85" s="695">
        <v>2016</v>
      </c>
      <c r="V85" s="695">
        <v>2017</v>
      </c>
      <c r="W85" s="695">
        <v>2018</v>
      </c>
      <c r="X85" s="695">
        <v>2019</v>
      </c>
      <c r="Y85" s="695">
        <v>2020</v>
      </c>
      <c r="Z85" s="695">
        <v>2007</v>
      </c>
      <c r="AA85" s="1691"/>
      <c r="AB85" s="695">
        <v>2010</v>
      </c>
      <c r="AC85" s="695">
        <v>2011</v>
      </c>
      <c r="AD85" s="695">
        <v>2012</v>
      </c>
      <c r="AE85" s="695">
        <v>2013</v>
      </c>
      <c r="AF85" s="695">
        <v>2014</v>
      </c>
      <c r="AG85" s="695">
        <v>2015</v>
      </c>
      <c r="AH85" s="695">
        <v>2016</v>
      </c>
      <c r="AI85" s="695">
        <v>2017</v>
      </c>
      <c r="AJ85" s="695">
        <v>2018</v>
      </c>
      <c r="AK85" s="695">
        <v>2019</v>
      </c>
      <c r="AL85" s="695">
        <v>2020</v>
      </c>
      <c r="AM85" s="1691"/>
      <c r="AN85" s="695">
        <v>2010</v>
      </c>
      <c r="AO85" s="695">
        <v>2011</v>
      </c>
      <c r="AP85" s="695">
        <v>2012</v>
      </c>
      <c r="AQ85" s="695">
        <v>2013</v>
      </c>
      <c r="AR85" s="695">
        <v>2014</v>
      </c>
      <c r="AS85" s="695">
        <v>2015</v>
      </c>
      <c r="AT85" s="695">
        <v>2016</v>
      </c>
      <c r="AU85" s="695">
        <v>2017</v>
      </c>
      <c r="AV85" s="695">
        <v>2018</v>
      </c>
      <c r="AW85" s="695">
        <v>2019</v>
      </c>
      <c r="AX85" s="695">
        <v>2020</v>
      </c>
      <c r="AZ85" s="695">
        <v>2010</v>
      </c>
      <c r="BA85" s="695">
        <v>2011</v>
      </c>
      <c r="BB85" s="695">
        <v>2012</v>
      </c>
      <c r="BC85" s="695">
        <v>2013</v>
      </c>
      <c r="BD85" s="695">
        <v>2014</v>
      </c>
      <c r="BE85" s="695">
        <v>2015</v>
      </c>
      <c r="BF85" s="695">
        <v>2016</v>
      </c>
      <c r="BG85" s="695">
        <v>2017</v>
      </c>
      <c r="BH85" s="695">
        <v>2018</v>
      </c>
      <c r="BI85" s="695">
        <v>2019</v>
      </c>
      <c r="BJ85" s="695">
        <v>2020</v>
      </c>
      <c r="BL85" s="695">
        <v>2007</v>
      </c>
      <c r="BM85" s="695">
        <v>2010</v>
      </c>
      <c r="BN85" s="695">
        <v>2011</v>
      </c>
      <c r="BO85" s="695">
        <v>2012</v>
      </c>
      <c r="BP85" s="695">
        <v>2013</v>
      </c>
      <c r="BQ85" s="695">
        <v>2014</v>
      </c>
      <c r="BR85" s="695">
        <v>2015</v>
      </c>
      <c r="BS85" s="695">
        <v>2016</v>
      </c>
      <c r="BT85" s="695">
        <v>2017</v>
      </c>
      <c r="BU85" s="695">
        <v>2018</v>
      </c>
      <c r="BV85" s="695">
        <v>2019</v>
      </c>
      <c r="BW85" s="695">
        <v>2020</v>
      </c>
    </row>
    <row r="86" spans="2:75">
      <c r="B86" s="545" t="s">
        <v>186</v>
      </c>
      <c r="C86" s="138"/>
      <c r="D86" s="138"/>
      <c r="E86" s="138"/>
      <c r="F86" s="138"/>
      <c r="G86" s="138"/>
      <c r="H86" s="138"/>
      <c r="I86" s="138"/>
      <c r="J86" s="138"/>
      <c r="K86" s="138"/>
      <c r="L86" s="138"/>
      <c r="M86" s="138"/>
      <c r="N86" s="702">
        <v>68991</v>
      </c>
      <c r="O86" s="170">
        <v>74408</v>
      </c>
      <c r="P86" s="170">
        <v>71904</v>
      </c>
      <c r="Q86" s="170">
        <v>72965</v>
      </c>
      <c r="R86" s="170">
        <v>73420</v>
      </c>
      <c r="S86" s="170">
        <v>75180</v>
      </c>
      <c r="T86" s="170">
        <v>76097</v>
      </c>
      <c r="U86" s="170">
        <v>76052</v>
      </c>
      <c r="V86" s="170">
        <v>78493</v>
      </c>
      <c r="W86" s="138">
        <v>81468</v>
      </c>
      <c r="X86" s="138">
        <f t="shared" ref="X86" si="1">X77</f>
        <v>82554</v>
      </c>
      <c r="Y86" s="138">
        <f>Y77</f>
        <v>81443</v>
      </c>
      <c r="Z86" s="702">
        <v>333498</v>
      </c>
      <c r="AA86" s="1691"/>
      <c r="AB86" s="170">
        <v>290081</v>
      </c>
      <c r="AC86" s="170">
        <v>287580</v>
      </c>
      <c r="AD86" s="170">
        <v>287013</v>
      </c>
      <c r="AE86" s="170">
        <v>271731</v>
      </c>
      <c r="AF86" s="170">
        <v>265959</v>
      </c>
      <c r="AG86" s="170">
        <v>258839</v>
      </c>
      <c r="AH86" s="170">
        <v>260244</v>
      </c>
      <c r="AI86" s="170">
        <v>260290</v>
      </c>
      <c r="AJ86" s="138">
        <v>253630</v>
      </c>
      <c r="AK86" s="138">
        <v>245372</v>
      </c>
      <c r="AL86" s="138">
        <f>AL78</f>
        <v>227348</v>
      </c>
      <c r="AM86" s="1691"/>
      <c r="AN86" s="170">
        <v>131805</v>
      </c>
      <c r="AO86" s="170">
        <v>138034</v>
      </c>
      <c r="AP86" s="170">
        <v>148136</v>
      </c>
      <c r="AQ86" s="170">
        <v>159978</v>
      </c>
      <c r="AR86" s="170">
        <v>164073</v>
      </c>
      <c r="AS86" s="170">
        <v>167273</v>
      </c>
      <c r="AT86" s="170">
        <v>163423</v>
      </c>
      <c r="AU86" s="170">
        <v>159031</v>
      </c>
      <c r="AV86" s="138">
        <v>162576</v>
      </c>
      <c r="AW86" s="138">
        <v>171603</v>
      </c>
      <c r="AX86" s="138">
        <f>AX79</f>
        <v>180477</v>
      </c>
      <c r="AY86" s="510"/>
      <c r="AZ86" s="170">
        <v>293066</v>
      </c>
      <c r="BA86" s="170">
        <v>415829</v>
      </c>
      <c r="BB86" s="170">
        <v>535315</v>
      </c>
      <c r="BC86" s="170">
        <v>704936</v>
      </c>
      <c r="BD86" s="170">
        <v>801135</v>
      </c>
      <c r="BE86" s="170">
        <v>968251</v>
      </c>
      <c r="BF86" s="170">
        <v>1204981</v>
      </c>
      <c r="BG86" s="170">
        <v>1245709</v>
      </c>
      <c r="BH86" s="138">
        <v>1393815</v>
      </c>
      <c r="BI86" s="138">
        <v>1243568</v>
      </c>
      <c r="BJ86" s="138">
        <f>BJ80</f>
        <v>1344817</v>
      </c>
      <c r="BK86" s="510"/>
      <c r="BL86" s="702">
        <v>241347</v>
      </c>
      <c r="BM86" s="170">
        <v>241977</v>
      </c>
      <c r="BN86" s="170">
        <v>247750</v>
      </c>
      <c r="BO86" s="170">
        <v>268782</v>
      </c>
      <c r="BP86" s="170">
        <v>287831</v>
      </c>
      <c r="BQ86" s="170">
        <v>285096</v>
      </c>
      <c r="BR86" s="170">
        <v>288335</v>
      </c>
      <c r="BS86" s="170">
        <v>295327</v>
      </c>
      <c r="BT86" s="170">
        <v>293904</v>
      </c>
      <c r="BU86" s="138">
        <v>285095</v>
      </c>
      <c r="BV86" s="138">
        <v>292998</v>
      </c>
      <c r="BW86" s="138">
        <f>BW81</f>
        <v>277297</v>
      </c>
    </row>
    <row r="87" spans="2:75">
      <c r="B87" s="545"/>
      <c r="C87" s="138"/>
      <c r="D87" s="138"/>
      <c r="E87" s="138"/>
      <c r="F87" s="138"/>
      <c r="G87" s="138"/>
      <c r="H87" s="138"/>
      <c r="I87" s="138"/>
      <c r="J87" s="138"/>
      <c r="K87" s="138"/>
      <c r="L87" s="138"/>
      <c r="M87" s="138"/>
      <c r="N87" s="703"/>
      <c r="O87" s="170"/>
      <c r="P87" s="170"/>
      <c r="Q87" s="170"/>
      <c r="R87" s="170"/>
      <c r="S87" s="170"/>
      <c r="T87" s="170"/>
      <c r="U87" s="170"/>
      <c r="V87" s="170"/>
      <c r="W87" s="170"/>
      <c r="X87" s="170"/>
      <c r="Y87" s="170"/>
      <c r="Z87" s="703"/>
      <c r="AA87" s="1691"/>
      <c r="AB87" s="170"/>
      <c r="AC87" s="170"/>
      <c r="AD87" s="170"/>
      <c r="AE87" s="170"/>
      <c r="AF87" s="170"/>
      <c r="AG87" s="170"/>
      <c r="AH87" s="170"/>
      <c r="AI87" s="170"/>
      <c r="AJ87" s="170"/>
      <c r="AK87" s="170"/>
      <c r="AL87" s="170"/>
      <c r="AM87" s="1691"/>
      <c r="AN87" s="170"/>
      <c r="AO87" s="170"/>
      <c r="AP87" s="170"/>
      <c r="AQ87" s="170"/>
      <c r="AR87" s="170"/>
      <c r="AS87" s="170"/>
      <c r="AT87" s="170"/>
      <c r="AU87" s="170"/>
      <c r="AV87" s="170"/>
      <c r="AW87" s="170"/>
      <c r="AX87" s="170"/>
      <c r="AY87" s="510"/>
      <c r="AZ87" s="170"/>
      <c r="BA87" s="170"/>
      <c r="BB87" s="170"/>
      <c r="BC87" s="170"/>
      <c r="BD87" s="170"/>
      <c r="BE87" s="170"/>
      <c r="BF87" s="170"/>
      <c r="BG87" s="170"/>
      <c r="BH87" s="170"/>
      <c r="BI87" s="170"/>
      <c r="BJ87" s="170"/>
      <c r="BK87" s="510"/>
      <c r="BL87" s="703"/>
      <c r="BM87" s="170"/>
      <c r="BN87" s="170"/>
      <c r="BO87" s="170"/>
      <c r="BP87" s="170"/>
      <c r="BQ87" s="170"/>
      <c r="BR87" s="170"/>
      <c r="BS87" s="170"/>
      <c r="BT87" s="170"/>
      <c r="BU87" s="170"/>
      <c r="BV87" s="170"/>
      <c r="BW87" s="170"/>
    </row>
    <row r="88" spans="2:75">
      <c r="B88" s="545" t="s">
        <v>187</v>
      </c>
      <c r="C88" s="138"/>
      <c r="D88" s="138"/>
      <c r="E88" s="138"/>
      <c r="F88" s="138"/>
      <c r="G88" s="138"/>
      <c r="H88" s="138"/>
      <c r="I88" s="138"/>
      <c r="J88" s="138"/>
      <c r="K88" s="138"/>
      <c r="L88" s="138"/>
      <c r="M88" s="138"/>
      <c r="N88" s="702">
        <v>72448</v>
      </c>
      <c r="O88" s="170">
        <v>76553</v>
      </c>
      <c r="P88" s="170">
        <v>70906</v>
      </c>
      <c r="Q88" s="170">
        <v>75529</v>
      </c>
      <c r="R88" s="170">
        <v>74449</v>
      </c>
      <c r="S88" s="170">
        <v>76801</v>
      </c>
      <c r="T88" s="170">
        <v>83925</v>
      </c>
      <c r="U88" s="170">
        <v>83300</v>
      </c>
      <c r="V88" s="170">
        <v>88101</v>
      </c>
      <c r="W88" s="170">
        <f>W78+W79+W80+W81+W82</f>
        <v>92849</v>
      </c>
      <c r="X88" s="170">
        <f t="shared" ref="X88" si="2">X78+X79+X80+X81+X82</f>
        <v>98978</v>
      </c>
      <c r="Y88" s="170">
        <f>Y78+Y79+Y80+Y81+Y82</f>
        <v>98807</v>
      </c>
      <c r="Z88" s="702">
        <v>62793</v>
      </c>
      <c r="AA88" s="1691"/>
      <c r="AB88" s="170">
        <v>54517</v>
      </c>
      <c r="AC88" s="170">
        <v>55030</v>
      </c>
      <c r="AD88" s="170">
        <v>55783</v>
      </c>
      <c r="AE88" s="170">
        <v>56705</v>
      </c>
      <c r="AF88" s="170">
        <v>60030</v>
      </c>
      <c r="AG88" s="170">
        <v>59882</v>
      </c>
      <c r="AH88" s="170">
        <v>58137</v>
      </c>
      <c r="AI88" s="170">
        <v>58189</v>
      </c>
      <c r="AJ88" s="170">
        <f>AJ77+AJ79+AJ80+AJ81+AJ82</f>
        <v>59937</v>
      </c>
      <c r="AK88" s="170">
        <f>AK77+AK79+AK80+AK81+AK82</f>
        <v>62597</v>
      </c>
      <c r="AL88" s="170">
        <f>AL77+AL79+AL80+AL81+AL82</f>
        <v>61124</v>
      </c>
      <c r="AM88" s="1691"/>
      <c r="AN88" s="170">
        <v>38296</v>
      </c>
      <c r="AO88" s="170">
        <v>40890</v>
      </c>
      <c r="AP88" s="170">
        <v>40779</v>
      </c>
      <c r="AQ88" s="170">
        <v>44611</v>
      </c>
      <c r="AR88" s="170">
        <v>46219</v>
      </c>
      <c r="AS88" s="170">
        <v>46421</v>
      </c>
      <c r="AT88" s="170">
        <v>45407</v>
      </c>
      <c r="AU88" s="170">
        <v>45744</v>
      </c>
      <c r="AV88" s="170">
        <f>AV77+AV78+AV80+AV81+AV82</f>
        <v>47416</v>
      </c>
      <c r="AW88" s="170">
        <f>AW77+AW78+AW80+AW81+AW82</f>
        <v>47372</v>
      </c>
      <c r="AX88" s="170">
        <f>AX77+AX78+AX80+AX81+AX82</f>
        <v>46282</v>
      </c>
      <c r="AY88" s="510"/>
      <c r="AZ88" s="170">
        <v>98111</v>
      </c>
      <c r="BA88" s="170">
        <v>110583</v>
      </c>
      <c r="BB88" s="170">
        <v>117462</v>
      </c>
      <c r="BC88" s="170">
        <v>120200</v>
      </c>
      <c r="BD88" s="170">
        <v>127042</v>
      </c>
      <c r="BE88" s="170">
        <v>133613</v>
      </c>
      <c r="BF88" s="170">
        <v>133522</v>
      </c>
      <c r="BG88" s="170">
        <v>135885</v>
      </c>
      <c r="BH88" s="170">
        <f>BH77+BH78+BH79+BH81+BH82</f>
        <v>148187</v>
      </c>
      <c r="BI88" s="170">
        <f>BI77+BI78+BI79+BI81+BI82</f>
        <v>157093</v>
      </c>
      <c r="BJ88" s="170">
        <f>BJ77+BJ78+BJ79+BJ81+BJ82</f>
        <v>152342</v>
      </c>
      <c r="BK88" s="510"/>
      <c r="BL88" s="702">
        <v>214807</v>
      </c>
      <c r="BM88" s="170">
        <v>248249</v>
      </c>
      <c r="BN88" s="170">
        <v>255832</v>
      </c>
      <c r="BO88" s="170">
        <v>274033</v>
      </c>
      <c r="BP88" s="170">
        <v>283781</v>
      </c>
      <c r="BQ88" s="170">
        <v>293706</v>
      </c>
      <c r="BR88" s="170">
        <v>301075</v>
      </c>
      <c r="BS88" s="170">
        <v>310244</v>
      </c>
      <c r="BT88" s="170">
        <v>313052</v>
      </c>
      <c r="BU88" s="170">
        <f>BU77+BU78+BU80+BU79+BU82</f>
        <v>312046</v>
      </c>
      <c r="BV88" s="170">
        <f>BV77+BV78+BV79+BV80+BV82</f>
        <v>328455</v>
      </c>
      <c r="BW88" s="170">
        <f>BW77+BW78+BW79+BW80+BW82</f>
        <v>319878</v>
      </c>
    </row>
    <row r="89" spans="2:75">
      <c r="B89" s="545" t="s">
        <v>201</v>
      </c>
      <c r="C89" s="138"/>
      <c r="D89" s="138"/>
      <c r="E89" s="138"/>
      <c r="F89" s="138"/>
      <c r="G89" s="138"/>
      <c r="H89" s="138"/>
      <c r="I89" s="138"/>
      <c r="J89" s="138"/>
      <c r="K89" s="138"/>
      <c r="L89" s="138"/>
      <c r="M89" s="138"/>
      <c r="N89" s="702">
        <v>141439</v>
      </c>
      <c r="O89" s="170">
        <f t="shared" ref="O89:X89" si="3">SUM(O86:O88)</f>
        <v>150961</v>
      </c>
      <c r="P89" s="170">
        <f t="shared" si="3"/>
        <v>142810</v>
      </c>
      <c r="Q89" s="170">
        <f t="shared" si="3"/>
        <v>148494</v>
      </c>
      <c r="R89" s="170">
        <f t="shared" si="3"/>
        <v>147869</v>
      </c>
      <c r="S89" s="170">
        <f t="shared" si="3"/>
        <v>151981</v>
      </c>
      <c r="T89" s="170">
        <f t="shared" si="3"/>
        <v>160022</v>
      </c>
      <c r="U89" s="170">
        <f t="shared" si="3"/>
        <v>159352</v>
      </c>
      <c r="V89" s="170">
        <f t="shared" si="3"/>
        <v>166594</v>
      </c>
      <c r="W89" s="170">
        <f t="shared" si="3"/>
        <v>174317</v>
      </c>
      <c r="X89" s="170">
        <f t="shared" si="3"/>
        <v>181532</v>
      </c>
      <c r="Y89" s="170">
        <f>SUM(Y86:Y88)</f>
        <v>180250</v>
      </c>
      <c r="Z89" s="702">
        <v>396291</v>
      </c>
      <c r="AA89" s="1691"/>
      <c r="AB89" s="170">
        <v>344598</v>
      </c>
      <c r="AC89" s="170">
        <v>342610</v>
      </c>
      <c r="AD89" s="170">
        <v>342796</v>
      </c>
      <c r="AE89" s="170">
        <v>328436</v>
      </c>
      <c r="AF89" s="170">
        <v>325989</v>
      </c>
      <c r="AG89" s="170">
        <v>318721</v>
      </c>
      <c r="AH89" s="170">
        <v>318381</v>
      </c>
      <c r="AI89" s="170">
        <v>318479</v>
      </c>
      <c r="AJ89" s="170">
        <f>SUM(AJ86:AJ88)</f>
        <v>313567</v>
      </c>
      <c r="AK89" s="170">
        <f>SUM(AK86:AK88)</f>
        <v>307969</v>
      </c>
      <c r="AL89" s="170">
        <f>SUM(AL86:AL88)</f>
        <v>288472</v>
      </c>
      <c r="AM89" s="1691"/>
      <c r="AN89" s="170">
        <v>170101</v>
      </c>
      <c r="AO89" s="170">
        <v>178924</v>
      </c>
      <c r="AP89" s="170">
        <v>188915</v>
      </c>
      <c r="AQ89" s="170">
        <v>204589</v>
      </c>
      <c r="AR89" s="170">
        <v>210292</v>
      </c>
      <c r="AS89" s="170">
        <v>213694</v>
      </c>
      <c r="AT89" s="170">
        <v>208830</v>
      </c>
      <c r="AU89" s="170">
        <v>204775</v>
      </c>
      <c r="AV89" s="170">
        <f>SUM(AV86:AV88)</f>
        <v>209992</v>
      </c>
      <c r="AW89" s="170">
        <f>SUM(AW86:AW88)</f>
        <v>218975</v>
      </c>
      <c r="AX89" s="170">
        <f>SUM(AX86:AX88)</f>
        <v>226759</v>
      </c>
      <c r="AY89" s="510"/>
      <c r="AZ89" s="170">
        <v>391177</v>
      </c>
      <c r="BA89" s="170">
        <v>526412</v>
      </c>
      <c r="BB89" s="170">
        <v>652777</v>
      </c>
      <c r="BC89" s="170">
        <v>825136</v>
      </c>
      <c r="BD89" s="170">
        <v>928177</v>
      </c>
      <c r="BE89" s="170">
        <v>1101864</v>
      </c>
      <c r="BF89" s="170">
        <v>1338503</v>
      </c>
      <c r="BG89" s="170">
        <v>1381594</v>
      </c>
      <c r="BH89" s="170">
        <f>SUM(BH86:BH88)</f>
        <v>1542002</v>
      </c>
      <c r="BI89" s="170">
        <f>SUM(BI86:BI88)</f>
        <v>1400661</v>
      </c>
      <c r="BJ89" s="170">
        <f>SUM(BJ86:BJ88)</f>
        <v>1497159</v>
      </c>
      <c r="BK89" s="510"/>
      <c r="BL89" s="702">
        <v>456154</v>
      </c>
      <c r="BM89" s="170">
        <v>490226</v>
      </c>
      <c r="BN89" s="170">
        <v>503582</v>
      </c>
      <c r="BO89" s="170">
        <v>542815</v>
      </c>
      <c r="BP89" s="170">
        <v>571612</v>
      </c>
      <c r="BQ89" s="170">
        <v>578802</v>
      </c>
      <c r="BR89" s="170">
        <v>589410</v>
      </c>
      <c r="BS89" s="170">
        <v>605571</v>
      </c>
      <c r="BT89" s="170">
        <v>606956</v>
      </c>
      <c r="BU89" s="170">
        <f>SUM(BU86:BU88)</f>
        <v>597141</v>
      </c>
      <c r="BV89" s="170">
        <f>SUM(BV86:BV88)</f>
        <v>621453</v>
      </c>
      <c r="BW89" s="170">
        <f>SUM(BW86:BW88)</f>
        <v>597175</v>
      </c>
    </row>
    <row r="90" spans="2:75">
      <c r="Q90" s="2"/>
      <c r="R90" s="2"/>
      <c r="BN90" s="510"/>
    </row>
    <row r="117" spans="1:75">
      <c r="BH117" s="1621"/>
    </row>
    <row r="118" spans="1:75">
      <c r="BH118" s="1621"/>
    </row>
    <row r="122" spans="1:75">
      <c r="AW122" s="1621"/>
    </row>
    <row r="123" spans="1:75">
      <c r="AW123" s="1621"/>
    </row>
    <row r="125" spans="1:75" s="5" customFormat="1">
      <c r="A125" s="693"/>
      <c r="B125" s="5" t="s">
        <v>313</v>
      </c>
      <c r="H125" s="697"/>
      <c r="M125" s="692"/>
      <c r="O125" s="692" t="s">
        <v>143</v>
      </c>
      <c r="P125" s="692"/>
      <c r="R125" s="705"/>
      <c r="S125" s="692"/>
      <c r="T125" s="692"/>
      <c r="U125" s="709"/>
      <c r="V125" s="709"/>
      <c r="W125" s="709"/>
      <c r="X125" s="709"/>
      <c r="AA125"/>
      <c r="AB125" s="5" t="s">
        <v>85</v>
      </c>
      <c r="AM125"/>
      <c r="AN125" s="5" t="s">
        <v>102</v>
      </c>
      <c r="AZ125" s="5" t="s">
        <v>112</v>
      </c>
      <c r="BM125" s="5" t="s">
        <v>125</v>
      </c>
    </row>
    <row r="126" spans="1:75" s="178" customFormat="1">
      <c r="B126" s="695"/>
      <c r="C126" s="696"/>
      <c r="D126" s="695"/>
      <c r="E126" s="695"/>
      <c r="F126" s="695"/>
      <c r="G126" s="695"/>
      <c r="H126" s="695"/>
      <c r="I126" s="695"/>
      <c r="J126" s="695"/>
      <c r="K126" s="695"/>
      <c r="L126" s="695"/>
      <c r="M126" s="695"/>
      <c r="N126" s="695">
        <v>2007</v>
      </c>
      <c r="O126" s="695">
        <v>2010</v>
      </c>
      <c r="P126" s="695">
        <v>2011</v>
      </c>
      <c r="Q126" s="695">
        <v>2012</v>
      </c>
      <c r="R126" s="695">
        <v>2013</v>
      </c>
      <c r="S126" s="695">
        <v>2014</v>
      </c>
      <c r="T126" s="695">
        <v>2015</v>
      </c>
      <c r="U126" s="695">
        <v>2016</v>
      </c>
      <c r="V126" s="695">
        <v>2017</v>
      </c>
      <c r="W126" s="695">
        <v>2018</v>
      </c>
      <c r="X126" s="695">
        <v>2019</v>
      </c>
      <c r="Y126" s="695">
        <v>2020</v>
      </c>
      <c r="Z126" s="695">
        <v>2007</v>
      </c>
      <c r="AA126" s="1691"/>
      <c r="AB126" s="695">
        <v>2010</v>
      </c>
      <c r="AC126" s="695">
        <v>2011</v>
      </c>
      <c r="AD126" s="695">
        <v>2012</v>
      </c>
      <c r="AE126" s="695">
        <v>2013</v>
      </c>
      <c r="AF126" s="695">
        <v>2014</v>
      </c>
      <c r="AG126" s="695">
        <v>2015</v>
      </c>
      <c r="AH126" s="695">
        <v>2016</v>
      </c>
      <c r="AI126" s="695">
        <v>2017</v>
      </c>
      <c r="AJ126" s="695">
        <v>2018</v>
      </c>
      <c r="AK126" s="695">
        <v>2019</v>
      </c>
      <c r="AL126" s="695">
        <v>2020</v>
      </c>
      <c r="AM126" s="1691"/>
      <c r="AN126" s="695">
        <v>2010</v>
      </c>
      <c r="AO126" s="695">
        <v>2011</v>
      </c>
      <c r="AP126" s="695">
        <v>2012</v>
      </c>
      <c r="AQ126" s="695">
        <v>2013</v>
      </c>
      <c r="AR126" s="695">
        <v>2014</v>
      </c>
      <c r="AS126" s="695">
        <v>2015</v>
      </c>
      <c r="AT126" s="695">
        <v>2016</v>
      </c>
      <c r="AU126" s="695">
        <v>2017</v>
      </c>
      <c r="AV126" s="695">
        <v>2018</v>
      </c>
      <c r="AW126" s="695">
        <v>2019</v>
      </c>
      <c r="AX126" s="695">
        <v>2020</v>
      </c>
      <c r="AZ126" s="695">
        <v>2010</v>
      </c>
      <c r="BA126" s="695">
        <v>2011</v>
      </c>
      <c r="BB126" s="695">
        <v>2012</v>
      </c>
      <c r="BC126" s="695">
        <v>2013</v>
      </c>
      <c r="BD126" s="695">
        <v>2014</v>
      </c>
      <c r="BE126" s="695">
        <v>2015</v>
      </c>
      <c r="BF126" s="695">
        <v>2016</v>
      </c>
      <c r="BG126" s="695">
        <v>2017</v>
      </c>
      <c r="BH126" s="695">
        <v>2018</v>
      </c>
      <c r="BI126" s="695">
        <v>2019</v>
      </c>
      <c r="BJ126" s="695">
        <v>2020</v>
      </c>
      <c r="BL126" s="695">
        <v>2007</v>
      </c>
      <c r="BM126" s="695">
        <v>2010</v>
      </c>
      <c r="BN126" s="695">
        <v>2011</v>
      </c>
      <c r="BO126" s="695">
        <v>2012</v>
      </c>
      <c r="BP126" s="695">
        <v>2013</v>
      </c>
      <c r="BQ126" s="695">
        <v>2014</v>
      </c>
      <c r="BR126" s="695">
        <v>2015</v>
      </c>
      <c r="BS126" s="695">
        <v>2016</v>
      </c>
      <c r="BT126" s="695">
        <v>2017</v>
      </c>
      <c r="BU126" s="695">
        <v>2018</v>
      </c>
      <c r="BV126" s="695">
        <v>2019</v>
      </c>
      <c r="BW126" s="695">
        <v>2020</v>
      </c>
    </row>
    <row r="127" spans="1:75">
      <c r="B127" s="138" t="s">
        <v>228</v>
      </c>
      <c r="C127" s="138"/>
      <c r="D127" s="138"/>
      <c r="E127" s="138"/>
      <c r="F127" s="138"/>
      <c r="G127" s="138"/>
      <c r="H127" s="138"/>
      <c r="I127" s="138"/>
      <c r="J127" s="138"/>
      <c r="K127" s="138"/>
      <c r="L127" s="138"/>
      <c r="M127" s="138"/>
      <c r="N127" s="700">
        <v>68991</v>
      </c>
      <c r="O127" s="138">
        <v>74408</v>
      </c>
      <c r="P127" s="138">
        <v>71904</v>
      </c>
      <c r="Q127" s="138">
        <v>72965</v>
      </c>
      <c r="R127" s="138">
        <v>73420</v>
      </c>
      <c r="S127" s="138">
        <v>75180</v>
      </c>
      <c r="T127" s="138">
        <v>76097</v>
      </c>
      <c r="U127" s="138">
        <v>76052</v>
      </c>
      <c r="V127" s="175">
        <v>78493</v>
      </c>
      <c r="W127" s="138">
        <v>81468</v>
      </c>
      <c r="X127" s="138">
        <v>82554</v>
      </c>
      <c r="Y127" s="138">
        <v>81443</v>
      </c>
      <c r="Z127" s="700">
        <v>24611</v>
      </c>
      <c r="AA127" s="1691"/>
      <c r="AB127" s="138">
        <v>21123</v>
      </c>
      <c r="AC127" s="138">
        <v>21023</v>
      </c>
      <c r="AD127" s="138">
        <v>20899</v>
      </c>
      <c r="AE127" s="138">
        <v>20604</v>
      </c>
      <c r="AF127" s="138">
        <v>21150</v>
      </c>
      <c r="AG127" s="138">
        <v>20784</v>
      </c>
      <c r="AH127" s="138">
        <v>20568</v>
      </c>
      <c r="AI127" s="175">
        <v>20559</v>
      </c>
      <c r="AJ127" s="138">
        <v>20884</v>
      </c>
      <c r="AK127" s="138">
        <v>20394</v>
      </c>
      <c r="AL127" s="138">
        <v>19272</v>
      </c>
      <c r="AM127" s="1691"/>
      <c r="AN127" s="138">
        <v>9850</v>
      </c>
      <c r="AO127" s="138">
        <v>10568</v>
      </c>
      <c r="AP127" s="138">
        <v>10194</v>
      </c>
      <c r="AQ127" s="138">
        <v>11736</v>
      </c>
      <c r="AR127" s="138">
        <v>12299</v>
      </c>
      <c r="AS127" s="138">
        <v>12024</v>
      </c>
      <c r="AT127" s="138">
        <v>11842</v>
      </c>
      <c r="AU127" s="175">
        <v>11697</v>
      </c>
      <c r="AV127" s="138">
        <v>12703</v>
      </c>
      <c r="AW127" s="138">
        <v>12242</v>
      </c>
      <c r="AX127" s="138">
        <v>11450</v>
      </c>
      <c r="AZ127" s="138">
        <v>27735</v>
      </c>
      <c r="BA127" s="138">
        <v>30199</v>
      </c>
      <c r="BB127" s="138">
        <v>31780</v>
      </c>
      <c r="BC127" s="138">
        <v>33287</v>
      </c>
      <c r="BD127" s="138">
        <v>34947</v>
      </c>
      <c r="BE127" s="138">
        <v>35365</v>
      </c>
      <c r="BF127" s="138">
        <v>36467</v>
      </c>
      <c r="BG127" s="175">
        <v>36818</v>
      </c>
      <c r="BH127" s="138">
        <v>39810</v>
      </c>
      <c r="BI127" s="138">
        <v>41756</v>
      </c>
      <c r="BJ127" s="138">
        <v>40521</v>
      </c>
      <c r="BL127" s="700">
        <v>64746</v>
      </c>
      <c r="BM127" s="138">
        <v>78824</v>
      </c>
      <c r="BN127" s="138">
        <v>80314</v>
      </c>
      <c r="BO127" s="138">
        <v>85195</v>
      </c>
      <c r="BP127" s="138">
        <v>88904</v>
      </c>
      <c r="BQ127" s="138">
        <v>91679</v>
      </c>
      <c r="BR127" s="138">
        <v>93203</v>
      </c>
      <c r="BS127" s="138">
        <v>97269</v>
      </c>
      <c r="BT127" s="175">
        <v>96995</v>
      </c>
      <c r="BU127" s="138">
        <v>95699</v>
      </c>
      <c r="BV127" s="138">
        <v>96756</v>
      </c>
      <c r="BW127" s="138">
        <v>92746</v>
      </c>
    </row>
    <row r="128" spans="1:75">
      <c r="B128" s="138" t="s">
        <v>45</v>
      </c>
      <c r="C128" s="138"/>
      <c r="D128" s="138"/>
      <c r="E128" s="138"/>
      <c r="F128" s="138"/>
      <c r="G128" s="138"/>
      <c r="H128" s="138"/>
      <c r="I128" s="138"/>
      <c r="J128" s="138"/>
      <c r="K128" s="138"/>
      <c r="L128" s="138"/>
      <c r="M128" s="138"/>
      <c r="N128" s="700">
        <v>22932</v>
      </c>
      <c r="O128" s="138">
        <v>21824</v>
      </c>
      <c r="P128" s="138">
        <v>20568</v>
      </c>
      <c r="Q128" s="138">
        <v>22700</v>
      </c>
      <c r="R128" s="138">
        <v>22555</v>
      </c>
      <c r="S128" s="138">
        <v>22018</v>
      </c>
      <c r="T128" s="138">
        <v>21426</v>
      </c>
      <c r="U128" s="138">
        <v>21007</v>
      </c>
      <c r="V128" s="175">
        <v>21712</v>
      </c>
      <c r="W128" s="138">
        <v>22615</v>
      </c>
      <c r="X128" s="138">
        <v>22066</v>
      </c>
      <c r="Y128" s="138">
        <v>21841</v>
      </c>
      <c r="Z128" s="700">
        <v>333498</v>
      </c>
      <c r="AA128" s="1691"/>
      <c r="AB128" s="138">
        <v>290081</v>
      </c>
      <c r="AC128" s="138">
        <v>287580</v>
      </c>
      <c r="AD128" s="138">
        <v>287013</v>
      </c>
      <c r="AE128" s="138">
        <v>271731</v>
      </c>
      <c r="AF128" s="138">
        <v>265959</v>
      </c>
      <c r="AG128" s="138">
        <v>258839</v>
      </c>
      <c r="AH128" s="138">
        <v>260244</v>
      </c>
      <c r="AI128" s="175">
        <v>260290</v>
      </c>
      <c r="AJ128" s="138">
        <v>253630</v>
      </c>
      <c r="AK128" s="138">
        <v>245372</v>
      </c>
      <c r="AL128" s="138">
        <v>227348</v>
      </c>
      <c r="AM128" s="1691"/>
      <c r="AN128" s="138">
        <v>14346</v>
      </c>
      <c r="AO128" s="138">
        <v>15234</v>
      </c>
      <c r="AP128" s="138">
        <v>16004</v>
      </c>
      <c r="AQ128" s="138">
        <v>16299</v>
      </c>
      <c r="AR128" s="138">
        <v>15653</v>
      </c>
      <c r="AS128" s="138">
        <v>15283</v>
      </c>
      <c r="AT128" s="138">
        <v>14773</v>
      </c>
      <c r="AU128" s="175">
        <v>15044</v>
      </c>
      <c r="AV128" s="138">
        <v>15602</v>
      </c>
      <c r="AW128" s="138">
        <v>14990</v>
      </c>
      <c r="AX128" s="138">
        <v>14026</v>
      </c>
      <c r="AZ128" s="138">
        <v>33882</v>
      </c>
      <c r="BA128" s="138">
        <v>39231</v>
      </c>
      <c r="BB128" s="138">
        <v>42278</v>
      </c>
      <c r="BC128" s="138">
        <v>41193</v>
      </c>
      <c r="BD128" s="138">
        <v>40460</v>
      </c>
      <c r="BE128" s="138">
        <v>40078</v>
      </c>
      <c r="BF128" s="138">
        <v>39207</v>
      </c>
      <c r="BG128" s="175">
        <v>40908</v>
      </c>
      <c r="BH128" s="138">
        <v>45284</v>
      </c>
      <c r="BI128" s="138">
        <v>48867</v>
      </c>
      <c r="BJ128" s="138">
        <v>47862</v>
      </c>
      <c r="BL128" s="700">
        <v>78794</v>
      </c>
      <c r="BM128" s="138">
        <v>84017</v>
      </c>
      <c r="BN128" s="138">
        <v>85184</v>
      </c>
      <c r="BO128" s="138">
        <v>88686</v>
      </c>
      <c r="BP128" s="138">
        <v>84967</v>
      </c>
      <c r="BQ128" s="138">
        <v>86691</v>
      </c>
      <c r="BR128" s="138">
        <v>86359</v>
      </c>
      <c r="BS128" s="138">
        <v>86021</v>
      </c>
      <c r="BT128" s="175">
        <v>86113</v>
      </c>
      <c r="BU128" s="138">
        <v>85322</v>
      </c>
      <c r="BV128" s="138">
        <v>86275</v>
      </c>
      <c r="BW128" s="138">
        <v>80029</v>
      </c>
    </row>
    <row r="129" spans="2:75">
      <c r="B129" s="138" t="s">
        <v>46</v>
      </c>
      <c r="C129" s="138"/>
      <c r="D129" s="138"/>
      <c r="E129" s="138"/>
      <c r="F129" s="138"/>
      <c r="G129" s="138"/>
      <c r="H129" s="138"/>
      <c r="I129" s="138"/>
      <c r="J129" s="138"/>
      <c r="K129" s="138"/>
      <c r="L129" s="138"/>
      <c r="M129" s="138"/>
      <c r="N129" s="700">
        <v>4947</v>
      </c>
      <c r="O129" s="138">
        <v>4715</v>
      </c>
      <c r="P129" s="138">
        <v>4889</v>
      </c>
      <c r="Q129" s="138">
        <v>5711</v>
      </c>
      <c r="R129" s="138">
        <v>6336</v>
      </c>
      <c r="S129" s="138">
        <v>6141</v>
      </c>
      <c r="T129" s="138">
        <v>6411</v>
      </c>
      <c r="U129" s="175">
        <v>6824</v>
      </c>
      <c r="V129" s="175">
        <v>6261</v>
      </c>
      <c r="W129" s="138">
        <v>7296</v>
      </c>
      <c r="X129" s="138">
        <v>8287</v>
      </c>
      <c r="Y129" s="138">
        <v>9106</v>
      </c>
      <c r="Z129" s="700">
        <v>6347</v>
      </c>
      <c r="AA129" s="1691"/>
      <c r="AB129" s="138">
        <v>4872</v>
      </c>
      <c r="AC129" s="138">
        <v>5007</v>
      </c>
      <c r="AD129" s="138">
        <v>5708</v>
      </c>
      <c r="AE129" s="138">
        <v>6134</v>
      </c>
      <c r="AF129" s="138">
        <v>5682</v>
      </c>
      <c r="AG129" s="138">
        <v>5222</v>
      </c>
      <c r="AH129" s="138">
        <v>5216</v>
      </c>
      <c r="AI129" s="175">
        <v>4172</v>
      </c>
      <c r="AJ129" s="138">
        <v>5070</v>
      </c>
      <c r="AK129" s="138">
        <v>5634</v>
      </c>
      <c r="AL129" s="138">
        <v>5881</v>
      </c>
      <c r="AM129" s="1691"/>
      <c r="AN129" s="138">
        <v>131805</v>
      </c>
      <c r="AO129" s="138">
        <v>138034</v>
      </c>
      <c r="AP129" s="138">
        <v>148136</v>
      </c>
      <c r="AQ129" s="138">
        <v>159978</v>
      </c>
      <c r="AR129" s="138">
        <v>164073</v>
      </c>
      <c r="AS129" s="138">
        <v>167273</v>
      </c>
      <c r="AT129" s="138">
        <v>163423</v>
      </c>
      <c r="AU129" s="175">
        <v>159031</v>
      </c>
      <c r="AV129" s="138">
        <v>162576</v>
      </c>
      <c r="AW129" s="138">
        <v>171603</v>
      </c>
      <c r="AX129" s="138">
        <v>180477</v>
      </c>
      <c r="AZ129" s="138">
        <v>7178</v>
      </c>
      <c r="BA129" s="138">
        <v>8129</v>
      </c>
      <c r="BB129" s="138">
        <v>8985</v>
      </c>
      <c r="BC129" s="138">
        <v>10866</v>
      </c>
      <c r="BD129" s="138">
        <v>11528</v>
      </c>
      <c r="BE129" s="138">
        <v>12907</v>
      </c>
      <c r="BF129" s="138">
        <v>13764</v>
      </c>
      <c r="BG129" s="175">
        <v>13180</v>
      </c>
      <c r="BH129" s="138">
        <v>13875</v>
      </c>
      <c r="BI129" s="138">
        <v>16019</v>
      </c>
      <c r="BJ129" s="138">
        <v>16725</v>
      </c>
      <c r="BL129" s="700">
        <v>22976</v>
      </c>
      <c r="BM129" s="138">
        <v>26040</v>
      </c>
      <c r="BN129" s="138">
        <v>27289</v>
      </c>
      <c r="BO129" s="138">
        <v>29481</v>
      </c>
      <c r="BP129" s="138">
        <v>33499</v>
      </c>
      <c r="BQ129" s="138">
        <v>36744</v>
      </c>
      <c r="BR129" s="138">
        <v>38205</v>
      </c>
      <c r="BS129" s="138">
        <v>37341</v>
      </c>
      <c r="BT129" s="175">
        <v>35565</v>
      </c>
      <c r="BU129" s="138">
        <v>285095</v>
      </c>
      <c r="BV129" s="138">
        <v>37218</v>
      </c>
      <c r="BW129" s="138">
        <v>38314</v>
      </c>
    </row>
    <row r="130" spans="2:75">
      <c r="B130" s="138" t="s">
        <v>47</v>
      </c>
      <c r="C130" s="138"/>
      <c r="D130" s="138"/>
      <c r="E130" s="138"/>
      <c r="F130" s="138"/>
      <c r="G130" s="138"/>
      <c r="H130" s="138"/>
      <c r="I130" s="138"/>
      <c r="J130" s="138"/>
      <c r="K130" s="138"/>
      <c r="L130" s="138"/>
      <c r="M130" s="138"/>
      <c r="N130" s="701"/>
      <c r="O130" s="138">
        <v>2049</v>
      </c>
      <c r="P130" s="138">
        <v>2548</v>
      </c>
      <c r="Q130" s="138">
        <v>3731</v>
      </c>
      <c r="R130" s="138">
        <v>4056</v>
      </c>
      <c r="S130" s="138">
        <v>4624</v>
      </c>
      <c r="T130" s="138">
        <v>5721</v>
      </c>
      <c r="U130" s="138">
        <v>7150</v>
      </c>
      <c r="V130" s="175">
        <v>8330</v>
      </c>
      <c r="W130" s="138">
        <v>9401</v>
      </c>
      <c r="X130" s="138">
        <v>12247</v>
      </c>
      <c r="Y130" s="138">
        <v>13432</v>
      </c>
      <c r="Z130" s="530"/>
      <c r="AA130" s="1691"/>
      <c r="AB130" s="138">
        <v>1063</v>
      </c>
      <c r="AC130" s="138">
        <v>1401</v>
      </c>
      <c r="AD130" s="138">
        <v>2022</v>
      </c>
      <c r="AE130" s="138">
        <v>2064</v>
      </c>
      <c r="AF130" s="138">
        <v>2531</v>
      </c>
      <c r="AG130" s="138">
        <v>2840</v>
      </c>
      <c r="AH130" s="138">
        <v>3810</v>
      </c>
      <c r="AI130" s="175">
        <v>4735</v>
      </c>
      <c r="AJ130" s="138">
        <v>5325</v>
      </c>
      <c r="AK130" s="138">
        <v>7947</v>
      </c>
      <c r="AL130" s="138">
        <v>8406</v>
      </c>
      <c r="AM130" s="1691"/>
      <c r="AN130" s="138">
        <v>517</v>
      </c>
      <c r="AO130" s="138">
        <v>752</v>
      </c>
      <c r="AP130" s="138">
        <v>982</v>
      </c>
      <c r="AQ130" s="138">
        <v>1147</v>
      </c>
      <c r="AR130" s="138">
        <v>1572</v>
      </c>
      <c r="AS130" s="138">
        <v>1951</v>
      </c>
      <c r="AT130" s="138">
        <v>2829</v>
      </c>
      <c r="AU130" s="175">
        <v>3015</v>
      </c>
      <c r="AV130" s="138">
        <v>3140</v>
      </c>
      <c r="AW130" s="138">
        <v>3723</v>
      </c>
      <c r="AX130" s="138">
        <v>4282</v>
      </c>
      <c r="AZ130" s="138">
        <v>293066</v>
      </c>
      <c r="BA130" s="138">
        <v>415829</v>
      </c>
      <c r="BB130" s="138">
        <v>535315</v>
      </c>
      <c r="BC130" s="138">
        <v>704936</v>
      </c>
      <c r="BD130" s="138">
        <v>801135</v>
      </c>
      <c r="BE130" s="138">
        <v>968251</v>
      </c>
      <c r="BF130" s="138">
        <v>1204981</v>
      </c>
      <c r="BG130" s="175">
        <v>1245709</v>
      </c>
      <c r="BH130" s="138">
        <v>1393815</v>
      </c>
      <c r="BI130" s="138">
        <v>1243568</v>
      </c>
      <c r="BJ130" s="138">
        <v>1344817</v>
      </c>
      <c r="BL130" s="530"/>
      <c r="BM130" s="138">
        <v>8162</v>
      </c>
      <c r="BN130" s="138">
        <v>10545</v>
      </c>
      <c r="BO130" s="138">
        <v>13273</v>
      </c>
      <c r="BP130" s="138">
        <v>15093</v>
      </c>
      <c r="BQ130" s="138">
        <v>18040</v>
      </c>
      <c r="BR130" s="138">
        <v>21386</v>
      </c>
      <c r="BS130" s="138">
        <v>26026</v>
      </c>
      <c r="BT130" s="175">
        <v>29674</v>
      </c>
      <c r="BU130" s="138">
        <v>33961</v>
      </c>
      <c r="BV130" s="138">
        <v>39906</v>
      </c>
      <c r="BW130" s="138">
        <v>42115</v>
      </c>
    </row>
    <row r="131" spans="2:75">
      <c r="B131" s="138" t="s">
        <v>48</v>
      </c>
      <c r="C131" s="138"/>
      <c r="D131" s="138"/>
      <c r="E131" s="138"/>
      <c r="F131" s="138"/>
      <c r="G131" s="138"/>
      <c r="H131" s="138"/>
      <c r="I131" s="138"/>
      <c r="J131" s="138"/>
      <c r="K131" s="138"/>
      <c r="L131" s="138"/>
      <c r="M131" s="138"/>
      <c r="N131" s="700">
        <v>35533</v>
      </c>
      <c r="O131" s="138">
        <v>39519</v>
      </c>
      <c r="P131" s="138">
        <v>34993</v>
      </c>
      <c r="Q131" s="138">
        <v>35222</v>
      </c>
      <c r="R131" s="138">
        <v>33834</v>
      </c>
      <c r="S131" s="138">
        <v>36491</v>
      </c>
      <c r="T131" s="138">
        <v>42692</v>
      </c>
      <c r="U131" s="138">
        <v>40076</v>
      </c>
      <c r="V131" s="175">
        <v>42300</v>
      </c>
      <c r="W131" s="138">
        <v>43612</v>
      </c>
      <c r="X131" s="138">
        <v>46201</v>
      </c>
      <c r="Y131" s="138">
        <v>44293</v>
      </c>
      <c r="Z131" s="700">
        <v>26026</v>
      </c>
      <c r="AA131" s="1691"/>
      <c r="AB131" s="138">
        <v>23183</v>
      </c>
      <c r="AC131" s="138">
        <v>23414</v>
      </c>
      <c r="AD131" s="138">
        <v>22922</v>
      </c>
      <c r="AE131" s="138">
        <v>23481</v>
      </c>
      <c r="AF131" s="138">
        <v>25998</v>
      </c>
      <c r="AG131" s="138">
        <v>26501</v>
      </c>
      <c r="AH131" s="138">
        <v>23979</v>
      </c>
      <c r="AI131" s="175">
        <v>23949</v>
      </c>
      <c r="AJ131" s="138">
        <v>23121</v>
      </c>
      <c r="AK131" s="138">
        <v>22867</v>
      </c>
      <c r="AL131" s="138">
        <v>22451</v>
      </c>
      <c r="AM131" s="1691"/>
      <c r="AN131" s="700">
        <v>11516</v>
      </c>
      <c r="AO131" s="700">
        <v>12139</v>
      </c>
      <c r="AP131" s="700">
        <v>11346</v>
      </c>
      <c r="AQ131" s="700">
        <v>12991</v>
      </c>
      <c r="AR131" s="700">
        <v>13982</v>
      </c>
      <c r="AS131" s="700">
        <v>14657</v>
      </c>
      <c r="AT131" s="700">
        <v>13651</v>
      </c>
      <c r="AU131" s="700">
        <v>13497</v>
      </c>
      <c r="AV131" s="138">
        <v>13013</v>
      </c>
      <c r="AW131" s="138">
        <v>13111</v>
      </c>
      <c r="AX131" s="138">
        <v>13326</v>
      </c>
      <c r="AZ131" s="138">
        <v>25380</v>
      </c>
      <c r="BA131" s="138">
        <v>28457</v>
      </c>
      <c r="BB131" s="138">
        <v>29510</v>
      </c>
      <c r="BC131" s="138">
        <v>29992</v>
      </c>
      <c r="BD131" s="138">
        <v>33963</v>
      </c>
      <c r="BE131" s="138">
        <v>37216</v>
      </c>
      <c r="BF131" s="138">
        <v>35895</v>
      </c>
      <c r="BG131" s="175">
        <v>36980</v>
      </c>
      <c r="BH131" s="138">
        <v>38859</v>
      </c>
      <c r="BI131" s="138">
        <v>39450</v>
      </c>
      <c r="BJ131" s="138">
        <v>37880</v>
      </c>
      <c r="BL131" s="700">
        <v>241347</v>
      </c>
      <c r="BM131" s="138">
        <v>241977</v>
      </c>
      <c r="BN131" s="138">
        <v>247750</v>
      </c>
      <c r="BO131" s="138">
        <v>268782</v>
      </c>
      <c r="BP131" s="138">
        <v>287831</v>
      </c>
      <c r="BQ131" s="138">
        <v>285096</v>
      </c>
      <c r="BR131" s="138">
        <v>288335</v>
      </c>
      <c r="BS131" s="138">
        <v>295327</v>
      </c>
      <c r="BT131" s="175">
        <v>293904</v>
      </c>
      <c r="BU131" s="138">
        <v>32615</v>
      </c>
      <c r="BV131" s="138">
        <v>292998</v>
      </c>
      <c r="BW131" s="138">
        <v>277297</v>
      </c>
    </row>
    <row r="132" spans="2:75">
      <c r="B132" s="138" t="s">
        <v>49</v>
      </c>
      <c r="C132" s="138"/>
      <c r="D132" s="138"/>
      <c r="E132" s="138"/>
      <c r="F132" s="138"/>
      <c r="G132" s="138"/>
      <c r="H132" s="138"/>
      <c r="I132" s="138"/>
      <c r="J132" s="138"/>
      <c r="K132" s="138"/>
      <c r="L132" s="138"/>
      <c r="M132" s="138"/>
      <c r="N132" s="700">
        <v>9036</v>
      </c>
      <c r="O132" s="138">
        <v>8446</v>
      </c>
      <c r="P132" s="138">
        <v>7908</v>
      </c>
      <c r="Q132" s="138">
        <v>8165</v>
      </c>
      <c r="R132" s="138">
        <v>7668</v>
      </c>
      <c r="S132" s="138">
        <v>7527</v>
      </c>
      <c r="T132" s="138">
        <v>7675</v>
      </c>
      <c r="U132" s="138">
        <v>8243</v>
      </c>
      <c r="V132" s="175">
        <v>9498</v>
      </c>
      <c r="W132" s="138">
        <v>9925</v>
      </c>
      <c r="X132" s="138">
        <v>10177</v>
      </c>
      <c r="Y132" s="138">
        <v>10135</v>
      </c>
      <c r="Z132" s="700">
        <v>5809</v>
      </c>
      <c r="AA132" s="1691"/>
      <c r="AB132" s="138">
        <v>4276</v>
      </c>
      <c r="AC132" s="138">
        <v>4185</v>
      </c>
      <c r="AD132" s="138">
        <v>4232</v>
      </c>
      <c r="AE132" s="138">
        <v>4422</v>
      </c>
      <c r="AF132" s="138">
        <v>4669</v>
      </c>
      <c r="AG132" s="138">
        <v>4535</v>
      </c>
      <c r="AH132" s="138">
        <v>4564</v>
      </c>
      <c r="AI132" s="175">
        <v>4774</v>
      </c>
      <c r="AJ132" s="138">
        <v>5537</v>
      </c>
      <c r="AK132" s="138">
        <v>5755</v>
      </c>
      <c r="AL132" s="138">
        <v>5114</v>
      </c>
      <c r="AM132" s="1691"/>
      <c r="AN132" s="138">
        <v>2067</v>
      </c>
      <c r="AO132" s="138">
        <v>2197</v>
      </c>
      <c r="AP132" s="138">
        <v>2253</v>
      </c>
      <c r="AQ132" s="138">
        <v>2438</v>
      </c>
      <c r="AR132" s="138">
        <v>2713</v>
      </c>
      <c r="AS132" s="138">
        <v>2506</v>
      </c>
      <c r="AT132" s="138">
        <v>2312</v>
      </c>
      <c r="AU132" s="175">
        <v>2491</v>
      </c>
      <c r="AV132" s="138">
        <v>2958</v>
      </c>
      <c r="AW132" s="138">
        <v>3306</v>
      </c>
      <c r="AX132" s="138">
        <v>3198</v>
      </c>
      <c r="AZ132" s="138">
        <v>3936</v>
      </c>
      <c r="BA132" s="138">
        <v>4567</v>
      </c>
      <c r="BB132" s="138">
        <v>4909</v>
      </c>
      <c r="BC132" s="138">
        <v>4862</v>
      </c>
      <c r="BD132" s="138">
        <v>6144</v>
      </c>
      <c r="BE132" s="138">
        <v>8047</v>
      </c>
      <c r="BF132" s="138">
        <v>8189</v>
      </c>
      <c r="BG132" s="175">
        <v>7999</v>
      </c>
      <c r="BH132" s="138">
        <v>10359</v>
      </c>
      <c r="BI132" s="138">
        <v>11001</v>
      </c>
      <c r="BJ132" s="138">
        <v>9354</v>
      </c>
      <c r="BL132" s="700">
        <v>48291</v>
      </c>
      <c r="BM132" s="700">
        <v>51206</v>
      </c>
      <c r="BN132" s="700">
        <v>52500</v>
      </c>
      <c r="BO132" s="700">
        <v>57398</v>
      </c>
      <c r="BP132" s="700">
        <v>61318</v>
      </c>
      <c r="BQ132" s="700">
        <v>60552</v>
      </c>
      <c r="BR132" s="700">
        <v>61922</v>
      </c>
      <c r="BS132" s="700">
        <v>63587</v>
      </c>
      <c r="BT132" s="700">
        <v>64705</v>
      </c>
      <c r="BU132" s="138">
        <v>64449</v>
      </c>
      <c r="BV132" s="138">
        <v>68300</v>
      </c>
      <c r="BW132" s="138">
        <v>66674</v>
      </c>
    </row>
    <row r="133" spans="2:75">
      <c r="B133" s="138"/>
      <c r="C133" s="138"/>
      <c r="D133" s="138"/>
      <c r="E133" s="138"/>
      <c r="F133" s="138"/>
      <c r="G133" s="138"/>
      <c r="H133" s="138"/>
      <c r="I133" s="138"/>
      <c r="J133" s="138"/>
      <c r="K133" s="138"/>
      <c r="L133" s="138"/>
      <c r="M133" s="138"/>
      <c r="N133" s="175">
        <v>141439</v>
      </c>
      <c r="O133" s="138">
        <v>150961</v>
      </c>
      <c r="P133" s="138">
        <v>142810</v>
      </c>
      <c r="Q133" s="138">
        <v>148494</v>
      </c>
      <c r="R133" s="138">
        <v>147869</v>
      </c>
      <c r="S133" s="138">
        <v>151981</v>
      </c>
      <c r="T133" s="138">
        <v>160022</v>
      </c>
      <c r="U133" s="138">
        <v>159352</v>
      </c>
      <c r="V133" s="138">
        <v>166594</v>
      </c>
      <c r="W133" s="138">
        <v>174317</v>
      </c>
      <c r="X133" s="138">
        <v>181532</v>
      </c>
      <c r="Y133" s="138">
        <v>180250</v>
      </c>
      <c r="Z133" s="175">
        <v>396291</v>
      </c>
      <c r="AA133" s="1691"/>
      <c r="AB133" s="138">
        <v>344598</v>
      </c>
      <c r="AC133" s="138">
        <v>342610</v>
      </c>
      <c r="AD133" s="138">
        <v>342796</v>
      </c>
      <c r="AE133" s="138">
        <v>328436</v>
      </c>
      <c r="AF133" s="138">
        <v>325989</v>
      </c>
      <c r="AG133" s="138">
        <v>318721</v>
      </c>
      <c r="AH133" s="138">
        <v>318381</v>
      </c>
      <c r="AI133" s="138">
        <v>318479</v>
      </c>
      <c r="AJ133" s="138">
        <v>313567</v>
      </c>
      <c r="AK133" s="138">
        <v>307969</v>
      </c>
      <c r="AL133" s="138">
        <f>SUM(AL127:AL132)</f>
        <v>288472</v>
      </c>
      <c r="AM133" s="1691"/>
      <c r="AN133" s="138">
        <v>170101</v>
      </c>
      <c r="AO133" s="138">
        <v>178924</v>
      </c>
      <c r="AP133" s="138">
        <v>188915</v>
      </c>
      <c r="AQ133" s="138">
        <v>204589</v>
      </c>
      <c r="AR133" s="138">
        <v>210292</v>
      </c>
      <c r="AS133" s="138">
        <v>213694</v>
      </c>
      <c r="AT133" s="138">
        <v>208830</v>
      </c>
      <c r="AU133" s="138">
        <v>204775</v>
      </c>
      <c r="AV133" s="138">
        <v>209992</v>
      </c>
      <c r="AW133" s="138">
        <v>218975</v>
      </c>
      <c r="AX133" s="138">
        <v>226759</v>
      </c>
      <c r="AZ133" s="138">
        <v>391177</v>
      </c>
      <c r="BA133" s="138">
        <v>526412</v>
      </c>
      <c r="BB133" s="138">
        <v>652777</v>
      </c>
      <c r="BC133" s="138">
        <v>825136</v>
      </c>
      <c r="BD133" s="138">
        <v>928177</v>
      </c>
      <c r="BE133" s="138">
        <v>1101864</v>
      </c>
      <c r="BF133" s="138">
        <v>1338503</v>
      </c>
      <c r="BG133" s="138">
        <v>1381594</v>
      </c>
      <c r="BH133" s="138">
        <v>1542002</v>
      </c>
      <c r="BI133" s="138">
        <v>1400661</v>
      </c>
      <c r="BJ133" s="138">
        <v>1497159</v>
      </c>
      <c r="BL133" s="175">
        <v>456154</v>
      </c>
      <c r="BM133" s="138">
        <v>490226</v>
      </c>
      <c r="BN133" s="138">
        <v>503582</v>
      </c>
      <c r="BO133" s="138">
        <v>542815</v>
      </c>
      <c r="BP133" s="138">
        <v>571612</v>
      </c>
      <c r="BQ133" s="138">
        <v>578802</v>
      </c>
      <c r="BR133" s="138">
        <v>589410</v>
      </c>
      <c r="BS133" s="138">
        <v>605571</v>
      </c>
      <c r="BT133" s="138">
        <v>606956</v>
      </c>
      <c r="BU133" s="138">
        <v>597141</v>
      </c>
      <c r="BV133" s="138">
        <v>621453</v>
      </c>
      <c r="BW133" s="138">
        <v>597175</v>
      </c>
    </row>
    <row r="134" spans="2:75">
      <c r="P134" s="1"/>
      <c r="R134" s="2"/>
      <c r="V134" s="105"/>
      <c r="W134" s="105"/>
      <c r="AA134" s="1691"/>
      <c r="AM134" s="1691"/>
    </row>
    <row r="135" spans="2:75">
      <c r="B135" s="138" t="s">
        <v>227</v>
      </c>
      <c r="C135" s="711"/>
      <c r="D135" s="138"/>
      <c r="E135" s="138"/>
      <c r="F135" s="138"/>
      <c r="G135" s="138"/>
      <c r="H135" s="138"/>
      <c r="I135" s="138"/>
      <c r="J135" s="138"/>
      <c r="K135" s="138"/>
      <c r="L135" s="138"/>
      <c r="M135" s="138"/>
      <c r="N135" s="695">
        <v>2007</v>
      </c>
      <c r="O135" s="695">
        <v>2010</v>
      </c>
      <c r="P135" s="695">
        <v>2011</v>
      </c>
      <c r="Q135" s="695">
        <v>2012</v>
      </c>
      <c r="R135" s="695">
        <v>2013</v>
      </c>
      <c r="S135" s="695">
        <v>2014</v>
      </c>
      <c r="T135" s="695">
        <v>2015</v>
      </c>
      <c r="U135" s="695">
        <v>2016</v>
      </c>
      <c r="V135" s="695">
        <v>2017</v>
      </c>
      <c r="W135" s="695">
        <v>2018</v>
      </c>
      <c r="X135" s="695">
        <v>2019</v>
      </c>
      <c r="Y135" s="695">
        <v>2020</v>
      </c>
      <c r="Z135" s="695">
        <v>2007</v>
      </c>
      <c r="AA135" s="1691"/>
      <c r="AB135" s="695">
        <v>2010</v>
      </c>
      <c r="AC135" s="695">
        <v>2011</v>
      </c>
      <c r="AD135" s="695">
        <v>2012</v>
      </c>
      <c r="AE135" s="695">
        <v>2013</v>
      </c>
      <c r="AF135" s="695">
        <v>2014</v>
      </c>
      <c r="AG135" s="695">
        <v>2015</v>
      </c>
      <c r="AH135" s="695">
        <v>2016</v>
      </c>
      <c r="AI135" s="695">
        <v>2017</v>
      </c>
      <c r="AJ135" s="695">
        <v>2018</v>
      </c>
      <c r="AK135" s="695">
        <v>2019</v>
      </c>
      <c r="AL135" s="695">
        <v>2020</v>
      </c>
      <c r="AM135" s="1691"/>
      <c r="AN135" s="695">
        <v>2010</v>
      </c>
      <c r="AO135" s="695">
        <v>2011</v>
      </c>
      <c r="AP135" s="695">
        <v>2012</v>
      </c>
      <c r="AQ135" s="695">
        <v>2013</v>
      </c>
      <c r="AR135" s="695">
        <v>2014</v>
      </c>
      <c r="AS135" s="695">
        <v>2015</v>
      </c>
      <c r="AT135" s="695">
        <v>2016</v>
      </c>
      <c r="AU135" s="695">
        <v>2017</v>
      </c>
      <c r="AV135" s="695">
        <v>2018</v>
      </c>
      <c r="AW135" s="695">
        <v>2019</v>
      </c>
      <c r="AX135" s="695">
        <v>2020</v>
      </c>
      <c r="AZ135" s="695">
        <v>2010</v>
      </c>
      <c r="BA135" s="695">
        <v>2011</v>
      </c>
      <c r="BB135" s="695">
        <v>2012</v>
      </c>
      <c r="BC135" s="695">
        <v>2013</v>
      </c>
      <c r="BD135" s="695">
        <v>2014</v>
      </c>
      <c r="BE135" s="695">
        <v>2015</v>
      </c>
      <c r="BF135" s="695">
        <v>2016</v>
      </c>
      <c r="BG135" s="695">
        <v>2017</v>
      </c>
      <c r="BH135" s="695">
        <v>2018</v>
      </c>
      <c r="BI135" s="695">
        <v>2019</v>
      </c>
      <c r="BJ135" s="695">
        <v>2020</v>
      </c>
      <c r="BL135" s="695">
        <v>2007</v>
      </c>
      <c r="BM135" s="695">
        <v>2010</v>
      </c>
      <c r="BN135" s="695">
        <v>2011</v>
      </c>
      <c r="BO135" s="695">
        <v>2012</v>
      </c>
      <c r="BP135" s="695">
        <v>2013</v>
      </c>
      <c r="BQ135" s="695">
        <v>2014</v>
      </c>
      <c r="BR135" s="695">
        <v>2015</v>
      </c>
      <c r="BS135" s="695">
        <v>2016</v>
      </c>
      <c r="BT135" s="695">
        <v>2017</v>
      </c>
      <c r="BU135" s="695">
        <v>2018</v>
      </c>
      <c r="BV135" s="695">
        <v>2019</v>
      </c>
      <c r="BW135" s="695">
        <v>2020</v>
      </c>
    </row>
    <row r="136" spans="2:75">
      <c r="B136" s="138" t="s">
        <v>228</v>
      </c>
      <c r="C136" s="138"/>
      <c r="D136" s="138"/>
      <c r="E136" s="138"/>
      <c r="F136" s="138"/>
      <c r="G136" s="138"/>
      <c r="H136" s="138"/>
      <c r="I136" s="138"/>
      <c r="J136" s="138"/>
      <c r="K136" s="138"/>
      <c r="L136" s="138"/>
      <c r="M136" s="138"/>
      <c r="N136" s="531">
        <v>0.48777918395916298</v>
      </c>
      <c r="O136" s="531">
        <v>0.49289551606043902</v>
      </c>
      <c r="P136" s="531">
        <v>0.50349415307051304</v>
      </c>
      <c r="Q136" s="531">
        <v>0.49136665454496498</v>
      </c>
      <c r="R136" s="531">
        <v>0.49652056888191598</v>
      </c>
      <c r="S136" s="531">
        <v>0.49466709654496299</v>
      </c>
      <c r="T136" s="531">
        <v>0.47554086313131899</v>
      </c>
      <c r="U136" s="531">
        <v>0.47725789447261402</v>
      </c>
      <c r="V136" s="531">
        <v>0.47289691406485901</v>
      </c>
      <c r="W136" s="531">
        <v>0.467355450128215</v>
      </c>
      <c r="X136" s="531">
        <v>0.45474240102311941</v>
      </c>
      <c r="Y136" s="531">
        <f>Y127/$Y133</f>
        <v>0.45183356449375867</v>
      </c>
      <c r="Z136" s="531">
        <v>6.2103353343881097E-2</v>
      </c>
      <c r="AA136" s="1691"/>
      <c r="AB136" s="531">
        <v>6.1297511883412002E-2</v>
      </c>
      <c r="AC136" s="531">
        <v>6.1361314614284498E-2</v>
      </c>
      <c r="AD136" s="531">
        <v>6.0966288988202902E-2</v>
      </c>
      <c r="AE136" s="531">
        <v>6.2733683274671506E-2</v>
      </c>
      <c r="AF136" s="531">
        <v>6.4879489798735507E-2</v>
      </c>
      <c r="AG136" s="531">
        <v>6.5210638771841203E-2</v>
      </c>
      <c r="AH136" s="531">
        <v>6.4601844959341195E-2</v>
      </c>
      <c r="AI136" s="531">
        <v>6.4553706837813501E-2</v>
      </c>
      <c r="AJ136" s="531">
        <v>7.0000000000000007E-2</v>
      </c>
      <c r="AK136" s="531">
        <v>7.0000000000000007E-2</v>
      </c>
      <c r="AL136" s="531">
        <f>AL127/AL133</f>
        <v>6.680717712637621E-2</v>
      </c>
      <c r="AM136" s="1691"/>
      <c r="AN136" s="531">
        <v>5.7906773034843997E-2</v>
      </c>
      <c r="AO136" s="531">
        <v>5.9064183675750601E-2</v>
      </c>
      <c r="AP136" s="531">
        <v>5.3960776010375001E-2</v>
      </c>
      <c r="AQ136" s="531">
        <v>5.7363787886934303E-2</v>
      </c>
      <c r="AR136" s="531">
        <v>5.8485344188081302E-2</v>
      </c>
      <c r="AS136" s="531">
        <v>5.62673729725683E-2</v>
      </c>
      <c r="AT136" s="531">
        <v>5.6706411913997001E-2</v>
      </c>
      <c r="AU136" s="531">
        <v>5.7121230618972001E-2</v>
      </c>
      <c r="AV136" s="531">
        <v>0.06</v>
      </c>
      <c r="AW136" s="531">
        <v>0.06</v>
      </c>
      <c r="AX136" s="531">
        <f>AX127/AX133</f>
        <v>5.0494136947155349E-2</v>
      </c>
      <c r="AZ136" s="531">
        <v>7.0901407802605995E-2</v>
      </c>
      <c r="BA136" s="531">
        <v>5.7367613200306998E-2</v>
      </c>
      <c r="BB136" s="531">
        <v>4.8684313325990297E-2</v>
      </c>
      <c r="BC136" s="531">
        <v>4.0341228597467603E-2</v>
      </c>
      <c r="BD136" s="531">
        <v>3.7651223850623299E-2</v>
      </c>
      <c r="BE136" s="531">
        <v>3.20956125256837E-2</v>
      </c>
      <c r="BF136" s="531">
        <v>2.7244615813337699E-2</v>
      </c>
      <c r="BG136" s="531">
        <v>2.6648928701195899E-2</v>
      </c>
      <c r="BH136" s="531">
        <v>0.03</v>
      </c>
      <c r="BI136" s="531">
        <v>0.03</v>
      </c>
      <c r="BJ136" s="531">
        <f>BJ127/BJ133</f>
        <v>2.706526160548078E-2</v>
      </c>
      <c r="BK136" s="538"/>
      <c r="BL136" s="531">
        <v>0.14193890659733299</v>
      </c>
      <c r="BM136" s="531">
        <v>0.16079114530849001</v>
      </c>
      <c r="BN136" s="531">
        <v>0.15948544626297201</v>
      </c>
      <c r="BO136" s="531">
        <v>0.156950342197618</v>
      </c>
      <c r="BP136" s="531">
        <v>0.15553207420418</v>
      </c>
      <c r="BQ136" s="531">
        <v>0.158394407759476</v>
      </c>
      <c r="BR136" s="531">
        <v>0.15812931575643399</v>
      </c>
      <c r="BS136" s="531">
        <v>0.16062360978316301</v>
      </c>
      <c r="BT136" s="531">
        <v>0.15980565312806899</v>
      </c>
      <c r="BU136" s="531">
        <v>0.16</v>
      </c>
      <c r="BV136" s="531">
        <v>0.16</v>
      </c>
      <c r="BW136" s="531">
        <f>BW127/BW133</f>
        <v>0.1553079080671495</v>
      </c>
    </row>
    <row r="137" spans="2:75">
      <c r="B137" s="138" t="s">
        <v>45</v>
      </c>
      <c r="C137" s="138"/>
      <c r="D137" s="138"/>
      <c r="E137" s="138"/>
      <c r="F137" s="138"/>
      <c r="G137" s="138"/>
      <c r="H137" s="138"/>
      <c r="I137" s="138"/>
      <c r="J137" s="138"/>
      <c r="K137" s="138"/>
      <c r="L137" s="138"/>
      <c r="M137" s="138"/>
      <c r="N137" s="531">
        <v>0.162133499247025</v>
      </c>
      <c r="O137" s="531">
        <v>0.14456713985731401</v>
      </c>
      <c r="P137" s="531">
        <v>0.144023527764162</v>
      </c>
      <c r="Q137" s="531">
        <v>0.15286812935202801</v>
      </c>
      <c r="R137" s="531">
        <v>0.152533661551779</v>
      </c>
      <c r="S137" s="531">
        <v>0.14487337232943601</v>
      </c>
      <c r="T137" s="531">
        <v>0.133894089562685</v>
      </c>
      <c r="U137" s="531">
        <v>0.13182765199056201</v>
      </c>
      <c r="V137" s="531">
        <v>0.131119028926868</v>
      </c>
      <c r="W137" s="531">
        <v>0.129734908241881</v>
      </c>
      <c r="X137" s="531">
        <v>0.12163875505771585</v>
      </c>
      <c r="Y137" s="531">
        <f>Y128/Y133</f>
        <v>0.12117059639389736</v>
      </c>
      <c r="Z137" s="531">
        <v>0.84154825620566698</v>
      </c>
      <c r="AA137" s="1691"/>
      <c r="AB137" s="531">
        <v>0.84179536735558502</v>
      </c>
      <c r="AC137" s="531">
        <v>0.839380053121625</v>
      </c>
      <c r="AD137" s="531">
        <v>0.83727056325044602</v>
      </c>
      <c r="AE137" s="531">
        <v>0.82734840273295296</v>
      </c>
      <c r="AF137" s="531">
        <v>0.81585268214571705</v>
      </c>
      <c r="AG137" s="531">
        <v>0.81211780836531</v>
      </c>
      <c r="AH137" s="531">
        <v>0.81739802312323895</v>
      </c>
      <c r="AI137" s="531">
        <v>0.81729093598007996</v>
      </c>
      <c r="AJ137" s="531">
        <v>0.81</v>
      </c>
      <c r="AK137" s="531">
        <v>0.79674252928054445</v>
      </c>
      <c r="AL137" s="531">
        <f>AL128/AL133</f>
        <v>0.78811115116891761</v>
      </c>
      <c r="AM137" s="1691"/>
      <c r="AN137" s="531">
        <v>8.4338128523641795E-2</v>
      </c>
      <c r="AO137" s="531">
        <v>8.5142295052648004E-2</v>
      </c>
      <c r="AP137" s="531">
        <v>0.09</v>
      </c>
      <c r="AQ137" s="531">
        <v>7.9667039772421802E-2</v>
      </c>
      <c r="AR137" s="531">
        <v>7.4434595705019702E-2</v>
      </c>
      <c r="AS137" s="531">
        <v>7.1518152124065204E-2</v>
      </c>
      <c r="AT137" s="531">
        <v>7.0741751664032904E-2</v>
      </c>
      <c r="AU137" s="531">
        <v>7.3465999267488702E-2</v>
      </c>
      <c r="AV137" s="531">
        <v>7.0000000000000007E-2</v>
      </c>
      <c r="AW137" s="531">
        <v>0.08</v>
      </c>
      <c r="AX137" s="531">
        <f>AX128/AX133</f>
        <v>6.1854215268192222E-2</v>
      </c>
      <c r="AZ137" s="531">
        <v>8.6615521873729798E-2</v>
      </c>
      <c r="BA137" s="531">
        <v>7.4525276779404695E-2</v>
      </c>
      <c r="BB137" s="531">
        <v>6.4766375040787305E-2</v>
      </c>
      <c r="BC137" s="531">
        <v>4.9922679412848302E-2</v>
      </c>
      <c r="BD137" s="531">
        <v>4.3590823732973301E-2</v>
      </c>
      <c r="BE137" s="531">
        <v>3.6372909905396697E-2</v>
      </c>
      <c r="BF137" s="531">
        <v>2.9291678838224498E-2</v>
      </c>
      <c r="BG137" s="531">
        <v>2.9609277399872899E-2</v>
      </c>
      <c r="BH137" s="531">
        <v>0.03</v>
      </c>
      <c r="BI137" s="531">
        <v>0.03</v>
      </c>
      <c r="BJ137" s="531">
        <f>BJ128/BJ133</f>
        <v>3.19685484307278E-2</v>
      </c>
      <c r="BK137" s="538"/>
      <c r="BL137" s="531">
        <v>0.172735523529334</v>
      </c>
      <c r="BM137" s="531">
        <v>0.17138421870729001</v>
      </c>
      <c r="BN137" s="531">
        <v>0.169156165232276</v>
      </c>
      <c r="BO137" s="531">
        <v>0.16338163094240199</v>
      </c>
      <c r="BP137" s="531">
        <v>0.14864453510423201</v>
      </c>
      <c r="BQ137" s="531">
        <v>0.149776607544549</v>
      </c>
      <c r="BR137" s="531">
        <v>0.14651770414482301</v>
      </c>
      <c r="BS137" s="531">
        <v>0.142049404611515</v>
      </c>
      <c r="BT137" s="531">
        <v>0.141876841154878</v>
      </c>
      <c r="BU137" s="531">
        <v>0.14000000000000001</v>
      </c>
      <c r="BV137" s="531">
        <v>0.14000000000000001</v>
      </c>
      <c r="BW137" s="531">
        <f>BW128/BW133</f>
        <v>0.13401264286013312</v>
      </c>
    </row>
    <row r="138" spans="2:75">
      <c r="B138" s="138" t="s">
        <v>46</v>
      </c>
      <c r="C138" s="138"/>
      <c r="D138" s="138"/>
      <c r="E138" s="138"/>
      <c r="F138" s="138"/>
      <c r="G138" s="138"/>
      <c r="H138" s="138"/>
      <c r="I138" s="138"/>
      <c r="J138" s="138"/>
      <c r="K138" s="138"/>
      <c r="L138" s="138"/>
      <c r="M138" s="138"/>
      <c r="N138" s="531">
        <v>3.4976208825005801E-2</v>
      </c>
      <c r="O138" s="531">
        <v>3.1233232424268498E-2</v>
      </c>
      <c r="P138" s="531">
        <v>3.4234297318115003E-2</v>
      </c>
      <c r="Q138" s="531">
        <v>3.84594663757458E-2</v>
      </c>
      <c r="R138" s="531">
        <v>4.2848737734075402E-2</v>
      </c>
      <c r="S138" s="531">
        <v>4.0406366585296803E-2</v>
      </c>
      <c r="T138" s="531">
        <v>4.00632413043207E-2</v>
      </c>
      <c r="U138" s="531">
        <v>4.2823434911391102E-2</v>
      </c>
      <c r="V138" s="531">
        <v>3.7810254242405902E-2</v>
      </c>
      <c r="W138" s="531">
        <v>0.04</v>
      </c>
      <c r="X138" s="531">
        <v>4.5682061232814798E-2</v>
      </c>
      <c r="Y138" s="531">
        <f>Y129/Y133</f>
        <v>5.0518723994452147E-2</v>
      </c>
      <c r="Z138" s="531">
        <v>1.6016008438243599E-2</v>
      </c>
      <c r="AA138" s="1691"/>
      <c r="AB138" s="531">
        <v>1.41382132223634E-2</v>
      </c>
      <c r="AC138" s="531">
        <v>1.4614284463384E-2</v>
      </c>
      <c r="AD138" s="531">
        <v>1.66513028156688E-2</v>
      </c>
      <c r="AE138" s="531">
        <v>1.8676393574395E-2</v>
      </c>
      <c r="AF138" s="531">
        <v>1.7430035982809199E-2</v>
      </c>
      <c r="AG138" s="531">
        <v>1.63842357422322E-2</v>
      </c>
      <c r="AH138" s="531">
        <v>1.19667945009281E-2</v>
      </c>
      <c r="AI138" s="531">
        <v>1.30997648196584E-2</v>
      </c>
      <c r="AJ138" s="531">
        <v>0.02</v>
      </c>
      <c r="AK138" s="531">
        <v>0.01</v>
      </c>
      <c r="AL138" s="531">
        <f>AL129/AL133</f>
        <v>2.0386727308022962E-2</v>
      </c>
      <c r="AM138" s="1691"/>
      <c r="AN138" s="531">
        <v>0.77486316952869205</v>
      </c>
      <c r="AO138" s="531">
        <v>0.77146721513044603</v>
      </c>
      <c r="AP138" s="531">
        <v>0.78414101580075701</v>
      </c>
      <c r="AQ138" s="531">
        <v>0.78194819858350195</v>
      </c>
      <c r="AR138" s="531">
        <v>0.78021512943906601</v>
      </c>
      <c r="AS138" s="531">
        <v>0.78276881896543704</v>
      </c>
      <c r="AT138" s="531">
        <v>0.78256476559881205</v>
      </c>
      <c r="AU138" s="531">
        <v>0.77661335612257398</v>
      </c>
      <c r="AV138" s="531">
        <v>0.77</v>
      </c>
      <c r="AW138" s="531">
        <v>0.78366480191802712</v>
      </c>
      <c r="AX138" s="531">
        <f>AX129/AX133</f>
        <v>0.79589784749447656</v>
      </c>
      <c r="AZ138" s="531">
        <v>1.8349749601842599E-2</v>
      </c>
      <c r="BA138" s="531">
        <v>1.54422771517367E-2</v>
      </c>
      <c r="BB138" s="531">
        <v>1.37642717191323E-2</v>
      </c>
      <c r="BC138" s="531">
        <v>1.3168738244362099E-2</v>
      </c>
      <c r="BD138" s="531">
        <v>1.2420044883680601E-2</v>
      </c>
      <c r="BE138" s="531">
        <v>1.1713786819426E-2</v>
      </c>
      <c r="BF138" s="531">
        <v>1.02831297352341E-2</v>
      </c>
      <c r="BG138" s="531">
        <v>9.5397055864458007E-3</v>
      </c>
      <c r="BH138" s="531">
        <v>0.01</v>
      </c>
      <c r="BI138" s="531">
        <v>0.01</v>
      </c>
      <c r="BJ138" s="531">
        <f>BJ129/BJ133</f>
        <v>1.1171158173580761E-2</v>
      </c>
      <c r="BK138" s="538"/>
      <c r="BL138" s="531">
        <v>5.0368954344366203E-2</v>
      </c>
      <c r="BM138" s="531">
        <v>5.31183576554487E-2</v>
      </c>
      <c r="BN138" s="531">
        <v>5.4189784384668198E-2</v>
      </c>
      <c r="BO138" s="531">
        <v>5.43113215368035E-2</v>
      </c>
      <c r="BP138" s="531">
        <v>5.8604437975409901E-2</v>
      </c>
      <c r="BQ138" s="531">
        <v>6.3482849057190496E-2</v>
      </c>
      <c r="BR138" s="531">
        <v>6.4819056344480097E-2</v>
      </c>
      <c r="BS138" s="531">
        <v>6.1662464021559803E-2</v>
      </c>
      <c r="BT138" s="531">
        <v>5.8595680741272797E-2</v>
      </c>
      <c r="BU138" s="531">
        <v>0.06</v>
      </c>
      <c r="BV138" s="531">
        <v>5.9888680238087195E-2</v>
      </c>
      <c r="BW138" s="531">
        <f>BW129/BW133</f>
        <v>6.4158747435843766E-2</v>
      </c>
    </row>
    <row r="139" spans="2:75">
      <c r="B139" s="138" t="s">
        <v>47</v>
      </c>
      <c r="C139" s="138"/>
      <c r="D139" s="138"/>
      <c r="E139" s="138"/>
      <c r="F139" s="138"/>
      <c r="G139" s="138"/>
      <c r="H139" s="138"/>
      <c r="I139" s="138"/>
      <c r="J139" s="138"/>
      <c r="K139" s="138"/>
      <c r="L139" s="138"/>
      <c r="M139" s="138"/>
      <c r="N139" s="532"/>
      <c r="O139" s="531">
        <v>1.3573042043971599E-2</v>
      </c>
      <c r="P139" s="531">
        <v>1.78418878229816E-2</v>
      </c>
      <c r="Q139" s="531">
        <v>2.5125594300106399E-2</v>
      </c>
      <c r="R139" s="531">
        <v>2.7429684382798299E-2</v>
      </c>
      <c r="S139" s="531">
        <v>3.0424855738546301E-2</v>
      </c>
      <c r="T139" s="531">
        <v>3.5751334191548703E-2</v>
      </c>
      <c r="U139" s="531">
        <v>4.4869220342386697E-2</v>
      </c>
      <c r="V139" s="531">
        <v>5.0304970106890501E-2</v>
      </c>
      <c r="W139" s="531">
        <v>0.05</v>
      </c>
      <c r="X139" s="531">
        <v>6.7511548680859512E-2</v>
      </c>
      <c r="Y139" s="531">
        <f>Y130/Y133</f>
        <v>7.4518723994452155E-2</v>
      </c>
      <c r="Z139" s="532"/>
      <c r="AA139" s="1691"/>
      <c r="AB139" s="531">
        <v>3.0847538290994102E-3</v>
      </c>
      <c r="AC139" s="531">
        <v>4.0891976299582602E-3</v>
      </c>
      <c r="AD139" s="531">
        <v>5.8985519084236698E-3</v>
      </c>
      <c r="AE139" s="531">
        <v>6.28432936706086E-3</v>
      </c>
      <c r="AF139" s="531">
        <v>7.7640656586571901E-3</v>
      </c>
      <c r="AG139" s="531">
        <v>8.9106146127804608E-3</v>
      </c>
      <c r="AH139" s="531">
        <v>1.6382887169774599E-2</v>
      </c>
      <c r="AI139" s="531">
        <v>1.48675422869326E-2</v>
      </c>
      <c r="AJ139" s="531">
        <v>0.02</v>
      </c>
      <c r="AK139" s="531">
        <v>2.5804545262672542E-2</v>
      </c>
      <c r="AL139" s="531">
        <f>AL130/AL133</f>
        <v>2.9139743198646661E-2</v>
      </c>
      <c r="AM139" s="1691"/>
      <c r="AN139" s="531">
        <v>3.0393707268034898E-3</v>
      </c>
      <c r="AO139" s="531">
        <v>4.2029017907044301E-3</v>
      </c>
      <c r="AP139" s="531">
        <v>5.1981049678426804E-3</v>
      </c>
      <c r="AQ139" s="531">
        <v>5.6063620233736903E-3</v>
      </c>
      <c r="AR139" s="531">
        <v>7.4753200311947201E-3</v>
      </c>
      <c r="AS139" s="531">
        <v>9.1298773011876805E-3</v>
      </c>
      <c r="AT139" s="531">
        <v>1.35469041804338E-2</v>
      </c>
      <c r="AU139" s="531">
        <v>1.4723476986936899E-2</v>
      </c>
      <c r="AV139" s="531">
        <v>0.01</v>
      </c>
      <c r="AW139" s="531">
        <v>0.02</v>
      </c>
      <c r="AX139" s="531">
        <f>AX130/AX133</f>
        <v>1.8883484227748402E-2</v>
      </c>
      <c r="AZ139" s="531">
        <v>0.74919026425377799</v>
      </c>
      <c r="BA139" s="531">
        <v>0.78993070066791804</v>
      </c>
      <c r="BB139" s="531">
        <v>0.82005799836697701</v>
      </c>
      <c r="BC139" s="531">
        <v>0.85432704426906603</v>
      </c>
      <c r="BD139" s="531">
        <v>0.86312739919217996</v>
      </c>
      <c r="BE139" s="531">
        <v>0.87873911843929897</v>
      </c>
      <c r="BF139" s="531">
        <v>0.90024527401134002</v>
      </c>
      <c r="BG139" s="531">
        <v>0.901646214445054</v>
      </c>
      <c r="BH139" s="531">
        <v>0.9</v>
      </c>
      <c r="BI139" s="531">
        <v>0.88784366809670578</v>
      </c>
      <c r="BJ139" s="531">
        <f>BJ130/BJ133</f>
        <v>0.8982459444855222</v>
      </c>
      <c r="BK139" s="538"/>
      <c r="BL139" s="532"/>
      <c r="BM139" s="531">
        <v>1.6649463716734699E-2</v>
      </c>
      <c r="BN139" s="531">
        <v>2.09399859407207E-2</v>
      </c>
      <c r="BO139" s="531">
        <v>2.4452161417794299E-2</v>
      </c>
      <c r="BP139" s="531">
        <v>2.6404274227972799E-2</v>
      </c>
      <c r="BQ139" s="531">
        <v>3.1167825957754101E-2</v>
      </c>
      <c r="BR139" s="531">
        <v>3.6283741368487103E-2</v>
      </c>
      <c r="BS139" s="531">
        <v>4.2977619469888699E-2</v>
      </c>
      <c r="BT139" s="531">
        <v>4.8889870105905502E-2</v>
      </c>
      <c r="BU139" s="531">
        <v>0.05</v>
      </c>
      <c r="BV139" s="531">
        <v>6.4214027448576155E-2</v>
      </c>
      <c r="BW139" s="531">
        <f>BW130/BW133</f>
        <v>7.0523715828693434E-2</v>
      </c>
    </row>
    <row r="140" spans="2:75">
      <c r="B140" s="138" t="s">
        <v>48</v>
      </c>
      <c r="C140" s="138"/>
      <c r="D140" s="138"/>
      <c r="E140" s="138"/>
      <c r="F140" s="138"/>
      <c r="G140" s="138"/>
      <c r="H140" s="138"/>
      <c r="I140" s="138"/>
      <c r="J140" s="138"/>
      <c r="K140" s="138"/>
      <c r="L140" s="138"/>
      <c r="M140" s="138"/>
      <c r="N140" s="531">
        <v>0.25122490967837702</v>
      </c>
      <c r="O140" s="531">
        <v>0.26178284457575102</v>
      </c>
      <c r="P140" s="531">
        <v>0.24503186051397</v>
      </c>
      <c r="Q140" s="531">
        <v>0.237194768812208</v>
      </c>
      <c r="R140" s="531">
        <v>0.22881063644171501</v>
      </c>
      <c r="S140" s="531">
        <v>0.240102381218705</v>
      </c>
      <c r="T140" s="531">
        <v>0.26678831660646701</v>
      </c>
      <c r="U140" s="531">
        <v>0.25149354887293501</v>
      </c>
      <c r="V140" s="531">
        <v>0.25545020834591498</v>
      </c>
      <c r="W140" s="531">
        <v>0.25</v>
      </c>
      <c r="X140" s="531">
        <v>0.25468286605735202</v>
      </c>
      <c r="Y140" s="531">
        <f>Y131/Y133</f>
        <v>0.24573092926490986</v>
      </c>
      <c r="Z140" s="531">
        <v>6.5673961810891496E-2</v>
      </c>
      <c r="AA140" s="1691"/>
      <c r="AB140" s="531">
        <v>6.7275492022588604E-2</v>
      </c>
      <c r="AC140" s="531">
        <v>6.8340095151922006E-2</v>
      </c>
      <c r="AD140" s="531">
        <v>6.6867758083524895E-2</v>
      </c>
      <c r="AE140" s="531">
        <v>7.1493380749978699E-2</v>
      </c>
      <c r="AF140" s="531">
        <v>7.9751157247637205E-2</v>
      </c>
      <c r="AG140" s="531">
        <v>8.3147956990596794E-2</v>
      </c>
      <c r="AH140" s="531">
        <v>7.5315423973164194E-2</v>
      </c>
      <c r="AI140" s="531">
        <v>7.5198050734899297E-2</v>
      </c>
      <c r="AJ140" s="531">
        <v>7.0000000000000007E-2</v>
      </c>
      <c r="AK140" s="531">
        <v>7.0000000000000007E-2</v>
      </c>
      <c r="AL140" s="531">
        <f>AL131/AL133</f>
        <v>7.782731079619512E-2</v>
      </c>
      <c r="AM140" s="1691"/>
      <c r="AN140" s="531">
        <v>6.7700954139011504E-2</v>
      </c>
      <c r="AO140" s="531">
        <v>6.7844447922022794E-2</v>
      </c>
      <c r="AP140" s="531">
        <v>6.0058756583648697E-2</v>
      </c>
      <c r="AQ140" s="531">
        <v>6.3498037528899404E-2</v>
      </c>
      <c r="AR140" s="531">
        <v>6.6488501702394801E-2</v>
      </c>
      <c r="AS140" s="531">
        <v>6.8588729678886601E-2</v>
      </c>
      <c r="AT140" s="531">
        <v>6.5368960398410197E-2</v>
      </c>
      <c r="AU140" s="531">
        <v>6.5911366133561203E-2</v>
      </c>
      <c r="AV140" s="531">
        <v>0.06</v>
      </c>
      <c r="AW140" s="531">
        <v>0.06</v>
      </c>
      <c r="AX140" s="531">
        <f>AX131/AX133</f>
        <v>5.876723746356264E-2</v>
      </c>
      <c r="AZ140" s="531">
        <v>6.4881115198490699E-2</v>
      </c>
      <c r="BA140" s="531">
        <v>5.4058418121167399E-2</v>
      </c>
      <c r="BB140" s="531">
        <v>4.5206862374133898E-2</v>
      </c>
      <c r="BC140" s="531">
        <v>3.6347947489868297E-2</v>
      </c>
      <c r="BD140" s="531">
        <v>3.6591081226964299E-2</v>
      </c>
      <c r="BE140" s="531">
        <v>3.3775493164310701E-2</v>
      </c>
      <c r="BF140" s="531">
        <v>2.6817272729310299E-2</v>
      </c>
      <c r="BG140" s="531">
        <v>2.67661845665224E-2</v>
      </c>
      <c r="BH140" s="531">
        <v>0.03</v>
      </c>
      <c r="BI140" s="531">
        <v>0.02</v>
      </c>
      <c r="BJ140" s="531">
        <f>BJ131/BJ133</f>
        <v>2.5301253908235531E-2</v>
      </c>
      <c r="BK140" s="538"/>
      <c r="BL140" s="531">
        <v>0.52909105258311895</v>
      </c>
      <c r="BM140" s="531">
        <v>0.49360295047590302</v>
      </c>
      <c r="BN140" s="531">
        <v>0.491975487606785</v>
      </c>
      <c r="BO140" s="531">
        <v>0.49516317714138303</v>
      </c>
      <c r="BP140" s="531">
        <v>0.5</v>
      </c>
      <c r="BQ140" s="531">
        <v>0.49256222335098998</v>
      </c>
      <c r="BR140" s="531">
        <v>0.48919258241292102</v>
      </c>
      <c r="BS140" s="531">
        <v>0.487683525135781</v>
      </c>
      <c r="BT140" s="531">
        <v>0.48422620420590601</v>
      </c>
      <c r="BU140" s="531">
        <v>0.48</v>
      </c>
      <c r="BV140" s="531">
        <v>0.47147250073617797</v>
      </c>
      <c r="BW140" s="531">
        <f>BW131/BW133</f>
        <v>0.4643479717000879</v>
      </c>
    </row>
    <row r="141" spans="2:75">
      <c r="B141" s="138" t="s">
        <v>49</v>
      </c>
      <c r="C141" s="138"/>
      <c r="D141" s="138"/>
      <c r="E141" s="138"/>
      <c r="F141" s="138"/>
      <c r="G141" s="138"/>
      <c r="H141" s="138"/>
      <c r="I141" s="138"/>
      <c r="J141" s="138"/>
      <c r="K141" s="138"/>
      <c r="L141" s="138"/>
      <c r="M141" s="138"/>
      <c r="N141" s="531">
        <v>6.3886198290429103E-2</v>
      </c>
      <c r="O141" s="531">
        <v>5.5948225038254903E-2</v>
      </c>
      <c r="P141" s="713">
        <v>5.53742735102584E-2</v>
      </c>
      <c r="Q141" s="531">
        <v>5.4985386614947403E-2</v>
      </c>
      <c r="R141" s="531">
        <v>5.18567110077163E-2</v>
      </c>
      <c r="S141" s="531">
        <v>4.9525927583053103E-2</v>
      </c>
      <c r="T141" s="531">
        <v>4.7962155203659498E-2</v>
      </c>
      <c r="U141" s="531">
        <v>5.1728249410110901E-2</v>
      </c>
      <c r="V141" s="531">
        <v>5.2418624313062399E-2</v>
      </c>
      <c r="W141" s="531">
        <v>5.6936500742899403E-2</v>
      </c>
      <c r="X141" s="531">
        <v>5.574236794813843E-2</v>
      </c>
      <c r="Y141" s="531">
        <f>Y132/Y133</f>
        <v>5.6227461858529823E-2</v>
      </c>
      <c r="Z141" s="531">
        <v>1.46584202013167E-2</v>
      </c>
      <c r="AA141" s="1691"/>
      <c r="AB141" s="531">
        <v>1.24086616869512E-2</v>
      </c>
      <c r="AC141" s="531">
        <v>1.2215055018826099E-2</v>
      </c>
      <c r="AD141" s="531">
        <v>1.23455349537334E-2</v>
      </c>
      <c r="AE141" s="531">
        <v>1.34638103009414E-2</v>
      </c>
      <c r="AF141" s="531">
        <v>1.43225691664443E-2</v>
      </c>
      <c r="AG141" s="531">
        <v>1.42287455172392E-2</v>
      </c>
      <c r="AH141" s="531">
        <v>1.4335026273552799E-2</v>
      </c>
      <c r="AI141" s="531">
        <v>1.49899993406159E-2</v>
      </c>
      <c r="AJ141" s="531">
        <v>0.02</v>
      </c>
      <c r="AK141" s="531">
        <v>0.02</v>
      </c>
      <c r="AL141" s="531">
        <f>AL132/AL133</f>
        <v>1.7727890401841428E-2</v>
      </c>
      <c r="AM141" s="1691"/>
      <c r="AN141" s="531">
        <v>1.21516040470074E-2</v>
      </c>
      <c r="AO141" s="531">
        <v>1.22789564284277E-2</v>
      </c>
      <c r="AP141" s="531">
        <v>1.1925998464918101E-2</v>
      </c>
      <c r="AQ141" s="531">
        <v>1.19165742048693E-2</v>
      </c>
      <c r="AR141" s="531">
        <v>1.29011089342438E-2</v>
      </c>
      <c r="AS141" s="531">
        <v>1.1727048957855601E-2</v>
      </c>
      <c r="AT141" s="531">
        <v>1.1071206244313601E-2</v>
      </c>
      <c r="AU141" s="531">
        <v>1.21645708704676E-2</v>
      </c>
      <c r="AV141" s="531">
        <v>0.01</v>
      </c>
      <c r="AW141" s="531">
        <v>1.5097613882863341E-2</v>
      </c>
      <c r="AX141" s="531">
        <f>AX132/AX133</f>
        <v>1.4103078598864874E-2</v>
      </c>
      <c r="AZ141" s="531">
        <v>1.0061941269553201E-2</v>
      </c>
      <c r="BA141" s="531">
        <v>8.6757140794662697E-3</v>
      </c>
      <c r="BB141" s="531">
        <v>7.5201791729794399E-3</v>
      </c>
      <c r="BC141" s="531">
        <v>5.8923619863877003E-3</v>
      </c>
      <c r="BD141" s="531">
        <v>6.61942711357855E-3</v>
      </c>
      <c r="BE141" s="531">
        <v>7.3030791458836997E-3</v>
      </c>
      <c r="BF141" s="531">
        <v>6.1180288725538904E-3</v>
      </c>
      <c r="BG141" s="531">
        <v>5.7896893009089503E-3</v>
      </c>
      <c r="BH141" s="531">
        <v>0.01</v>
      </c>
      <c r="BI141" s="531">
        <v>0.01</v>
      </c>
      <c r="BJ141" s="531">
        <f>BJ132/BJ133</f>
        <v>6.2478333964528822E-3</v>
      </c>
      <c r="BK141" s="538"/>
      <c r="BL141" s="531">
        <v>0.10586556294584699</v>
      </c>
      <c r="BM141" s="531">
        <v>0.104453864136133</v>
      </c>
      <c r="BN141" s="531">
        <v>0.104253130572578</v>
      </c>
      <c r="BO141" s="531">
        <v>0.10574136676399901</v>
      </c>
      <c r="BP141" s="531">
        <v>0.11</v>
      </c>
      <c r="BQ141" s="531">
        <v>0.10461608633004001</v>
      </c>
      <c r="BR141" s="531">
        <v>0.10505759997285399</v>
      </c>
      <c r="BS141" s="531">
        <v>0.10500337697809201</v>
      </c>
      <c r="BT141" s="531">
        <v>0.106605750663969</v>
      </c>
      <c r="BU141" s="531">
        <v>0.11</v>
      </c>
      <c r="BV141" s="531">
        <v>0.11</v>
      </c>
      <c r="BW141" s="531">
        <f>BW132/BW133</f>
        <v>0.11164901410809226</v>
      </c>
    </row>
    <row r="142" spans="2:75" s="672" customFormat="1">
      <c r="N142" s="712">
        <v>1</v>
      </c>
      <c r="O142" s="712">
        <v>1</v>
      </c>
      <c r="P142" s="712">
        <v>1</v>
      </c>
      <c r="Q142" s="712">
        <v>1</v>
      </c>
      <c r="R142" s="712">
        <v>1</v>
      </c>
      <c r="S142" s="712">
        <v>1</v>
      </c>
      <c r="T142" s="712">
        <v>1</v>
      </c>
      <c r="U142" s="712">
        <v>1</v>
      </c>
      <c r="W142" s="672">
        <v>1</v>
      </c>
      <c r="X142" s="712"/>
      <c r="Y142" s="712"/>
      <c r="Z142" s="712">
        <v>1</v>
      </c>
      <c r="AA142"/>
      <c r="AB142" s="712">
        <v>1</v>
      </c>
      <c r="AC142" s="712">
        <v>1</v>
      </c>
      <c r="AD142" s="712">
        <v>1</v>
      </c>
      <c r="AE142" s="712">
        <v>1</v>
      </c>
      <c r="AF142" s="712">
        <v>1</v>
      </c>
      <c r="AG142" s="712">
        <v>1</v>
      </c>
      <c r="AH142" s="712">
        <v>1</v>
      </c>
      <c r="AL142" s="712">
        <f>SUM(AL136:AL141)</f>
        <v>0.99999999999999989</v>
      </c>
      <c r="AM142"/>
      <c r="AN142" s="712">
        <v>1</v>
      </c>
      <c r="AO142" s="712">
        <v>1.00528465182754</v>
      </c>
      <c r="AP142" s="712">
        <v>1</v>
      </c>
      <c r="AQ142" s="712">
        <v>1</v>
      </c>
      <c r="AR142" s="712">
        <v>1</v>
      </c>
      <c r="AS142" s="712">
        <v>1</v>
      </c>
      <c r="AX142" s="712">
        <f>SUM(AX136:AX141)</f>
        <v>1</v>
      </c>
      <c r="AY142" s="712"/>
      <c r="AZ142" s="712">
        <v>1</v>
      </c>
      <c r="BA142" s="712">
        <v>1</v>
      </c>
      <c r="BB142" s="712">
        <v>1</v>
      </c>
      <c r="BC142" s="712">
        <v>1</v>
      </c>
      <c r="BD142" s="712">
        <v>1</v>
      </c>
      <c r="BE142" s="712">
        <v>1</v>
      </c>
      <c r="BJ142" s="712">
        <f>SUM(BJ136:BJ141)</f>
        <v>1</v>
      </c>
      <c r="BK142" s="712"/>
      <c r="BL142" s="712">
        <v>1</v>
      </c>
      <c r="BM142" s="712">
        <v>1</v>
      </c>
      <c r="BN142" s="712">
        <v>1</v>
      </c>
      <c r="BO142" s="712">
        <v>0.99918532151179495</v>
      </c>
      <c r="BP142" s="712">
        <v>1</v>
      </c>
      <c r="BQ142" s="712">
        <v>1</v>
      </c>
      <c r="BR142" s="712">
        <v>1</v>
      </c>
      <c r="BW142" s="712">
        <f>SUM(BW136:BW141)</f>
        <v>0.99999999999999989</v>
      </c>
    </row>
    <row r="146" spans="16:66">
      <c r="BL146"/>
    </row>
    <row r="147" spans="16:66">
      <c r="AC147" s="1"/>
      <c r="BL147"/>
    </row>
    <row r="148" spans="16:66">
      <c r="AT148" s="1473"/>
      <c r="AU148" s="1473"/>
      <c r="BJ148" s="1473"/>
      <c r="BK148" s="1473"/>
      <c r="BL148" s="1475"/>
      <c r="BM148" s="1473"/>
      <c r="BN148" s="1473"/>
    </row>
    <row r="149" spans="16:66">
      <c r="AD149" s="1473"/>
      <c r="AE149" s="1473"/>
      <c r="AT149" s="1473"/>
      <c r="AU149" s="1473"/>
      <c r="BJ149" s="1473"/>
      <c r="BK149" s="1473"/>
      <c r="BL149" s="1475"/>
      <c r="BM149" s="1473"/>
      <c r="BN149" s="1473"/>
    </row>
    <row r="150" spans="16:66">
      <c r="P150" s="1473"/>
      <c r="Q150" s="1474"/>
      <c r="AD150" s="1473"/>
      <c r="AE150" s="1473"/>
      <c r="AT150" s="1473"/>
      <c r="AU150" s="1473"/>
      <c r="BJ150" s="1473"/>
      <c r="BK150" s="1473"/>
      <c r="BL150" s="1475"/>
      <c r="BM150" s="1473"/>
      <c r="BN150" s="1473"/>
    </row>
    <row r="151" spans="16:66">
      <c r="P151" s="1473"/>
      <c r="Q151" s="1474"/>
      <c r="AD151" s="1473"/>
      <c r="AE151" s="1473"/>
      <c r="AT151" s="1473"/>
      <c r="AU151" s="1473"/>
      <c r="BJ151" s="1473"/>
      <c r="BK151" s="1473"/>
      <c r="BL151" s="1475"/>
      <c r="BM151" s="1473"/>
      <c r="BN151" s="1473"/>
    </row>
    <row r="152" spans="16:66">
      <c r="P152" s="1473"/>
      <c r="Q152" s="1474"/>
      <c r="AD152" s="1473"/>
      <c r="AE152" s="1473"/>
      <c r="AT152" s="1473"/>
      <c r="AU152" s="1473"/>
      <c r="BJ152" s="1473"/>
      <c r="BK152" s="1473"/>
      <c r="BL152" s="1475"/>
      <c r="BM152" s="1473"/>
      <c r="BN152" s="1473"/>
    </row>
    <row r="153" spans="16:66">
      <c r="P153" s="1473"/>
      <c r="Q153" s="1474"/>
      <c r="AD153" s="1473"/>
      <c r="AE153" s="1473"/>
      <c r="AT153" s="1473"/>
      <c r="AU153" s="1473"/>
      <c r="BJ153" s="1473"/>
      <c r="BK153" s="1473"/>
      <c r="BL153" s="1475"/>
      <c r="BM153" s="1473"/>
      <c r="BN153" s="1473"/>
    </row>
    <row r="154" spans="16:66">
      <c r="P154" s="1473"/>
      <c r="Q154" s="1474"/>
      <c r="AD154" s="1473"/>
      <c r="AE154" s="1473"/>
      <c r="BL154"/>
    </row>
    <row r="155" spans="16:66">
      <c r="P155" s="1473"/>
      <c r="Q155" s="1474"/>
    </row>
  </sheetData>
  <mergeCells count="5">
    <mergeCell ref="A38:A44"/>
    <mergeCell ref="A45:A51"/>
    <mergeCell ref="A52:A58"/>
    <mergeCell ref="A59:A65"/>
    <mergeCell ref="A66:A72"/>
  </mergeCells>
  <phoneticPr fontId="75" type="noConversion"/>
  <pageMargins left="0.74803149606299213" right="0.74803149606299213" top="0.98425196850393704" bottom="0.98425196850393704" header="0.51181102362204722" footer="0.51181102362204722"/>
  <pageSetup paperSize="9" scale="58" orientation="landscape" r:id="rId1"/>
  <headerFooter alignWithMargins="0"/>
  <colBreaks count="5" manualBreakCount="5">
    <brk id="27" min="124" max="141" man="1"/>
    <brk id="50" min="92" max="123" man="1"/>
    <brk id="50" min="124" max="141" man="1"/>
    <brk id="63" min="92" max="123" man="1"/>
    <brk id="63" min="124" max="14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Z184"/>
  <sheetViews>
    <sheetView view="pageBreakPreview" zoomScale="55" zoomScaleNormal="70" zoomScaleSheetLayoutView="55" workbookViewId="0">
      <selection activeCell="AD42" sqref="AD42"/>
    </sheetView>
  </sheetViews>
  <sheetFormatPr defaultColWidth="8.88671875" defaultRowHeight="13.8"/>
  <cols>
    <col min="1" max="1" width="10.77734375" style="2" customWidth="1"/>
    <col min="2" max="2" width="23.21875" style="2" customWidth="1"/>
    <col min="3" max="13" width="8.88671875" style="2" hidden="1" customWidth="1"/>
    <col min="14" max="16" width="8.88671875" style="2" customWidth="1"/>
    <col min="17" max="17" width="8.88671875" style="1" customWidth="1"/>
    <col min="18" max="18" width="9.21875" style="1" bestFit="1" customWidth="1"/>
    <col min="19" max="19" width="9.21875" style="2" bestFit="1" customWidth="1"/>
    <col min="20" max="22" width="11" style="2" bestFit="1" customWidth="1"/>
    <col min="23" max="24" width="10.44140625" style="2" customWidth="1"/>
    <col min="25" max="25" width="10.44140625" style="2" bestFit="1" customWidth="1"/>
    <col min="26" max="26" width="8.6640625" style="2" customWidth="1"/>
    <col min="27" max="58" width="7.44140625" style="2" customWidth="1"/>
    <col min="59" max="16384" width="8.88671875" style="2"/>
  </cols>
  <sheetData>
    <row r="1" spans="1:18" ht="15.6">
      <c r="A1" s="674" t="s">
        <v>39</v>
      </c>
      <c r="P1" s="1"/>
      <c r="R1" s="2"/>
    </row>
    <row r="2" spans="1:18">
      <c r="A2" s="2" t="s">
        <v>308</v>
      </c>
      <c r="P2" s="1"/>
      <c r="R2" s="2"/>
    </row>
    <row r="3" spans="1:18">
      <c r="A3" s="5" t="s">
        <v>314</v>
      </c>
      <c r="P3" s="1"/>
      <c r="R3" s="2"/>
    </row>
    <row r="4" spans="1:18">
      <c r="P4" s="1"/>
      <c r="R4" s="2"/>
    </row>
    <row r="5" spans="1:18">
      <c r="P5" s="1"/>
      <c r="R5" s="2"/>
    </row>
    <row r="6" spans="1:18">
      <c r="P6" s="1"/>
      <c r="R6" s="2"/>
    </row>
    <row r="7" spans="1:18">
      <c r="P7" s="1"/>
      <c r="R7" s="2"/>
    </row>
    <row r="8" spans="1:18">
      <c r="P8" s="1"/>
      <c r="R8" s="2"/>
    </row>
    <row r="9" spans="1:18">
      <c r="P9" s="1"/>
      <c r="R9" s="2"/>
    </row>
    <row r="10" spans="1:18">
      <c r="P10" s="1"/>
      <c r="R10" s="2"/>
    </row>
    <row r="11" spans="1:18">
      <c r="P11" s="1"/>
      <c r="R11" s="2"/>
    </row>
    <row r="12" spans="1:18">
      <c r="P12" s="1"/>
      <c r="R12" s="2"/>
    </row>
    <row r="13" spans="1:18">
      <c r="P13" s="1"/>
      <c r="R13" s="2"/>
    </row>
    <row r="14" spans="1:18">
      <c r="P14" s="1"/>
      <c r="R14" s="2"/>
    </row>
    <row r="15" spans="1:18">
      <c r="P15" s="1"/>
      <c r="R15" s="2"/>
    </row>
    <row r="16" spans="1:18">
      <c r="P16" s="1"/>
      <c r="R16" s="2"/>
    </row>
    <row r="17" spans="16:18">
      <c r="P17" s="1"/>
      <c r="R17" s="2"/>
    </row>
    <row r="18" spans="16:18">
      <c r="P18" s="1"/>
      <c r="R18" s="2"/>
    </row>
    <row r="19" spans="16:18">
      <c r="P19" s="1"/>
      <c r="R19" s="2"/>
    </row>
    <row r="20" spans="16:18">
      <c r="P20" s="1"/>
      <c r="R20" s="2"/>
    </row>
    <row r="21" spans="16:18">
      <c r="P21" s="1"/>
      <c r="R21" s="2"/>
    </row>
    <row r="22" spans="16:18">
      <c r="P22" s="1"/>
      <c r="R22" s="2"/>
    </row>
    <row r="23" spans="16:18">
      <c r="P23" s="1"/>
      <c r="R23" s="2"/>
    </row>
    <row r="24" spans="16:18">
      <c r="P24" s="1"/>
      <c r="R24" s="2"/>
    </row>
    <row r="25" spans="16:18">
      <c r="P25" s="1"/>
      <c r="R25" s="2"/>
    </row>
    <row r="26" spans="16:18">
      <c r="P26" s="1"/>
      <c r="R26" s="2"/>
    </row>
    <row r="27" spans="16:18">
      <c r="P27" s="1"/>
      <c r="R27" s="2"/>
    </row>
    <row r="28" spans="16:18">
      <c r="P28" s="1"/>
      <c r="R28" s="2"/>
    </row>
    <row r="29" spans="16:18">
      <c r="P29" s="1"/>
      <c r="R29" s="2"/>
    </row>
    <row r="30" spans="16:18">
      <c r="P30" s="1"/>
      <c r="R30" s="2"/>
    </row>
    <row r="31" spans="16:18">
      <c r="P31" s="1"/>
      <c r="R31" s="2"/>
    </row>
    <row r="32" spans="16:18">
      <c r="P32" s="1"/>
      <c r="R32" s="2"/>
    </row>
    <row r="33" spans="1:73">
      <c r="P33" s="1"/>
      <c r="R33" s="2"/>
    </row>
    <row r="34" spans="1:73">
      <c r="P34" s="1"/>
      <c r="R34" s="2"/>
    </row>
    <row r="35" spans="1:73">
      <c r="P35" s="1"/>
      <c r="R35" s="2"/>
    </row>
    <row r="36" spans="1:73">
      <c r="P36" s="1"/>
      <c r="R36" s="2"/>
    </row>
    <row r="37" spans="1:73">
      <c r="C37" s="365"/>
      <c r="D37" s="365"/>
      <c r="E37" s="365"/>
      <c r="F37" s="365"/>
      <c r="G37" s="365"/>
      <c r="H37" s="365"/>
      <c r="I37" s="105"/>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row>
    <row r="38" spans="1:73" ht="14.4" thickBot="1">
      <c r="C38" s="365"/>
      <c r="D38" s="365"/>
      <c r="E38" s="365"/>
      <c r="F38" s="365"/>
      <c r="G38" s="365"/>
      <c r="H38" s="365"/>
      <c r="P38" s="1"/>
      <c r="R38" s="2"/>
    </row>
    <row r="39" spans="1:73">
      <c r="A39" s="7" t="s">
        <v>51</v>
      </c>
      <c r="B39" s="8" t="s">
        <v>315</v>
      </c>
      <c r="C39" s="600"/>
      <c r="D39" s="601"/>
      <c r="E39" s="617"/>
      <c r="F39" s="617"/>
      <c r="G39" s="617"/>
      <c r="H39" s="617"/>
      <c r="I39" s="601"/>
      <c r="J39" s="601"/>
      <c r="K39" s="601"/>
      <c r="L39" s="601"/>
      <c r="M39" s="601"/>
      <c r="N39" s="601">
        <v>2010</v>
      </c>
      <c r="O39" s="618">
        <v>2011</v>
      </c>
      <c r="P39" s="618">
        <v>2012</v>
      </c>
      <c r="Q39" s="618">
        <v>2013</v>
      </c>
      <c r="R39" s="618">
        <v>2014</v>
      </c>
      <c r="S39" s="618">
        <v>2015</v>
      </c>
      <c r="T39" s="618">
        <v>2016</v>
      </c>
      <c r="U39" s="1489">
        <v>2017</v>
      </c>
      <c r="V39" s="10">
        <v>2018</v>
      </c>
      <c r="W39" s="1490">
        <v>2019</v>
      </c>
      <c r="X39" s="1490">
        <v>2020</v>
      </c>
    </row>
    <row r="40" spans="1:73">
      <c r="A40" s="1867" t="s">
        <v>143</v>
      </c>
      <c r="B40" s="15" t="s">
        <v>316</v>
      </c>
      <c r="C40" s="602"/>
      <c r="D40" s="1491"/>
      <c r="E40" s="611"/>
      <c r="F40" s="611"/>
      <c r="G40" s="611"/>
      <c r="H40" s="611"/>
      <c r="I40" s="616"/>
      <c r="J40" s="616"/>
      <c r="K40" s="616"/>
      <c r="L40" s="616"/>
      <c r="M40" s="616"/>
      <c r="N40" s="616"/>
      <c r="O40" s="619">
        <v>39000</v>
      </c>
      <c r="P40" s="619">
        <v>41785</v>
      </c>
      <c r="Q40" s="619">
        <v>41974</v>
      </c>
      <c r="R40" s="619">
        <v>44040</v>
      </c>
      <c r="S40" s="619">
        <v>45434</v>
      </c>
      <c r="T40" s="619">
        <v>45146</v>
      </c>
      <c r="U40" s="622">
        <v>47520</v>
      </c>
      <c r="V40" s="25">
        <v>48431</v>
      </c>
      <c r="W40" s="623">
        <v>53045</v>
      </c>
      <c r="X40" s="623">
        <v>53702</v>
      </c>
    </row>
    <row r="41" spans="1:73">
      <c r="A41" s="1868"/>
      <c r="B41" s="18" t="s">
        <v>317</v>
      </c>
      <c r="C41" s="603"/>
      <c r="D41" s="604"/>
      <c r="E41" s="604"/>
      <c r="F41" s="604"/>
      <c r="G41" s="604"/>
      <c r="H41" s="604"/>
      <c r="I41" s="470"/>
      <c r="J41" s="470"/>
      <c r="K41" s="470"/>
      <c r="L41" s="470"/>
      <c r="M41" s="470"/>
      <c r="N41" s="470"/>
      <c r="O41" s="481">
        <v>23207</v>
      </c>
      <c r="P41" s="481">
        <v>23440</v>
      </c>
      <c r="Q41" s="481">
        <v>23963</v>
      </c>
      <c r="R41" s="481">
        <v>25405</v>
      </c>
      <c r="S41" s="481">
        <v>27464</v>
      </c>
      <c r="T41" s="481">
        <v>27072</v>
      </c>
      <c r="U41" s="508">
        <v>29243</v>
      </c>
      <c r="V41" s="20">
        <v>30996</v>
      </c>
      <c r="W41" s="509">
        <v>31992</v>
      </c>
      <c r="X41" s="509">
        <v>31784</v>
      </c>
    </row>
    <row r="42" spans="1:73">
      <c r="A42" s="1868"/>
      <c r="B42" s="18" t="s">
        <v>318</v>
      </c>
      <c r="C42" s="603"/>
      <c r="D42" s="604"/>
      <c r="E42" s="604"/>
      <c r="F42" s="604"/>
      <c r="G42" s="604"/>
      <c r="H42" s="604"/>
      <c r="I42" s="470"/>
      <c r="J42" s="470"/>
      <c r="K42" s="470"/>
      <c r="L42" s="470"/>
      <c r="M42" s="470"/>
      <c r="N42" s="470"/>
      <c r="O42" s="481">
        <v>35971</v>
      </c>
      <c r="P42" s="481">
        <v>36477</v>
      </c>
      <c r="Q42" s="481">
        <v>37117</v>
      </c>
      <c r="R42" s="481">
        <v>38454</v>
      </c>
      <c r="S42" s="481">
        <v>39572</v>
      </c>
      <c r="T42" s="481">
        <v>38778</v>
      </c>
      <c r="U42" s="508">
        <v>40056</v>
      </c>
      <c r="V42" s="20">
        <v>43306</v>
      </c>
      <c r="W42" s="509">
        <v>43881</v>
      </c>
      <c r="X42" s="509">
        <v>44492</v>
      </c>
    </row>
    <row r="43" spans="1:73">
      <c r="A43" s="1868"/>
      <c r="B43" s="18" t="s">
        <v>319</v>
      </c>
      <c r="C43" s="603"/>
      <c r="D43" s="604"/>
      <c r="E43" s="604"/>
      <c r="F43" s="604"/>
      <c r="G43" s="604"/>
      <c r="H43" s="604"/>
      <c r="I43" s="470"/>
      <c r="J43" s="470"/>
      <c r="K43" s="470"/>
      <c r="L43" s="470"/>
      <c r="M43" s="470"/>
      <c r="N43" s="470"/>
      <c r="O43" s="481">
        <v>29942</v>
      </c>
      <c r="P43" s="481">
        <v>32053</v>
      </c>
      <c r="Q43" s="481">
        <v>32801</v>
      </c>
      <c r="R43" s="481">
        <v>33830</v>
      </c>
      <c r="S43" s="481">
        <v>36016</v>
      </c>
      <c r="T43" s="481">
        <v>37049</v>
      </c>
      <c r="U43" s="508">
        <v>36802</v>
      </c>
      <c r="V43" s="20">
        <v>38713</v>
      </c>
      <c r="W43" s="509">
        <v>39270</v>
      </c>
      <c r="X43" s="509">
        <v>36590</v>
      </c>
    </row>
    <row r="44" spans="1:73">
      <c r="A44" s="1869"/>
      <c r="B44" s="26" t="s">
        <v>320</v>
      </c>
      <c r="C44" s="605"/>
      <c r="D44" s="606"/>
      <c r="E44" s="606"/>
      <c r="F44" s="606"/>
      <c r="G44" s="606"/>
      <c r="H44" s="606"/>
      <c r="I44" s="612"/>
      <c r="J44" s="612"/>
      <c r="K44" s="612"/>
      <c r="L44" s="612"/>
      <c r="M44" s="612"/>
      <c r="N44" s="612"/>
      <c r="O44" s="620">
        <v>9883</v>
      </c>
      <c r="P44" s="620">
        <v>9707</v>
      </c>
      <c r="Q44" s="620">
        <v>10322</v>
      </c>
      <c r="R44" s="620">
        <v>10635</v>
      </c>
      <c r="S44" s="620">
        <v>11184</v>
      </c>
      <c r="T44" s="620">
        <v>10914</v>
      </c>
      <c r="U44" s="624">
        <v>11614</v>
      </c>
      <c r="V44" s="28">
        <v>13035</v>
      </c>
      <c r="W44" s="625">
        <v>13218</v>
      </c>
      <c r="X44" s="625">
        <v>12479</v>
      </c>
    </row>
    <row r="45" spans="1:73">
      <c r="A45" s="607"/>
      <c r="B45" s="608"/>
      <c r="C45" s="609"/>
      <c r="D45" s="610"/>
      <c r="E45" s="610"/>
      <c r="F45" s="610"/>
      <c r="G45" s="610"/>
      <c r="H45" s="610"/>
      <c r="I45" s="614"/>
      <c r="J45" s="614"/>
      <c r="K45" s="614"/>
      <c r="L45" s="614"/>
      <c r="M45" s="614"/>
      <c r="N45" s="614"/>
      <c r="O45" s="621">
        <v>138003</v>
      </c>
      <c r="P45" s="621">
        <v>143462</v>
      </c>
      <c r="Q45" s="621">
        <v>146177</v>
      </c>
      <c r="R45" s="621">
        <v>152364</v>
      </c>
      <c r="S45" s="621">
        <v>159670</v>
      </c>
      <c r="T45" s="621">
        <v>158959</v>
      </c>
      <c r="U45" s="626">
        <v>165235</v>
      </c>
      <c r="V45" s="170">
        <v>174481</v>
      </c>
      <c r="W45" s="627">
        <v>181406</v>
      </c>
      <c r="X45" s="627">
        <v>179047</v>
      </c>
    </row>
    <row r="46" spans="1:73">
      <c r="A46" s="1867" t="s">
        <v>85</v>
      </c>
      <c r="B46" s="15" t="s">
        <v>316</v>
      </c>
      <c r="C46" s="602"/>
      <c r="D46" s="611"/>
      <c r="E46" s="611"/>
      <c r="F46" s="611"/>
      <c r="G46" s="611"/>
      <c r="H46" s="611"/>
      <c r="I46" s="616"/>
      <c r="J46" s="616"/>
      <c r="K46" s="616"/>
      <c r="L46" s="616"/>
      <c r="M46" s="616"/>
      <c r="N46" s="616">
        <v>114865</v>
      </c>
      <c r="O46" s="619">
        <v>105983</v>
      </c>
      <c r="P46" s="619">
        <v>103033</v>
      </c>
      <c r="Q46" s="619">
        <v>107558</v>
      </c>
      <c r="R46" s="619">
        <v>102383</v>
      </c>
      <c r="S46" s="1492">
        <v>98120</v>
      </c>
      <c r="T46" s="1492">
        <v>95547</v>
      </c>
      <c r="U46" s="622">
        <v>94551</v>
      </c>
      <c r="V46" s="25">
        <v>91625</v>
      </c>
      <c r="W46" s="623">
        <v>88142</v>
      </c>
      <c r="X46" s="1687"/>
    </row>
    <row r="47" spans="1:73">
      <c r="A47" s="1868"/>
      <c r="B47" s="18" t="s">
        <v>317</v>
      </c>
      <c r="C47" s="603"/>
      <c r="D47" s="604"/>
      <c r="E47" s="604"/>
      <c r="F47" s="604"/>
      <c r="G47" s="604"/>
      <c r="H47" s="604"/>
      <c r="I47" s="470"/>
      <c r="J47" s="470"/>
      <c r="K47" s="470"/>
      <c r="L47" s="470"/>
      <c r="M47" s="470"/>
      <c r="N47" s="470">
        <v>56560</v>
      </c>
      <c r="O47" s="481">
        <v>51391</v>
      </c>
      <c r="P47" s="481">
        <v>51139</v>
      </c>
      <c r="Q47" s="481">
        <v>52358</v>
      </c>
      <c r="R47" s="481">
        <v>51409</v>
      </c>
      <c r="S47" s="1493">
        <v>54383</v>
      </c>
      <c r="T47" s="1493">
        <v>55301</v>
      </c>
      <c r="U47" s="508">
        <v>55484</v>
      </c>
      <c r="V47" s="20">
        <v>55923</v>
      </c>
      <c r="W47" s="509">
        <v>53146</v>
      </c>
      <c r="X47" s="1688"/>
    </row>
    <row r="48" spans="1:73">
      <c r="A48" s="1868"/>
      <c r="B48" s="18" t="s">
        <v>318</v>
      </c>
      <c r="C48" s="566"/>
      <c r="D48" s="470"/>
      <c r="E48" s="470"/>
      <c r="F48" s="470"/>
      <c r="G48" s="470"/>
      <c r="H48" s="470"/>
      <c r="I48" s="470"/>
      <c r="J48" s="470"/>
      <c r="K48" s="470"/>
      <c r="L48" s="470"/>
      <c r="M48" s="470"/>
      <c r="N48" s="470">
        <v>51241</v>
      </c>
      <c r="O48" s="481">
        <v>45425</v>
      </c>
      <c r="P48" s="481">
        <v>43898</v>
      </c>
      <c r="Q48" s="481">
        <v>50750</v>
      </c>
      <c r="R48" s="481">
        <v>52397</v>
      </c>
      <c r="S48" s="1493">
        <v>60308</v>
      </c>
      <c r="T48" s="1493">
        <v>59289</v>
      </c>
      <c r="U48" s="508">
        <v>60104</v>
      </c>
      <c r="V48" s="20">
        <v>60588</v>
      </c>
      <c r="W48" s="509">
        <v>58746</v>
      </c>
      <c r="X48" s="1688"/>
    </row>
    <row r="49" spans="1:28">
      <c r="A49" s="1868"/>
      <c r="B49" s="18" t="s">
        <v>319</v>
      </c>
      <c r="C49" s="566"/>
      <c r="D49" s="470"/>
      <c r="E49" s="470"/>
      <c r="F49" s="470"/>
      <c r="G49" s="470"/>
      <c r="H49" s="470"/>
      <c r="I49" s="470"/>
      <c r="J49" s="470"/>
      <c r="K49" s="470"/>
      <c r="L49" s="470"/>
      <c r="M49" s="470"/>
      <c r="N49" s="470">
        <v>76015</v>
      </c>
      <c r="O49" s="481">
        <v>67281</v>
      </c>
      <c r="P49" s="481">
        <v>64213</v>
      </c>
      <c r="Q49" s="481">
        <v>71352</v>
      </c>
      <c r="R49" s="481">
        <v>67323</v>
      </c>
      <c r="S49" s="1493">
        <v>70563</v>
      </c>
      <c r="T49" s="1493">
        <v>70854</v>
      </c>
      <c r="U49" s="508">
        <v>71538</v>
      </c>
      <c r="V49" s="20">
        <v>69784</v>
      </c>
      <c r="W49" s="509">
        <v>65260</v>
      </c>
      <c r="X49" s="1688"/>
    </row>
    <row r="50" spans="1:28">
      <c r="A50" s="1869"/>
      <c r="B50" s="26" t="s">
        <v>320</v>
      </c>
      <c r="C50" s="584"/>
      <c r="D50" s="612"/>
      <c r="E50" s="612"/>
      <c r="F50" s="612"/>
      <c r="G50" s="612"/>
      <c r="H50" s="612"/>
      <c r="I50" s="612"/>
      <c r="J50" s="612"/>
      <c r="K50" s="612"/>
      <c r="L50" s="612"/>
      <c r="M50" s="612"/>
      <c r="N50" s="612">
        <v>27629</v>
      </c>
      <c r="O50" s="620">
        <v>25262</v>
      </c>
      <c r="P50" s="620">
        <v>25286</v>
      </c>
      <c r="Q50" s="620">
        <v>27220</v>
      </c>
      <c r="R50" s="620">
        <v>29665</v>
      </c>
      <c r="S50" s="1494">
        <v>33546</v>
      </c>
      <c r="T50" s="1494">
        <v>35511</v>
      </c>
      <c r="U50" s="624">
        <v>35569</v>
      </c>
      <c r="V50" s="58">
        <v>34175</v>
      </c>
      <c r="W50" s="79">
        <v>34615</v>
      </c>
      <c r="X50" s="1689"/>
    </row>
    <row r="51" spans="1:28">
      <c r="A51" s="607"/>
      <c r="B51" s="608"/>
      <c r="C51" s="613"/>
      <c r="D51" s="614"/>
      <c r="E51" s="614"/>
      <c r="F51" s="614"/>
      <c r="G51" s="614"/>
      <c r="H51" s="614"/>
      <c r="I51" s="614"/>
      <c r="J51" s="614"/>
      <c r="K51" s="614"/>
      <c r="L51" s="614"/>
      <c r="M51" s="614"/>
      <c r="N51" s="614">
        <v>326310</v>
      </c>
      <c r="O51" s="621">
        <v>295342</v>
      </c>
      <c r="P51" s="621">
        <v>287569</v>
      </c>
      <c r="Q51" s="621">
        <v>309238</v>
      </c>
      <c r="R51" s="621">
        <v>303177</v>
      </c>
      <c r="S51" s="621">
        <v>316920</v>
      </c>
      <c r="T51" s="621">
        <v>316502</v>
      </c>
      <c r="U51" s="626">
        <v>317246</v>
      </c>
      <c r="V51" s="553">
        <v>312095</v>
      </c>
      <c r="W51" s="628">
        <v>299909</v>
      </c>
      <c r="X51" s="1690"/>
    </row>
    <row r="52" spans="1:28">
      <c r="A52" s="1867" t="s">
        <v>102</v>
      </c>
      <c r="B52" s="15" t="s">
        <v>316</v>
      </c>
      <c r="C52" s="615"/>
      <c r="D52" s="616"/>
      <c r="E52" s="616"/>
      <c r="F52" s="616"/>
      <c r="G52" s="616"/>
      <c r="H52" s="616"/>
      <c r="I52" s="616"/>
      <c r="J52" s="616"/>
      <c r="K52" s="616"/>
      <c r="L52" s="616"/>
      <c r="M52" s="616"/>
      <c r="N52" s="616"/>
      <c r="O52" s="619">
        <v>64288</v>
      </c>
      <c r="P52" s="619">
        <v>66906</v>
      </c>
      <c r="Q52" s="619">
        <v>71214</v>
      </c>
      <c r="R52" s="619">
        <v>71194</v>
      </c>
      <c r="S52" s="619">
        <v>72180</v>
      </c>
      <c r="T52" s="619">
        <v>68174</v>
      </c>
      <c r="U52" s="622">
        <v>64991</v>
      </c>
      <c r="V52" s="25">
        <v>66826</v>
      </c>
      <c r="W52" s="623">
        <v>71993</v>
      </c>
      <c r="X52" s="623">
        <v>74468</v>
      </c>
    </row>
    <row r="53" spans="1:28">
      <c r="A53" s="1868"/>
      <c r="B53" s="18" t="s">
        <v>317</v>
      </c>
      <c r="C53" s="566"/>
      <c r="D53" s="470"/>
      <c r="E53" s="470"/>
      <c r="F53" s="470"/>
      <c r="G53" s="470"/>
      <c r="H53" s="470"/>
      <c r="I53" s="470"/>
      <c r="J53" s="470"/>
      <c r="K53" s="470"/>
      <c r="L53" s="470"/>
      <c r="M53" s="470"/>
      <c r="N53" s="470"/>
      <c r="O53" s="481">
        <v>20445</v>
      </c>
      <c r="P53" s="481">
        <v>21099</v>
      </c>
      <c r="Q53" s="481">
        <v>22248</v>
      </c>
      <c r="R53" s="481">
        <v>24609</v>
      </c>
      <c r="S53" s="481">
        <v>26746</v>
      </c>
      <c r="T53" s="481">
        <v>26296</v>
      </c>
      <c r="U53" s="508">
        <v>25188</v>
      </c>
      <c r="V53" s="20">
        <v>27534</v>
      </c>
      <c r="W53" s="509">
        <v>28475</v>
      </c>
      <c r="X53" s="509">
        <v>31124</v>
      </c>
      <c r="AB53" s="1621"/>
    </row>
    <row r="54" spans="1:28">
      <c r="A54" s="1868"/>
      <c r="B54" s="18" t="s">
        <v>318</v>
      </c>
      <c r="C54" s="566"/>
      <c r="D54" s="470"/>
      <c r="E54" s="470"/>
      <c r="F54" s="470"/>
      <c r="G54" s="470"/>
      <c r="H54" s="470"/>
      <c r="I54" s="470"/>
      <c r="J54" s="470"/>
      <c r="K54" s="470"/>
      <c r="L54" s="470"/>
      <c r="M54" s="470"/>
      <c r="N54" s="470"/>
      <c r="O54" s="481">
        <v>35691</v>
      </c>
      <c r="P54" s="481">
        <v>36331</v>
      </c>
      <c r="Q54" s="481">
        <v>40237</v>
      </c>
      <c r="R54" s="481">
        <v>42237</v>
      </c>
      <c r="S54" s="481">
        <v>42442</v>
      </c>
      <c r="T54" s="481">
        <v>42459</v>
      </c>
      <c r="U54" s="508">
        <v>43471</v>
      </c>
      <c r="V54" s="20">
        <v>44421</v>
      </c>
      <c r="W54" s="509">
        <v>45136</v>
      </c>
      <c r="X54" s="509">
        <v>45820</v>
      </c>
      <c r="AB54" s="1621"/>
    </row>
    <row r="55" spans="1:28">
      <c r="A55" s="1868"/>
      <c r="B55" s="18" t="s">
        <v>319</v>
      </c>
      <c r="C55" s="566"/>
      <c r="D55" s="470"/>
      <c r="E55" s="470"/>
      <c r="F55" s="470"/>
      <c r="G55" s="470"/>
      <c r="H55" s="470"/>
      <c r="I55" s="470"/>
      <c r="J55" s="470"/>
      <c r="K55" s="470"/>
      <c r="L55" s="470"/>
      <c r="M55" s="470"/>
      <c r="N55" s="470"/>
      <c r="O55" s="481">
        <v>35899</v>
      </c>
      <c r="P55" s="481">
        <v>38419</v>
      </c>
      <c r="Q55" s="481">
        <v>42416</v>
      </c>
      <c r="R55" s="481">
        <v>43724</v>
      </c>
      <c r="S55" s="481">
        <v>43442</v>
      </c>
      <c r="T55" s="481">
        <v>41877</v>
      </c>
      <c r="U55" s="508">
        <v>41216</v>
      </c>
      <c r="V55" s="20">
        <v>41384</v>
      </c>
      <c r="W55" s="509">
        <v>42514</v>
      </c>
      <c r="X55" s="509">
        <v>42240</v>
      </c>
    </row>
    <row r="56" spans="1:28">
      <c r="A56" s="1869"/>
      <c r="B56" s="26" t="s">
        <v>320</v>
      </c>
      <c r="C56" s="584"/>
      <c r="D56" s="612"/>
      <c r="E56" s="612"/>
      <c r="F56" s="612"/>
      <c r="G56" s="612"/>
      <c r="H56" s="612"/>
      <c r="I56" s="612"/>
      <c r="J56" s="612"/>
      <c r="K56" s="612"/>
      <c r="L56" s="612"/>
      <c r="M56" s="612"/>
      <c r="N56" s="612"/>
      <c r="O56" s="620">
        <v>17709</v>
      </c>
      <c r="P56" s="620">
        <v>19089</v>
      </c>
      <c r="Q56" s="620">
        <v>20674</v>
      </c>
      <c r="R56" s="620">
        <v>20240</v>
      </c>
      <c r="S56" s="620">
        <v>22043</v>
      </c>
      <c r="T56" s="620">
        <v>21911</v>
      </c>
      <c r="U56" s="624">
        <v>21873</v>
      </c>
      <c r="V56" s="28">
        <v>29827</v>
      </c>
      <c r="W56" s="625">
        <v>30857</v>
      </c>
      <c r="X56" s="625">
        <v>25063</v>
      </c>
    </row>
    <row r="57" spans="1:28">
      <c r="A57" s="607"/>
      <c r="B57" s="608"/>
      <c r="C57" s="613"/>
      <c r="D57" s="614"/>
      <c r="E57" s="614"/>
      <c r="F57" s="614"/>
      <c r="G57" s="614"/>
      <c r="H57" s="614"/>
      <c r="I57" s="614"/>
      <c r="J57" s="614"/>
      <c r="K57" s="614"/>
      <c r="L57" s="614"/>
      <c r="M57" s="614"/>
      <c r="N57" s="614"/>
      <c r="O57" s="621">
        <v>174032</v>
      </c>
      <c r="P57" s="621">
        <v>181844</v>
      </c>
      <c r="Q57" s="621">
        <v>196789</v>
      </c>
      <c r="R57" s="621">
        <v>202004</v>
      </c>
      <c r="S57" s="621">
        <v>206853</v>
      </c>
      <c r="T57" s="621">
        <v>200717</v>
      </c>
      <c r="U57" s="626">
        <v>196739</v>
      </c>
      <c r="V57" s="170">
        <v>209992</v>
      </c>
      <c r="W57" s="627">
        <v>218975</v>
      </c>
      <c r="X57" s="627">
        <v>218715</v>
      </c>
    </row>
    <row r="58" spans="1:28">
      <c r="A58" s="1867" t="s">
        <v>112</v>
      </c>
      <c r="B58" s="15" t="s">
        <v>316</v>
      </c>
      <c r="C58" s="615"/>
      <c r="D58" s="616"/>
      <c r="E58" s="616"/>
      <c r="F58" s="616"/>
      <c r="G58" s="616"/>
      <c r="H58" s="616"/>
      <c r="I58" s="616"/>
      <c r="J58" s="616"/>
      <c r="K58" s="616"/>
      <c r="L58" s="616"/>
      <c r="M58" s="616"/>
      <c r="N58" s="616"/>
      <c r="O58" s="619">
        <v>131761</v>
      </c>
      <c r="P58" s="619">
        <v>176835</v>
      </c>
      <c r="Q58" s="619">
        <v>207768</v>
      </c>
      <c r="R58" s="619">
        <v>190769</v>
      </c>
      <c r="S58" s="619">
        <v>208885</v>
      </c>
      <c r="T58" s="619">
        <v>231460</v>
      </c>
      <c r="U58" s="622">
        <v>327034</v>
      </c>
      <c r="V58" s="25">
        <v>415838</v>
      </c>
      <c r="W58" s="623">
        <v>437254</v>
      </c>
      <c r="X58" s="623">
        <v>473476</v>
      </c>
    </row>
    <row r="59" spans="1:28">
      <c r="A59" s="1868"/>
      <c r="B59" s="18" t="s">
        <v>317</v>
      </c>
      <c r="C59" s="566"/>
      <c r="D59" s="470"/>
      <c r="E59" s="470"/>
      <c r="F59" s="470"/>
      <c r="G59" s="470"/>
      <c r="H59" s="470"/>
      <c r="I59" s="470"/>
      <c r="J59" s="470"/>
      <c r="K59" s="470"/>
      <c r="L59" s="470"/>
      <c r="M59" s="470"/>
      <c r="N59" s="470"/>
      <c r="O59" s="481">
        <v>54448</v>
      </c>
      <c r="P59" s="481">
        <v>89264</v>
      </c>
      <c r="Q59" s="481">
        <v>102235</v>
      </c>
      <c r="R59" s="481">
        <v>100863</v>
      </c>
      <c r="S59" s="481">
        <v>117475</v>
      </c>
      <c r="T59" s="481">
        <v>125524</v>
      </c>
      <c r="U59" s="508">
        <v>176032</v>
      </c>
      <c r="V59" s="20">
        <v>240587</v>
      </c>
      <c r="W59" s="509">
        <v>223144</v>
      </c>
      <c r="X59" s="509">
        <v>231016</v>
      </c>
    </row>
    <row r="60" spans="1:28">
      <c r="A60" s="1868"/>
      <c r="B60" s="18" t="s">
        <v>318</v>
      </c>
      <c r="C60" s="566"/>
      <c r="D60" s="470"/>
      <c r="E60" s="470"/>
      <c r="F60" s="470"/>
      <c r="G60" s="470"/>
      <c r="H60" s="470"/>
      <c r="I60" s="470"/>
      <c r="J60" s="470"/>
      <c r="K60" s="470"/>
      <c r="L60" s="470"/>
      <c r="M60" s="470"/>
      <c r="N60" s="470"/>
      <c r="O60" s="481">
        <v>134541</v>
      </c>
      <c r="P60" s="481">
        <v>211278</v>
      </c>
      <c r="Q60" s="481">
        <v>234197</v>
      </c>
      <c r="R60" s="481">
        <v>243144</v>
      </c>
      <c r="S60" s="481">
        <v>292326</v>
      </c>
      <c r="T60" s="481">
        <v>290452</v>
      </c>
      <c r="U60" s="508">
        <v>376686</v>
      </c>
      <c r="V60" s="20">
        <v>468686</v>
      </c>
      <c r="W60" s="509">
        <v>343512</v>
      </c>
      <c r="X60" s="509">
        <v>329489</v>
      </c>
    </row>
    <row r="61" spans="1:28">
      <c r="A61" s="1868"/>
      <c r="B61" s="18" t="s">
        <v>319</v>
      </c>
      <c r="C61" s="566"/>
      <c r="D61" s="470"/>
      <c r="E61" s="470"/>
      <c r="F61" s="470"/>
      <c r="G61" s="470"/>
      <c r="H61" s="470"/>
      <c r="I61" s="470"/>
      <c r="J61" s="470"/>
      <c r="K61" s="470"/>
      <c r="L61" s="470"/>
      <c r="M61" s="470"/>
      <c r="N61" s="470"/>
      <c r="O61" s="481">
        <v>94720</v>
      </c>
      <c r="P61" s="481">
        <v>166496</v>
      </c>
      <c r="Q61" s="481">
        <v>181842</v>
      </c>
      <c r="R61" s="481">
        <v>169710</v>
      </c>
      <c r="S61" s="481">
        <v>214689</v>
      </c>
      <c r="T61" s="481">
        <v>233187</v>
      </c>
      <c r="U61" s="508">
        <v>330059</v>
      </c>
      <c r="V61" s="20">
        <v>455849</v>
      </c>
      <c r="W61" s="509">
        <v>343588</v>
      </c>
      <c r="X61" s="509">
        <v>359194</v>
      </c>
    </row>
    <row r="62" spans="1:28">
      <c r="A62" s="1869"/>
      <c r="B62" s="26" t="s">
        <v>320</v>
      </c>
      <c r="C62" s="584"/>
      <c r="D62" s="612"/>
      <c r="E62" s="612"/>
      <c r="F62" s="612"/>
      <c r="G62" s="612"/>
      <c r="H62" s="612"/>
      <c r="I62" s="612"/>
      <c r="J62" s="612"/>
      <c r="K62" s="612"/>
      <c r="L62" s="612"/>
      <c r="M62" s="612"/>
      <c r="N62" s="612"/>
      <c r="O62" s="620">
        <v>35312</v>
      </c>
      <c r="P62" s="620">
        <v>62139</v>
      </c>
      <c r="Q62" s="620">
        <v>69423</v>
      </c>
      <c r="R62" s="620">
        <v>62487</v>
      </c>
      <c r="S62" s="620">
        <v>75455</v>
      </c>
      <c r="T62" s="620">
        <v>457880</v>
      </c>
      <c r="U62" s="624">
        <v>163124</v>
      </c>
      <c r="V62" s="28">
        <v>171091</v>
      </c>
      <c r="W62" s="625">
        <v>120327</v>
      </c>
      <c r="X62" s="625">
        <v>130614</v>
      </c>
    </row>
    <row r="63" spans="1:28">
      <c r="A63" s="607"/>
      <c r="B63" s="608"/>
      <c r="C63" s="613"/>
      <c r="D63" s="614"/>
      <c r="E63" s="614"/>
      <c r="F63" s="614"/>
      <c r="G63" s="614"/>
      <c r="H63" s="614"/>
      <c r="I63" s="614"/>
      <c r="J63" s="614"/>
      <c r="K63" s="614"/>
      <c r="L63" s="614"/>
      <c r="M63" s="614"/>
      <c r="N63" s="614"/>
      <c r="O63" s="621">
        <v>450782</v>
      </c>
      <c r="P63" s="621">
        <v>706012</v>
      </c>
      <c r="Q63" s="621">
        <v>795465</v>
      </c>
      <c r="R63" s="621">
        <v>766973</v>
      </c>
      <c r="S63" s="621">
        <v>908830</v>
      </c>
      <c r="T63" s="621">
        <v>1338503</v>
      </c>
      <c r="U63" s="626">
        <v>1372935</v>
      </c>
      <c r="V63" s="170">
        <v>1752051</v>
      </c>
      <c r="W63" s="627">
        <v>1467825</v>
      </c>
      <c r="X63" s="627">
        <v>1523789</v>
      </c>
    </row>
    <row r="64" spans="1:28">
      <c r="A64" s="1867" t="s">
        <v>125</v>
      </c>
      <c r="B64" s="15" t="s">
        <v>316</v>
      </c>
      <c r="C64" s="615"/>
      <c r="D64" s="616"/>
      <c r="E64" s="616"/>
      <c r="F64" s="616"/>
      <c r="G64" s="616"/>
      <c r="H64" s="616"/>
      <c r="I64" s="616"/>
      <c r="J64" s="616"/>
      <c r="K64" s="616"/>
      <c r="L64" s="616"/>
      <c r="M64" s="616"/>
      <c r="N64" s="616"/>
      <c r="O64" s="619">
        <v>232044</v>
      </c>
      <c r="P64" s="619">
        <v>256486</v>
      </c>
      <c r="Q64" s="619">
        <v>256829</v>
      </c>
      <c r="R64" s="619">
        <v>241112</v>
      </c>
      <c r="S64" s="619">
        <v>263836</v>
      </c>
      <c r="T64" s="619">
        <v>282191</v>
      </c>
      <c r="U64" s="622">
        <v>269323</v>
      </c>
      <c r="V64" s="25">
        <v>261741</v>
      </c>
      <c r="W64" s="623">
        <v>272440</v>
      </c>
      <c r="X64" s="623">
        <v>262622</v>
      </c>
    </row>
    <row r="65" spans="1:58">
      <c r="A65" s="1868"/>
      <c r="B65" s="18" t="s">
        <v>317</v>
      </c>
      <c r="C65" s="566"/>
      <c r="D65" s="470"/>
      <c r="E65" s="470"/>
      <c r="F65" s="470"/>
      <c r="G65" s="470"/>
      <c r="H65" s="470"/>
      <c r="I65" s="470"/>
      <c r="J65" s="470"/>
      <c r="K65" s="470"/>
      <c r="L65" s="470"/>
      <c r="M65" s="470"/>
      <c r="N65" s="470"/>
      <c r="O65" s="481">
        <v>72017</v>
      </c>
      <c r="P65" s="481">
        <v>75156</v>
      </c>
      <c r="Q65" s="481">
        <v>82398</v>
      </c>
      <c r="R65" s="481">
        <v>84467</v>
      </c>
      <c r="S65" s="481">
        <v>91191</v>
      </c>
      <c r="T65" s="481">
        <v>98449</v>
      </c>
      <c r="U65" s="508">
        <v>100475</v>
      </c>
      <c r="V65" s="20">
        <v>102636</v>
      </c>
      <c r="W65" s="509">
        <v>104275</v>
      </c>
      <c r="X65" s="509">
        <v>101945</v>
      </c>
    </row>
    <row r="66" spans="1:58">
      <c r="A66" s="1868"/>
      <c r="B66" s="18" t="s">
        <v>318</v>
      </c>
      <c r="C66" s="566"/>
      <c r="D66" s="470"/>
      <c r="E66" s="470"/>
      <c r="F66" s="470"/>
      <c r="G66" s="470"/>
      <c r="H66" s="470"/>
      <c r="I66" s="470"/>
      <c r="J66" s="470"/>
      <c r="K66" s="470"/>
      <c r="L66" s="470"/>
      <c r="M66" s="470"/>
      <c r="N66" s="470"/>
      <c r="O66" s="481">
        <v>83844</v>
      </c>
      <c r="P66" s="481">
        <v>84257</v>
      </c>
      <c r="Q66" s="481">
        <v>82051</v>
      </c>
      <c r="R66" s="481">
        <v>83702</v>
      </c>
      <c r="S66" s="481">
        <v>88318</v>
      </c>
      <c r="T66" s="481">
        <v>90698</v>
      </c>
      <c r="U66" s="508">
        <v>87771</v>
      </c>
      <c r="V66" s="20">
        <v>88932</v>
      </c>
      <c r="W66" s="509">
        <v>86621</v>
      </c>
      <c r="X66" s="509">
        <v>87758</v>
      </c>
    </row>
    <row r="67" spans="1:58">
      <c r="A67" s="1868"/>
      <c r="B67" s="18" t="s">
        <v>319</v>
      </c>
      <c r="C67" s="566"/>
      <c r="D67" s="470"/>
      <c r="E67" s="470"/>
      <c r="F67" s="470"/>
      <c r="G67" s="470"/>
      <c r="H67" s="470"/>
      <c r="I67" s="470"/>
      <c r="J67" s="470"/>
      <c r="K67" s="470"/>
      <c r="L67" s="470"/>
      <c r="M67" s="470"/>
      <c r="N67" s="470"/>
      <c r="O67" s="481">
        <v>67462</v>
      </c>
      <c r="P67" s="481">
        <v>69585</v>
      </c>
      <c r="Q67" s="481">
        <v>69097</v>
      </c>
      <c r="R67" s="481">
        <v>71945</v>
      </c>
      <c r="S67" s="481">
        <v>80464</v>
      </c>
      <c r="T67" s="481">
        <v>89014</v>
      </c>
      <c r="U67" s="508">
        <v>88143</v>
      </c>
      <c r="V67" s="20">
        <v>88696</v>
      </c>
      <c r="W67" s="509">
        <v>87433</v>
      </c>
      <c r="X67" s="509">
        <v>83346</v>
      </c>
    </row>
    <row r="68" spans="1:58">
      <c r="A68" s="1868"/>
      <c r="B68" s="18" t="s">
        <v>320</v>
      </c>
      <c r="C68" s="566"/>
      <c r="D68" s="470"/>
      <c r="E68" s="470"/>
      <c r="F68" s="470"/>
      <c r="G68" s="470"/>
      <c r="H68" s="470"/>
      <c r="I68" s="470"/>
      <c r="J68" s="470"/>
      <c r="K68" s="470"/>
      <c r="L68" s="470"/>
      <c r="M68" s="470"/>
      <c r="N68" s="470"/>
      <c r="O68" s="481">
        <v>28550</v>
      </c>
      <c r="P68" s="481">
        <v>29164</v>
      </c>
      <c r="Q68" s="481">
        <v>29333</v>
      </c>
      <c r="R68" s="481">
        <v>30911</v>
      </c>
      <c r="S68" s="481">
        <v>33863</v>
      </c>
      <c r="T68" s="481">
        <v>35889</v>
      </c>
      <c r="U68" s="508">
        <v>35597</v>
      </c>
      <c r="V68" s="20">
        <v>55136</v>
      </c>
      <c r="W68" s="509">
        <v>70684</v>
      </c>
      <c r="X68" s="509">
        <v>34408</v>
      </c>
    </row>
    <row r="69" spans="1:58" ht="14.4" thickBot="1">
      <c r="A69" s="629"/>
      <c r="B69" s="630"/>
      <c r="C69" s="631"/>
      <c r="D69" s="474"/>
      <c r="E69" s="474"/>
      <c r="F69" s="474"/>
      <c r="G69" s="474"/>
      <c r="H69" s="474"/>
      <c r="I69" s="474"/>
      <c r="J69" s="474"/>
      <c r="K69" s="474"/>
      <c r="L69" s="474"/>
      <c r="M69" s="474"/>
      <c r="N69" s="474"/>
      <c r="O69" s="474">
        <v>483917</v>
      </c>
      <c r="P69" s="482">
        <v>514648</v>
      </c>
      <c r="Q69" s="482">
        <v>519708</v>
      </c>
      <c r="R69" s="482">
        <v>512137</v>
      </c>
      <c r="S69" s="482">
        <v>557672</v>
      </c>
      <c r="T69" s="482">
        <v>596241</v>
      </c>
      <c r="U69" s="511">
        <v>581309</v>
      </c>
      <c r="V69" s="640">
        <v>597141</v>
      </c>
      <c r="W69" s="512">
        <v>621453</v>
      </c>
      <c r="X69" s="512">
        <v>570079</v>
      </c>
    </row>
    <row r="70" spans="1:58">
      <c r="P70" s="1"/>
      <c r="R70" s="2"/>
    </row>
    <row r="71" spans="1:58">
      <c r="B71" s="5" t="s">
        <v>143</v>
      </c>
      <c r="P71" s="1"/>
      <c r="R71" s="2"/>
      <c r="Z71" s="5" t="s">
        <v>85</v>
      </c>
      <c r="AH71" s="5" t="s">
        <v>102</v>
      </c>
      <c r="AQ71" s="5" t="s">
        <v>112</v>
      </c>
      <c r="AZ71" s="5" t="s">
        <v>125</v>
      </c>
    </row>
    <row r="72" spans="1:58">
      <c r="B72" s="138" t="s">
        <v>315</v>
      </c>
      <c r="C72" s="138"/>
      <c r="D72" s="138"/>
      <c r="E72" s="138"/>
      <c r="F72" s="138"/>
      <c r="G72" s="138"/>
      <c r="H72" s="138"/>
      <c r="I72" s="138"/>
      <c r="J72" s="138"/>
      <c r="K72" s="138"/>
      <c r="L72" s="138"/>
      <c r="M72" s="138"/>
      <c r="N72" s="138">
        <v>2011</v>
      </c>
      <c r="O72" s="695">
        <v>2012</v>
      </c>
      <c r="P72" s="695">
        <v>2013</v>
      </c>
      <c r="Q72" s="695">
        <v>2014</v>
      </c>
      <c r="R72" s="695">
        <v>2015</v>
      </c>
      <c r="S72" s="695">
        <v>2016</v>
      </c>
      <c r="T72" s="695">
        <v>2017</v>
      </c>
      <c r="U72" s="695">
        <v>2018</v>
      </c>
      <c r="V72" s="695">
        <v>2019</v>
      </c>
      <c r="W72" s="695">
        <v>2020</v>
      </c>
      <c r="Y72" s="695">
        <v>2013</v>
      </c>
      <c r="Z72" s="695">
        <v>2014</v>
      </c>
      <c r="AA72" s="695">
        <v>2015</v>
      </c>
      <c r="AB72" s="695">
        <v>2016</v>
      </c>
      <c r="AC72" s="695">
        <v>2017</v>
      </c>
      <c r="AD72" s="695">
        <v>2018</v>
      </c>
      <c r="AE72" s="695">
        <v>2019</v>
      </c>
      <c r="AG72" s="695">
        <v>2013</v>
      </c>
      <c r="AH72" s="695">
        <v>2014</v>
      </c>
      <c r="AI72" s="695">
        <v>2015</v>
      </c>
      <c r="AJ72" s="695">
        <v>2016</v>
      </c>
      <c r="AK72" s="695">
        <v>2017</v>
      </c>
      <c r="AL72" s="695">
        <v>2018</v>
      </c>
      <c r="AM72" s="695">
        <v>2019</v>
      </c>
      <c r="AN72" s="695">
        <v>2020</v>
      </c>
      <c r="AP72" s="695">
        <v>2013</v>
      </c>
      <c r="AQ72" s="695">
        <v>2014</v>
      </c>
      <c r="AR72" s="695">
        <v>2015</v>
      </c>
      <c r="AS72" s="695">
        <v>2016</v>
      </c>
      <c r="AT72" s="695">
        <v>2017</v>
      </c>
      <c r="AU72" s="695">
        <v>2018</v>
      </c>
      <c r="AV72" s="695">
        <v>2019</v>
      </c>
      <c r="AW72" s="695">
        <v>2020</v>
      </c>
      <c r="AY72" s="695">
        <v>2013</v>
      </c>
      <c r="AZ72" s="695">
        <v>2014</v>
      </c>
      <c r="BA72" s="695">
        <v>2015</v>
      </c>
      <c r="BB72" s="695">
        <v>2016</v>
      </c>
      <c r="BC72" s="695">
        <v>2017</v>
      </c>
      <c r="BD72" s="695">
        <v>2018</v>
      </c>
      <c r="BE72" s="695">
        <v>2019</v>
      </c>
      <c r="BF72" s="695">
        <v>2020</v>
      </c>
    </row>
    <row r="73" spans="1:58">
      <c r="B73" s="138" t="s">
        <v>316</v>
      </c>
      <c r="C73" s="138"/>
      <c r="D73" s="138"/>
      <c r="E73" s="138"/>
      <c r="F73" s="138"/>
      <c r="G73" s="138"/>
      <c r="H73" s="138"/>
      <c r="I73" s="138"/>
      <c r="J73" s="138"/>
      <c r="K73" s="138"/>
      <c r="L73" s="138"/>
      <c r="M73" s="138"/>
      <c r="N73" s="138">
        <v>0.28260255211843199</v>
      </c>
      <c r="O73" s="531">
        <v>0.29126179754917703</v>
      </c>
      <c r="P73" s="531">
        <v>0.28714503649685003</v>
      </c>
      <c r="Q73" s="531">
        <v>0.28904465621800401</v>
      </c>
      <c r="R73" s="531">
        <v>0.28454938310264899</v>
      </c>
      <c r="S73" s="531">
        <v>0.28401034228952099</v>
      </c>
      <c r="T73" s="531">
        <v>0.28759040154930898</v>
      </c>
      <c r="U73" s="531">
        <v>0.27944676301176102</v>
      </c>
      <c r="V73" s="531">
        <v>0.29241039436402322</v>
      </c>
      <c r="W73" s="531">
        <v>0.29993241997911163</v>
      </c>
      <c r="Y73" s="531">
        <v>0.34781624509277598</v>
      </c>
      <c r="Z73" s="531">
        <v>0.33770041922705202</v>
      </c>
      <c r="AA73" s="531">
        <v>0.309604947620851</v>
      </c>
      <c r="AB73" s="531">
        <v>0.30188434828215899</v>
      </c>
      <c r="AC73" s="531">
        <v>0.29794293925242482</v>
      </c>
      <c r="AD73" s="531">
        <v>0.29356166797494515</v>
      </c>
      <c r="AE73" s="531">
        <v>0.29389581506390272</v>
      </c>
      <c r="AG73" s="531">
        <v>0.36187998312913799</v>
      </c>
      <c r="AH73" s="531">
        <v>0.352438565572959</v>
      </c>
      <c r="AI73" s="531">
        <v>0.34894345259677201</v>
      </c>
      <c r="AJ73" s="531">
        <v>0.33965234633837699</v>
      </c>
      <c r="AK73" s="531">
        <v>0.33034121348588702</v>
      </c>
      <c r="AL73" s="531">
        <v>0.31823117071126517</v>
      </c>
      <c r="AM73" s="531">
        <v>0.32877269094645506</v>
      </c>
      <c r="AN73" s="531">
        <v>0.34</v>
      </c>
      <c r="AP73" s="531">
        <v>0.26119062435179402</v>
      </c>
      <c r="AQ73" s="531">
        <v>0.248729746679479</v>
      </c>
      <c r="AR73" s="531">
        <v>0.22983946392614699</v>
      </c>
      <c r="AS73" s="531">
        <v>0.24</v>
      </c>
      <c r="AT73" s="531">
        <v>0.24</v>
      </c>
      <c r="AU73" s="531">
        <v>0.23734354764787097</v>
      </c>
      <c r="AV73" s="531">
        <v>0.29789245993221264</v>
      </c>
      <c r="AW73" s="531">
        <v>0.31</v>
      </c>
      <c r="AY73" s="531">
        <v>0.494179423830305</v>
      </c>
      <c r="AZ73" s="531">
        <v>0.47079590031573598</v>
      </c>
      <c r="BA73" s="531">
        <v>0.47310246883472701</v>
      </c>
      <c r="BB73" s="531">
        <v>0.47328345417373202</v>
      </c>
      <c r="BC73" s="531">
        <v>0.463304369965027</v>
      </c>
      <c r="BD73" s="531">
        <v>0.43832361201123354</v>
      </c>
      <c r="BE73" s="531">
        <v>0.47</v>
      </c>
      <c r="BF73" s="531">
        <v>0.46</v>
      </c>
    </row>
    <row r="74" spans="1:58">
      <c r="B74" s="138" t="s">
        <v>317</v>
      </c>
      <c r="C74" s="138"/>
      <c r="D74" s="138"/>
      <c r="E74" s="138"/>
      <c r="F74" s="138"/>
      <c r="G74" s="138"/>
      <c r="H74" s="138"/>
      <c r="I74" s="138"/>
      <c r="J74" s="138"/>
      <c r="K74" s="138"/>
      <c r="L74" s="138"/>
      <c r="M74" s="138"/>
      <c r="N74" s="138">
        <v>0.16816301094903699</v>
      </c>
      <c r="O74" s="531">
        <v>0.16338821430065101</v>
      </c>
      <c r="P74" s="531">
        <v>0.163931398236385</v>
      </c>
      <c r="Q74" s="531">
        <v>0.16673886219841999</v>
      </c>
      <c r="R74" s="531">
        <v>0.17200475981712299</v>
      </c>
      <c r="S74" s="531">
        <v>0.17030806686000799</v>
      </c>
      <c r="T74" s="531">
        <v>0.17697824310829999</v>
      </c>
      <c r="U74" s="531">
        <v>0.17932489451476799</v>
      </c>
      <c r="V74" s="531">
        <v>0.17635579859541581</v>
      </c>
      <c r="W74" s="531">
        <v>0.17751763503437645</v>
      </c>
      <c r="Y74" s="531">
        <v>0.169312956363707</v>
      </c>
      <c r="Z74" s="531">
        <v>0.16956761231887599</v>
      </c>
      <c r="AA74" s="531">
        <v>0.171598510665152</v>
      </c>
      <c r="AB74" s="531">
        <v>0.17472559415106401</v>
      </c>
      <c r="AC74" s="531">
        <v>0.1748375590049977</v>
      </c>
      <c r="AD74" s="531">
        <v>0.17917434279031766</v>
      </c>
      <c r="AE74" s="531">
        <v>0.17720708614946534</v>
      </c>
      <c r="AG74" s="531">
        <v>0.11305509962447099</v>
      </c>
      <c r="AH74" s="531">
        <v>0.121824320310489</v>
      </c>
      <c r="AI74" s="531">
        <v>0.129299550888795</v>
      </c>
      <c r="AJ74" s="531">
        <v>0.131010327974212</v>
      </c>
      <c r="AK74" s="531">
        <v>0.12802748819501999</v>
      </c>
      <c r="AL74" s="531">
        <v>0.13111928073450418</v>
      </c>
      <c r="AM74" s="531">
        <v>0.13003767553373674</v>
      </c>
      <c r="AN74" s="531">
        <v>0.14000000000000001</v>
      </c>
      <c r="AP74" s="531">
        <v>0.12852231084962901</v>
      </c>
      <c r="AQ74" s="531">
        <v>0.13150788880443001</v>
      </c>
      <c r="AR74" s="531">
        <v>0.12925959750448399</v>
      </c>
      <c r="AS74" s="531">
        <v>0.13</v>
      </c>
      <c r="AT74" s="531">
        <v>0.13</v>
      </c>
      <c r="AU74" s="531">
        <v>0.13</v>
      </c>
      <c r="AV74" s="531">
        <v>0.15202357229233729</v>
      </c>
      <c r="AW74" s="531">
        <v>0.15</v>
      </c>
      <c r="AY74" s="531">
        <v>0.15854672239026499</v>
      </c>
      <c r="AZ74" s="531">
        <v>0.16493047758705201</v>
      </c>
      <c r="BA74" s="531">
        <v>0.16352085096615901</v>
      </c>
      <c r="BB74" s="531">
        <v>0.16511611915316099</v>
      </c>
      <c r="BC74" s="531">
        <v>0.172842670593437</v>
      </c>
      <c r="BD74" s="531">
        <v>0.17187900345144613</v>
      </c>
      <c r="BE74" s="531">
        <v>0.18</v>
      </c>
      <c r="BF74" s="531">
        <v>0.18</v>
      </c>
    </row>
    <row r="75" spans="1:58">
      <c r="B75" s="138" t="s">
        <v>318</v>
      </c>
      <c r="C75" s="138"/>
      <c r="D75" s="138"/>
      <c r="E75" s="138"/>
      <c r="F75" s="138"/>
      <c r="G75" s="138"/>
      <c r="H75" s="138"/>
      <c r="I75" s="138"/>
      <c r="J75" s="138"/>
      <c r="K75" s="138"/>
      <c r="L75" s="138"/>
      <c r="M75" s="138"/>
      <c r="N75" s="138">
        <v>0.260653753903901</v>
      </c>
      <c r="O75" s="531">
        <v>0.25426245277495102</v>
      </c>
      <c r="P75" s="531">
        <v>0.253918195064887</v>
      </c>
      <c r="Q75" s="531">
        <v>0.25238245254784603</v>
      </c>
      <c r="R75" s="531">
        <v>0.24783616208429901</v>
      </c>
      <c r="S75" s="531">
        <v>0.243949697720796</v>
      </c>
      <c r="T75" s="531">
        <v>0.24241837383121001</v>
      </c>
      <c r="U75" s="531">
        <v>0.24873820117499601</v>
      </c>
      <c r="V75" s="531">
        <v>0.24189387341102278</v>
      </c>
      <c r="W75" s="531">
        <v>0.2484934123442448</v>
      </c>
      <c r="Y75" s="531">
        <v>0.164113077952904</v>
      </c>
      <c r="Z75" s="531">
        <v>0.17282643472295101</v>
      </c>
      <c r="AA75" s="531">
        <v>0.190294080525054</v>
      </c>
      <c r="AB75" s="531">
        <v>0.18732583048448401</v>
      </c>
      <c r="AC75" s="531">
        <v>0.18939580142809426</v>
      </c>
      <c r="AD75" s="531">
        <v>0.19412075677234353</v>
      </c>
      <c r="AE75" s="531">
        <v>0.19587941675641612</v>
      </c>
      <c r="AG75" s="531">
        <v>0.204467729395444</v>
      </c>
      <c r="AH75" s="531">
        <v>0.209089919011505</v>
      </c>
      <c r="AI75" s="531">
        <v>0.205179523623056</v>
      </c>
      <c r="AJ75" s="531">
        <v>0.211536641141508</v>
      </c>
      <c r="AK75" s="531">
        <v>0.22095771555207699</v>
      </c>
      <c r="AL75" s="531">
        <v>0.21153662996685588</v>
      </c>
      <c r="AM75" s="531">
        <v>0.20612398675647906</v>
      </c>
      <c r="AN75" s="531">
        <v>0.20612398675647906</v>
      </c>
      <c r="AP75" s="531">
        <v>0.294415216257158</v>
      </c>
      <c r="AQ75" s="531">
        <v>0.317017678588425</v>
      </c>
      <c r="AR75" s="531">
        <v>0.32165091381226402</v>
      </c>
      <c r="AS75" s="531">
        <v>0.3</v>
      </c>
      <c r="AT75" s="531">
        <v>0.3</v>
      </c>
      <c r="AU75" s="531">
        <v>0.26750705316226525</v>
      </c>
      <c r="AV75" s="531">
        <v>0.23402789842113331</v>
      </c>
      <c r="AW75" s="531">
        <v>0.22</v>
      </c>
      <c r="AY75" s="531">
        <v>0.157879039768485</v>
      </c>
      <c r="AZ75" s="531">
        <v>0.16343673665444999</v>
      </c>
      <c r="BA75" s="531">
        <v>0.15836907716363699</v>
      </c>
      <c r="BB75" s="531">
        <v>0.15211634221732501</v>
      </c>
      <c r="BC75" s="531">
        <v>0.15098854481867599</v>
      </c>
      <c r="BD75" s="531">
        <v>0.14892964978120746</v>
      </c>
      <c r="BE75" s="531">
        <v>0.15</v>
      </c>
      <c r="BF75" s="531">
        <v>0.15</v>
      </c>
    </row>
    <row r="76" spans="1:58">
      <c r="B76" s="138" t="s">
        <v>319</v>
      </c>
      <c r="C76" s="138"/>
      <c r="D76" s="138"/>
      <c r="E76" s="138"/>
      <c r="F76" s="138"/>
      <c r="G76" s="138"/>
      <c r="H76" s="138"/>
      <c r="I76" s="138"/>
      <c r="J76" s="138"/>
      <c r="K76" s="138"/>
      <c r="L76" s="138"/>
      <c r="M76" s="138"/>
      <c r="N76" s="138">
        <v>0.21696629783410501</v>
      </c>
      <c r="O76" s="531">
        <v>0.22342501847179</v>
      </c>
      <c r="P76" s="531">
        <v>0.22439234626514401</v>
      </c>
      <c r="Q76" s="531">
        <v>0.22203407629098701</v>
      </c>
      <c r="R76" s="531">
        <v>0.225565228283334</v>
      </c>
      <c r="S76" s="531">
        <v>0.23307267911851501</v>
      </c>
      <c r="T76" s="531">
        <v>0.222725209550035</v>
      </c>
      <c r="U76" s="531">
        <v>0.22377815334736001</v>
      </c>
      <c r="V76" s="531">
        <v>0.21647575052644344</v>
      </c>
      <c r="W76" s="531">
        <v>0.20435974911615387</v>
      </c>
      <c r="Y76" s="531">
        <v>0.23073490321370599</v>
      </c>
      <c r="Z76" s="531">
        <v>0.22205840152782</v>
      </c>
      <c r="AA76" s="531">
        <v>0.22265240439227599</v>
      </c>
      <c r="AB76" s="531">
        <v>0.223865883943861</v>
      </c>
      <c r="AC76" s="531">
        <v>0.22542587585789642</v>
      </c>
      <c r="AD76" s="531">
        <v>0.23</v>
      </c>
      <c r="AE76" s="531">
        <v>0.23</v>
      </c>
      <c r="AG76" s="531">
        <v>0.21554050277200501</v>
      </c>
      <c r="AH76" s="531">
        <v>0.21645115938298301</v>
      </c>
      <c r="AI76" s="531">
        <v>0.210013874587267</v>
      </c>
      <c r="AJ76" s="531">
        <v>0.20863703622513299</v>
      </c>
      <c r="AK76" s="531">
        <v>0.20949582949999701</v>
      </c>
      <c r="AL76" s="531">
        <v>0.1970741742542573</v>
      </c>
      <c r="AM76" s="531">
        <v>0.1941500171252426</v>
      </c>
      <c r="AN76" s="531">
        <v>0.1941500171252426</v>
      </c>
      <c r="AP76" s="531">
        <v>0.22859836699289099</v>
      </c>
      <c r="AQ76" s="531">
        <v>0.22127245678791799</v>
      </c>
      <c r="AR76" s="531">
        <v>0.23622569677497399</v>
      </c>
      <c r="AS76" s="531">
        <v>0.24</v>
      </c>
      <c r="AT76" s="531">
        <v>0.24</v>
      </c>
      <c r="AU76" s="531">
        <v>0.26018021164909011</v>
      </c>
      <c r="AV76" s="531">
        <v>0.23</v>
      </c>
      <c r="AW76" s="531">
        <v>0.23</v>
      </c>
      <c r="AY76" s="531">
        <v>0.132953504660309</v>
      </c>
      <c r="AZ76" s="531">
        <v>0.14047998875300899</v>
      </c>
      <c r="BA76" s="531">
        <v>0.144285529845501</v>
      </c>
      <c r="BB76" s="531">
        <v>0.14929198092717499</v>
      </c>
      <c r="BC76" s="531">
        <v>0.15162847986182901</v>
      </c>
      <c r="BD76" s="531">
        <v>0.14853443324106033</v>
      </c>
      <c r="BE76" s="531">
        <v>0.15</v>
      </c>
      <c r="BF76" s="531">
        <v>0.15</v>
      </c>
    </row>
    <row r="77" spans="1:58">
      <c r="B77" s="138" t="s">
        <v>320</v>
      </c>
      <c r="C77" s="138"/>
      <c r="D77" s="138"/>
      <c r="E77" s="138"/>
      <c r="F77" s="138"/>
      <c r="G77" s="138"/>
      <c r="H77" s="138"/>
      <c r="I77" s="138"/>
      <c r="J77" s="138"/>
      <c r="K77" s="138"/>
      <c r="L77" s="138"/>
      <c r="M77" s="138"/>
      <c r="N77" s="138">
        <v>7.1614385194524802E-2</v>
      </c>
      <c r="O77" s="531">
        <v>6.7662516903430905E-2</v>
      </c>
      <c r="P77" s="531">
        <v>7.0613023936734201E-2</v>
      </c>
      <c r="Q77" s="531">
        <v>6.9799952744742794E-2</v>
      </c>
      <c r="R77" s="531">
        <v>7.0044466712594705E-2</v>
      </c>
      <c r="S77" s="531">
        <v>6.8659214011160097E-2</v>
      </c>
      <c r="T77" s="531">
        <v>7.0287771961146203E-2</v>
      </c>
      <c r="U77" s="531">
        <v>6.8711987951114606E-2</v>
      </c>
      <c r="V77" s="531">
        <v>7.2864183103094712E-2</v>
      </c>
      <c r="W77" s="531">
        <v>6.9696783526113248E-2</v>
      </c>
      <c r="Y77" s="531">
        <v>8.8022817376907106E-2</v>
      </c>
      <c r="Z77" s="531">
        <v>9.7847132203300394E-2</v>
      </c>
      <c r="AA77" s="531">
        <v>0.10585005679666799</v>
      </c>
      <c r="AB77" s="531">
        <v>0.11219834313843199</v>
      </c>
      <c r="AC77" s="531">
        <v>0.11239782445658682</v>
      </c>
      <c r="AD77" s="531">
        <v>0.10955897665924419</v>
      </c>
      <c r="AE77" s="531">
        <v>0.11541834356421447</v>
      </c>
      <c r="AG77" s="531">
        <v>0.105056685078942</v>
      </c>
      <c r="AH77" s="531">
        <v>0.10019603572206499</v>
      </c>
      <c r="AI77" s="531">
        <v>0.10656359830411</v>
      </c>
      <c r="AJ77" s="531">
        <v>0.10916364832077</v>
      </c>
      <c r="AK77" s="531">
        <v>0.11117775326701899</v>
      </c>
      <c r="AL77" s="531">
        <v>0.14203874433311744</v>
      </c>
      <c r="AM77" s="531">
        <v>0.14091562963808654</v>
      </c>
      <c r="AN77" s="531">
        <v>0.11</v>
      </c>
      <c r="AP77" s="531">
        <v>8.7273481548528195E-2</v>
      </c>
      <c r="AQ77" s="531">
        <v>8.1472229139748095E-2</v>
      </c>
      <c r="AR77" s="531">
        <v>8.3024327982130899E-2</v>
      </c>
      <c r="AS77" s="531">
        <v>0.09</v>
      </c>
      <c r="AT77" s="531">
        <v>0.09</v>
      </c>
      <c r="AU77" s="531">
        <v>9.7651837760430488E-2</v>
      </c>
      <c r="AV77" s="531">
        <v>8.1976393643656428E-2</v>
      </c>
      <c r="AW77" s="531">
        <v>0.09</v>
      </c>
      <c r="AY77" s="531">
        <v>5.6441309350635398E-2</v>
      </c>
      <c r="AZ77" s="531">
        <v>6.0356896689752901E-2</v>
      </c>
      <c r="BA77" s="531">
        <v>6.0722073189975502E-2</v>
      </c>
      <c r="BB77" s="531">
        <v>6.0192103528606697E-2</v>
      </c>
      <c r="BC77" s="531">
        <v>6.1235934761030703E-2</v>
      </c>
      <c r="BD77" s="531">
        <v>9.2333301515052563E-2</v>
      </c>
      <c r="BE77" s="531">
        <v>0.06</v>
      </c>
      <c r="BF77" s="531">
        <v>0.06</v>
      </c>
    </row>
    <row r="78" spans="1:58" s="538" customFormat="1">
      <c r="Q78" s="639"/>
    </row>
    <row r="79" spans="1:58" s="538" customFormat="1">
      <c r="Q79" s="639"/>
    </row>
    <row r="80" spans="1:58" s="538" customFormat="1">
      <c r="Q80" s="639"/>
    </row>
    <row r="81" spans="17:17" s="538" customFormat="1">
      <c r="Q81" s="639"/>
    </row>
    <row r="82" spans="17:17" s="538" customFormat="1">
      <c r="Q82" s="639"/>
    </row>
    <row r="119" spans="1:24" s="178" customFormat="1">
      <c r="A119" s="632" t="s">
        <v>51</v>
      </c>
      <c r="B119" s="633" t="s">
        <v>321</v>
      </c>
      <c r="C119" s="468">
        <v>1996</v>
      </c>
      <c r="D119" s="468">
        <v>1997</v>
      </c>
      <c r="E119" s="468">
        <v>1998</v>
      </c>
      <c r="F119" s="468">
        <v>1999</v>
      </c>
      <c r="G119" s="468">
        <v>2000</v>
      </c>
      <c r="H119" s="468">
        <v>2001</v>
      </c>
      <c r="I119" s="468">
        <v>2002</v>
      </c>
      <c r="J119" s="468">
        <v>2003</v>
      </c>
      <c r="K119" s="468">
        <v>2004</v>
      </c>
      <c r="L119" s="468">
        <v>2005</v>
      </c>
      <c r="M119" s="468">
        <v>2006</v>
      </c>
      <c r="N119" s="468">
        <v>2008</v>
      </c>
      <c r="O119" s="468">
        <v>2009</v>
      </c>
      <c r="P119" s="468">
        <v>2010</v>
      </c>
      <c r="Q119" s="468">
        <v>2011</v>
      </c>
      <c r="R119" s="468">
        <v>2012</v>
      </c>
      <c r="S119" s="468">
        <v>2013</v>
      </c>
      <c r="T119" s="468">
        <v>2014</v>
      </c>
      <c r="U119" s="468">
        <v>2015</v>
      </c>
      <c r="V119" s="506">
        <v>2016</v>
      </c>
      <c r="W119" s="507"/>
      <c r="X119" s="1495"/>
    </row>
    <row r="120" spans="1:24">
      <c r="A120" s="1864" t="s">
        <v>143</v>
      </c>
      <c r="B120" s="566" t="s">
        <v>322</v>
      </c>
      <c r="C120" s="634">
        <v>8943</v>
      </c>
      <c r="D120" s="634">
        <v>10317</v>
      </c>
      <c r="E120" s="634">
        <v>11591</v>
      </c>
      <c r="F120" s="634">
        <v>12895</v>
      </c>
      <c r="G120" s="634">
        <v>14187</v>
      </c>
      <c r="H120" s="634">
        <v>15795</v>
      </c>
      <c r="I120" s="634">
        <v>15872</v>
      </c>
      <c r="J120" s="634">
        <v>17956</v>
      </c>
      <c r="K120" s="499">
        <v>20153</v>
      </c>
      <c r="L120" s="499">
        <v>21156</v>
      </c>
      <c r="M120" s="499">
        <v>22845</v>
      </c>
      <c r="N120" s="499">
        <v>24849</v>
      </c>
      <c r="O120" s="499">
        <v>23979</v>
      </c>
      <c r="P120" s="499">
        <v>26285</v>
      </c>
      <c r="Q120" s="499">
        <v>25316</v>
      </c>
      <c r="R120" s="499">
        <v>23457</v>
      </c>
      <c r="S120" s="499">
        <v>25672</v>
      </c>
      <c r="T120" s="499">
        <v>25988</v>
      </c>
      <c r="U120" s="499">
        <v>28552</v>
      </c>
      <c r="V120" s="515">
        <v>28531</v>
      </c>
      <c r="W120" s="516"/>
      <c r="X120" s="641"/>
    </row>
    <row r="121" spans="1:24">
      <c r="A121" s="1863"/>
      <c r="B121" s="566" t="s">
        <v>323</v>
      </c>
      <c r="C121" s="634">
        <v>12025</v>
      </c>
      <c r="D121" s="634">
        <v>13500</v>
      </c>
      <c r="E121" s="634">
        <v>15159</v>
      </c>
      <c r="F121" s="634">
        <v>16321</v>
      </c>
      <c r="G121" s="634">
        <v>17796</v>
      </c>
      <c r="H121" s="634">
        <v>18472</v>
      </c>
      <c r="I121" s="634">
        <v>17388</v>
      </c>
      <c r="J121" s="634">
        <v>19296</v>
      </c>
      <c r="K121" s="499">
        <v>20374</v>
      </c>
      <c r="L121" s="499">
        <v>21199</v>
      </c>
      <c r="M121" s="499">
        <v>21883</v>
      </c>
      <c r="N121" s="499">
        <v>23210</v>
      </c>
      <c r="O121" s="499">
        <v>20954</v>
      </c>
      <c r="P121" s="499">
        <v>20880</v>
      </c>
      <c r="Q121" s="499">
        <v>21562</v>
      </c>
      <c r="R121" s="499">
        <v>21483</v>
      </c>
      <c r="S121" s="499">
        <v>23396</v>
      </c>
      <c r="T121" s="499">
        <v>23511</v>
      </c>
      <c r="U121" s="499">
        <v>24237</v>
      </c>
      <c r="V121" s="515">
        <v>25877</v>
      </c>
      <c r="W121" s="516"/>
      <c r="X121" s="641"/>
    </row>
    <row r="122" spans="1:24">
      <c r="A122" s="1863"/>
      <c r="B122" s="566" t="s">
        <v>324</v>
      </c>
      <c r="C122" s="634">
        <v>12182</v>
      </c>
      <c r="D122" s="634">
        <v>13813</v>
      </c>
      <c r="E122" s="634">
        <v>14746</v>
      </c>
      <c r="F122" s="634">
        <v>15448</v>
      </c>
      <c r="G122" s="634">
        <v>17183</v>
      </c>
      <c r="H122" s="634">
        <v>18737</v>
      </c>
      <c r="I122" s="634">
        <v>18803</v>
      </c>
      <c r="J122" s="634">
        <v>19275</v>
      </c>
      <c r="K122" s="499">
        <v>19317</v>
      </c>
      <c r="L122" s="499">
        <v>20133</v>
      </c>
      <c r="M122" s="499">
        <v>21476</v>
      </c>
      <c r="N122" s="499">
        <v>23065</v>
      </c>
      <c r="O122" s="499">
        <v>21515</v>
      </c>
      <c r="P122" s="499">
        <v>24704</v>
      </c>
      <c r="Q122" s="499">
        <v>22847</v>
      </c>
      <c r="R122" s="499">
        <v>20470</v>
      </c>
      <c r="S122" s="499">
        <v>22403</v>
      </c>
      <c r="T122" s="499">
        <v>23140</v>
      </c>
      <c r="U122" s="499">
        <v>23559</v>
      </c>
      <c r="V122" s="515">
        <v>22700</v>
      </c>
      <c r="W122" s="516"/>
      <c r="X122" s="641"/>
    </row>
    <row r="123" spans="1:24">
      <c r="A123" s="1863"/>
      <c r="B123" s="566" t="s">
        <v>325</v>
      </c>
      <c r="C123" s="634">
        <v>1172</v>
      </c>
      <c r="D123" s="634">
        <v>1354</v>
      </c>
      <c r="E123" s="634">
        <v>1615</v>
      </c>
      <c r="F123" s="634">
        <v>1631</v>
      </c>
      <c r="G123" s="634">
        <v>1669</v>
      </c>
      <c r="H123" s="634">
        <v>1623</v>
      </c>
      <c r="I123" s="634">
        <v>1702</v>
      </c>
      <c r="J123" s="634">
        <v>1828</v>
      </c>
      <c r="K123" s="499">
        <v>1941</v>
      </c>
      <c r="L123" s="499">
        <v>1923</v>
      </c>
      <c r="M123" s="499">
        <v>2081</v>
      </c>
      <c r="N123" s="499">
        <v>1978</v>
      </c>
      <c r="O123" s="499">
        <v>1806</v>
      </c>
      <c r="P123" s="499">
        <v>1704</v>
      </c>
      <c r="Q123" s="499">
        <v>1820</v>
      </c>
      <c r="R123" s="499">
        <v>1707</v>
      </c>
      <c r="S123" s="499">
        <v>1755</v>
      </c>
      <c r="T123" s="499">
        <v>1734</v>
      </c>
      <c r="U123" s="499">
        <v>1727</v>
      </c>
      <c r="V123" s="515">
        <v>1833</v>
      </c>
      <c r="W123" s="516"/>
      <c r="X123" s="641"/>
    </row>
    <row r="124" spans="1:24">
      <c r="A124" s="1863"/>
      <c r="B124" s="566" t="s">
        <v>326</v>
      </c>
      <c r="C124" s="634">
        <v>2087</v>
      </c>
      <c r="D124" s="634">
        <v>2363</v>
      </c>
      <c r="E124" s="634">
        <v>2745</v>
      </c>
      <c r="F124" s="634">
        <v>2945</v>
      </c>
      <c r="G124" s="634">
        <v>3174</v>
      </c>
      <c r="H124" s="634">
        <v>3161</v>
      </c>
      <c r="I124" s="634">
        <v>3102</v>
      </c>
      <c r="J124" s="634">
        <v>3178</v>
      </c>
      <c r="K124" s="499">
        <v>3403</v>
      </c>
      <c r="L124" s="499">
        <v>3644</v>
      </c>
      <c r="M124" s="499">
        <v>3582</v>
      </c>
      <c r="N124" s="499">
        <v>3967</v>
      </c>
      <c r="O124" s="499">
        <v>3946</v>
      </c>
      <c r="P124" s="499">
        <v>4147</v>
      </c>
      <c r="Q124" s="499">
        <v>4344</v>
      </c>
      <c r="R124" s="499">
        <v>4082</v>
      </c>
      <c r="S124" s="499">
        <v>4490</v>
      </c>
      <c r="T124" s="499">
        <v>4677</v>
      </c>
      <c r="U124" s="499">
        <v>4822</v>
      </c>
      <c r="V124" s="515">
        <v>4518</v>
      </c>
      <c r="W124" s="516"/>
      <c r="X124" s="641"/>
    </row>
    <row r="125" spans="1:24">
      <c r="A125" s="1863"/>
      <c r="B125" s="566" t="s">
        <v>319</v>
      </c>
      <c r="C125" s="634">
        <v>5302</v>
      </c>
      <c r="D125" s="634">
        <v>5864</v>
      </c>
      <c r="E125" s="634">
        <v>6901</v>
      </c>
      <c r="F125" s="634">
        <v>7373</v>
      </c>
      <c r="G125" s="634">
        <v>8166</v>
      </c>
      <c r="H125" s="634">
        <v>8640</v>
      </c>
      <c r="I125" s="634">
        <v>8461</v>
      </c>
      <c r="J125" s="634">
        <v>9245</v>
      </c>
      <c r="K125" s="499">
        <v>9924</v>
      </c>
      <c r="L125" s="499">
        <v>10317</v>
      </c>
      <c r="M125" s="499">
        <v>10759</v>
      </c>
      <c r="N125" s="499">
        <v>12646</v>
      </c>
      <c r="O125" s="499">
        <v>11994</v>
      </c>
      <c r="P125" s="499">
        <v>12163</v>
      </c>
      <c r="Q125" s="499">
        <v>13134</v>
      </c>
      <c r="R125" s="499">
        <v>13639</v>
      </c>
      <c r="S125" s="499">
        <v>14007</v>
      </c>
      <c r="T125" s="499">
        <v>14067</v>
      </c>
      <c r="U125" s="499">
        <v>15120</v>
      </c>
      <c r="V125" s="515">
        <v>15128</v>
      </c>
      <c r="W125" s="516"/>
      <c r="X125" s="641"/>
    </row>
    <row r="126" spans="1:24">
      <c r="A126" s="1863"/>
      <c r="B126" s="566" t="s">
        <v>327</v>
      </c>
      <c r="C126" s="634">
        <v>11027</v>
      </c>
      <c r="D126" s="634">
        <v>12651</v>
      </c>
      <c r="E126" s="634">
        <v>14090</v>
      </c>
      <c r="F126" s="634">
        <v>15234</v>
      </c>
      <c r="G126" s="634">
        <v>17981</v>
      </c>
      <c r="H126" s="634">
        <v>20636</v>
      </c>
      <c r="I126" s="634">
        <v>20611</v>
      </c>
      <c r="J126" s="634">
        <v>23316</v>
      </c>
      <c r="K126" s="499">
        <v>24733</v>
      </c>
      <c r="L126" s="499">
        <v>25437</v>
      </c>
      <c r="M126" s="499">
        <v>26360</v>
      </c>
      <c r="N126" s="499">
        <v>27094</v>
      </c>
      <c r="O126" s="499">
        <v>23688</v>
      </c>
      <c r="P126" s="499">
        <v>24358</v>
      </c>
      <c r="Q126" s="499">
        <v>24243</v>
      </c>
      <c r="R126" s="499">
        <v>23125</v>
      </c>
      <c r="S126" s="499">
        <v>25460</v>
      </c>
      <c r="T126" s="499">
        <v>27244</v>
      </c>
      <c r="U126" s="499">
        <v>28344</v>
      </c>
      <c r="V126" s="515">
        <v>28559</v>
      </c>
      <c r="W126" s="516"/>
      <c r="X126" s="641"/>
    </row>
    <row r="127" spans="1:24">
      <c r="A127" s="1870"/>
      <c r="B127" s="583" t="s">
        <v>328</v>
      </c>
      <c r="C127" s="635">
        <v>11153</v>
      </c>
      <c r="D127" s="635">
        <v>12904</v>
      </c>
      <c r="E127" s="635">
        <v>15387</v>
      </c>
      <c r="F127" s="635">
        <v>17442</v>
      </c>
      <c r="G127" s="635">
        <v>20501</v>
      </c>
      <c r="H127" s="635">
        <v>22842</v>
      </c>
      <c r="I127" s="635">
        <v>20349</v>
      </c>
      <c r="J127" s="635">
        <v>22528</v>
      </c>
      <c r="K127" s="637">
        <v>23878</v>
      </c>
      <c r="L127" s="637">
        <v>24886</v>
      </c>
      <c r="M127" s="637">
        <v>26258</v>
      </c>
      <c r="N127" s="637">
        <v>28930</v>
      </c>
      <c r="O127" s="637">
        <v>26230</v>
      </c>
      <c r="P127" s="637">
        <v>28735</v>
      </c>
      <c r="Q127" s="637">
        <v>28643</v>
      </c>
      <c r="R127" s="637">
        <v>29170</v>
      </c>
      <c r="S127" s="637">
        <v>30049</v>
      </c>
      <c r="T127" s="637">
        <v>31222</v>
      </c>
      <c r="U127" s="637">
        <v>31075</v>
      </c>
      <c r="V127" s="642">
        <v>30974</v>
      </c>
      <c r="W127" s="643"/>
      <c r="X127" s="641"/>
    </row>
    <row r="128" spans="1:24">
      <c r="A128" s="1496"/>
      <c r="B128" s="613"/>
      <c r="C128" s="636"/>
      <c r="D128" s="636"/>
      <c r="E128" s="636"/>
      <c r="F128" s="636"/>
      <c r="G128" s="636"/>
      <c r="H128" s="636"/>
      <c r="I128" s="636"/>
      <c r="J128" s="636"/>
      <c r="K128" s="638"/>
      <c r="L128" s="638"/>
      <c r="M128" s="638"/>
      <c r="N128" s="638">
        <v>145739</v>
      </c>
      <c r="O128" s="638">
        <v>134112</v>
      </c>
      <c r="P128" s="638">
        <v>142976</v>
      </c>
      <c r="Q128" s="638">
        <v>141909</v>
      </c>
      <c r="R128" s="638">
        <v>137133</v>
      </c>
      <c r="S128" s="638">
        <v>147232</v>
      </c>
      <c r="T128" s="638">
        <v>151583</v>
      </c>
      <c r="U128" s="638">
        <v>157436</v>
      </c>
      <c r="V128" s="644">
        <v>158120</v>
      </c>
      <c r="W128" s="645"/>
      <c r="X128" s="641"/>
    </row>
    <row r="129" spans="1:26">
      <c r="A129" s="1862" t="s">
        <v>85</v>
      </c>
      <c r="B129" s="582" t="s">
        <v>322</v>
      </c>
      <c r="C129" s="646">
        <v>32171</v>
      </c>
      <c r="D129" s="646">
        <v>33814</v>
      </c>
      <c r="E129" s="646">
        <v>37473</v>
      </c>
      <c r="F129" s="646">
        <v>37607</v>
      </c>
      <c r="G129" s="646">
        <v>46760</v>
      </c>
      <c r="H129" s="651">
        <v>47852</v>
      </c>
      <c r="I129" s="646">
        <v>47495</v>
      </c>
      <c r="J129" s="652">
        <v>54096</v>
      </c>
      <c r="K129" s="653">
        <v>55199</v>
      </c>
      <c r="L129" s="653">
        <v>49015</v>
      </c>
      <c r="M129" s="653">
        <v>47832</v>
      </c>
      <c r="N129" s="653">
        <v>44438</v>
      </c>
      <c r="O129" s="653">
        <v>41401</v>
      </c>
      <c r="P129" s="1497">
        <v>42070</v>
      </c>
      <c r="Q129" s="653">
        <v>41099</v>
      </c>
      <c r="R129" s="653">
        <v>44334</v>
      </c>
      <c r="S129" s="653">
        <v>45191</v>
      </c>
      <c r="T129" s="653">
        <v>48400</v>
      </c>
      <c r="U129" s="653">
        <v>50348</v>
      </c>
      <c r="V129" s="662"/>
      <c r="W129" s="663"/>
      <c r="X129" s="664"/>
      <c r="Y129" s="585"/>
      <c r="Z129" s="585"/>
    </row>
    <row r="130" spans="1:26">
      <c r="A130" s="1863"/>
      <c r="B130" s="566" t="s">
        <v>323</v>
      </c>
      <c r="C130" s="634">
        <v>68941</v>
      </c>
      <c r="D130" s="634">
        <v>70390</v>
      </c>
      <c r="E130" s="634">
        <v>73511</v>
      </c>
      <c r="F130" s="634">
        <v>70564</v>
      </c>
      <c r="G130" s="634">
        <v>76185</v>
      </c>
      <c r="H130" s="499">
        <v>74127</v>
      </c>
      <c r="I130" s="634">
        <v>70991</v>
      </c>
      <c r="J130" s="654">
        <v>74455</v>
      </c>
      <c r="K130" s="655">
        <v>73637</v>
      </c>
      <c r="L130" s="655">
        <v>69534</v>
      </c>
      <c r="M130" s="655">
        <v>63700</v>
      </c>
      <c r="N130" s="655">
        <v>61545</v>
      </c>
      <c r="O130" s="655">
        <v>54778</v>
      </c>
      <c r="P130" s="1498">
        <v>53102</v>
      </c>
      <c r="Q130" s="655">
        <v>52518</v>
      </c>
      <c r="R130" s="655">
        <v>52168</v>
      </c>
      <c r="S130" s="655">
        <v>51002</v>
      </c>
      <c r="T130" s="655">
        <v>51242</v>
      </c>
      <c r="U130" s="655">
        <v>50260</v>
      </c>
      <c r="V130" s="665"/>
      <c r="W130" s="666"/>
      <c r="X130" s="664"/>
    </row>
    <row r="131" spans="1:26">
      <c r="A131" s="1863"/>
      <c r="B131" s="566" t="s">
        <v>324</v>
      </c>
      <c r="C131" s="634">
        <v>38515</v>
      </c>
      <c r="D131" s="634">
        <v>38732</v>
      </c>
      <c r="E131" s="634">
        <v>43344</v>
      </c>
      <c r="F131" s="634">
        <v>40446</v>
      </c>
      <c r="G131" s="634">
        <v>49564</v>
      </c>
      <c r="H131" s="499">
        <v>50465</v>
      </c>
      <c r="I131" s="634">
        <v>49512</v>
      </c>
      <c r="J131" s="654">
        <v>55805</v>
      </c>
      <c r="K131" s="655">
        <v>54574</v>
      </c>
      <c r="L131" s="655">
        <v>47188</v>
      </c>
      <c r="M131" s="655">
        <v>45931</v>
      </c>
      <c r="N131" s="655">
        <v>44828</v>
      </c>
      <c r="O131" s="655">
        <v>41976</v>
      </c>
      <c r="P131" s="1498">
        <v>42036</v>
      </c>
      <c r="Q131" s="655">
        <v>41564</v>
      </c>
      <c r="R131" s="655">
        <v>41267</v>
      </c>
      <c r="S131" s="655">
        <v>40028</v>
      </c>
      <c r="T131" s="655">
        <v>40110</v>
      </c>
      <c r="U131" s="655">
        <v>39920</v>
      </c>
      <c r="V131" s="665"/>
      <c r="W131" s="666"/>
      <c r="X131" s="664"/>
    </row>
    <row r="132" spans="1:26">
      <c r="A132" s="1863"/>
      <c r="B132" s="566" t="s">
        <v>325</v>
      </c>
      <c r="C132" s="634">
        <v>4947</v>
      </c>
      <c r="D132" s="634">
        <v>5101</v>
      </c>
      <c r="E132" s="634">
        <v>5142</v>
      </c>
      <c r="F132" s="634">
        <v>4982</v>
      </c>
      <c r="G132" s="634">
        <v>5477</v>
      </c>
      <c r="H132" s="499">
        <v>5620</v>
      </c>
      <c r="I132" s="634">
        <v>5022</v>
      </c>
      <c r="J132" s="654">
        <v>5308</v>
      </c>
      <c r="K132" s="655">
        <v>5206</v>
      </c>
      <c r="L132" s="655">
        <v>4673</v>
      </c>
      <c r="M132" s="655">
        <v>4266</v>
      </c>
      <c r="N132" s="655">
        <v>4004</v>
      </c>
      <c r="O132" s="655">
        <v>3276</v>
      </c>
      <c r="P132" s="1498">
        <v>3065</v>
      </c>
      <c r="Q132" s="655">
        <v>3086</v>
      </c>
      <c r="R132" s="655">
        <v>3094</v>
      </c>
      <c r="S132" s="655">
        <v>2751</v>
      </c>
      <c r="T132" s="655">
        <v>2750</v>
      </c>
      <c r="U132" s="655">
        <v>2738</v>
      </c>
      <c r="V132" s="665"/>
      <c r="W132" s="666"/>
      <c r="X132" s="664"/>
    </row>
    <row r="133" spans="1:26">
      <c r="A133" s="1863"/>
      <c r="B133" s="566" t="s">
        <v>326</v>
      </c>
      <c r="C133" s="634">
        <v>19228</v>
      </c>
      <c r="D133" s="634">
        <v>18953</v>
      </c>
      <c r="E133" s="634">
        <v>18972</v>
      </c>
      <c r="F133" s="634">
        <v>18306</v>
      </c>
      <c r="G133" s="634">
        <v>18487</v>
      </c>
      <c r="H133" s="499">
        <v>17200</v>
      </c>
      <c r="I133" s="634">
        <v>15438</v>
      </c>
      <c r="J133" s="654">
        <v>14918</v>
      </c>
      <c r="K133" s="655">
        <v>14152</v>
      </c>
      <c r="L133" s="655">
        <v>13144</v>
      </c>
      <c r="M133" s="655">
        <v>11870</v>
      </c>
      <c r="N133" s="655">
        <v>10476</v>
      </c>
      <c r="O133" s="655">
        <v>9512</v>
      </c>
      <c r="P133" s="1498">
        <v>9050</v>
      </c>
      <c r="Q133" s="655">
        <v>9201</v>
      </c>
      <c r="R133" s="655">
        <v>9340</v>
      </c>
      <c r="S133" s="655">
        <v>9265</v>
      </c>
      <c r="T133" s="655">
        <v>9333</v>
      </c>
      <c r="U133" s="655">
        <v>9403</v>
      </c>
      <c r="V133" s="665"/>
      <c r="W133" s="666"/>
      <c r="X133" s="664"/>
    </row>
    <row r="134" spans="1:26">
      <c r="A134" s="1863"/>
      <c r="B134" s="566" t="s">
        <v>319</v>
      </c>
      <c r="C134" s="634">
        <v>31750</v>
      </c>
      <c r="D134" s="634">
        <v>32734</v>
      </c>
      <c r="E134" s="634">
        <v>34280</v>
      </c>
      <c r="F134" s="634">
        <v>32278</v>
      </c>
      <c r="G134" s="634">
        <v>35094</v>
      </c>
      <c r="H134" s="499">
        <v>35265</v>
      </c>
      <c r="I134" s="634">
        <v>34534</v>
      </c>
      <c r="J134" s="654">
        <v>36823</v>
      </c>
      <c r="K134" s="655">
        <v>36776</v>
      </c>
      <c r="L134" s="655">
        <v>34364</v>
      </c>
      <c r="M134" s="655">
        <v>34547</v>
      </c>
      <c r="N134" s="655">
        <v>34593</v>
      </c>
      <c r="O134" s="655">
        <v>29387</v>
      </c>
      <c r="P134" s="1498">
        <v>29149</v>
      </c>
      <c r="Q134" s="655">
        <v>29980</v>
      </c>
      <c r="R134" s="655">
        <v>30532</v>
      </c>
      <c r="S134" s="655">
        <v>28619</v>
      </c>
      <c r="T134" s="655">
        <v>28272</v>
      </c>
      <c r="U134" s="655">
        <v>27351</v>
      </c>
      <c r="V134" s="665"/>
      <c r="W134" s="666"/>
      <c r="X134" s="664"/>
    </row>
    <row r="135" spans="1:26">
      <c r="A135" s="1863"/>
      <c r="B135" s="566" t="s">
        <v>327</v>
      </c>
      <c r="C135" s="634">
        <v>82223</v>
      </c>
      <c r="D135" s="634">
        <v>85779</v>
      </c>
      <c r="E135" s="634">
        <v>89619</v>
      </c>
      <c r="F135" s="634">
        <v>88582</v>
      </c>
      <c r="G135" s="634">
        <v>107762</v>
      </c>
      <c r="H135" s="499">
        <v>109321</v>
      </c>
      <c r="I135" s="634">
        <v>101469</v>
      </c>
      <c r="J135" s="654">
        <v>105891</v>
      </c>
      <c r="K135" s="655">
        <v>110833</v>
      </c>
      <c r="L135" s="655">
        <v>105393</v>
      </c>
      <c r="M135" s="655">
        <v>100039</v>
      </c>
      <c r="N135" s="655">
        <v>92308</v>
      </c>
      <c r="O135" s="655">
        <v>80538</v>
      </c>
      <c r="P135" s="1498">
        <v>78596</v>
      </c>
      <c r="Q135" s="655">
        <v>76078</v>
      </c>
      <c r="R135" s="655">
        <v>74687</v>
      </c>
      <c r="S135" s="655">
        <v>70763</v>
      </c>
      <c r="T135" s="655">
        <v>68303</v>
      </c>
      <c r="U135" s="655">
        <v>66894</v>
      </c>
      <c r="V135" s="665"/>
      <c r="W135" s="666"/>
      <c r="X135" s="664"/>
    </row>
    <row r="136" spans="1:26">
      <c r="A136" s="1863"/>
      <c r="B136" s="566" t="s">
        <v>328</v>
      </c>
      <c r="C136" s="634">
        <v>76755</v>
      </c>
      <c r="D136" s="634">
        <v>81934</v>
      </c>
      <c r="E136" s="634">
        <v>87406</v>
      </c>
      <c r="F136" s="634">
        <v>85387</v>
      </c>
      <c r="G136" s="634">
        <v>93988</v>
      </c>
      <c r="H136" s="499">
        <v>96247</v>
      </c>
      <c r="I136" s="634">
        <v>93154</v>
      </c>
      <c r="J136" s="654">
        <v>99966</v>
      </c>
      <c r="K136" s="655">
        <v>104229</v>
      </c>
      <c r="L136" s="655">
        <v>101855</v>
      </c>
      <c r="M136" s="655">
        <v>99399</v>
      </c>
      <c r="N136" s="655">
        <v>97425</v>
      </c>
      <c r="O136" s="655">
        <v>86517</v>
      </c>
      <c r="P136" s="1498">
        <v>86389</v>
      </c>
      <c r="Q136" s="655">
        <v>87834</v>
      </c>
      <c r="R136" s="655">
        <v>86156</v>
      </c>
      <c r="S136" s="655">
        <v>79414</v>
      </c>
      <c r="T136" s="655">
        <v>76252</v>
      </c>
      <c r="U136" s="655">
        <v>70374</v>
      </c>
      <c r="V136" s="665"/>
      <c r="W136" s="666"/>
      <c r="X136" s="664"/>
    </row>
    <row r="137" spans="1:26">
      <c r="A137" s="1496"/>
      <c r="B137" s="613"/>
      <c r="C137" s="636"/>
      <c r="D137" s="636"/>
      <c r="E137" s="636"/>
      <c r="F137" s="636"/>
      <c r="G137" s="636"/>
      <c r="H137" s="636"/>
      <c r="I137" s="636"/>
      <c r="J137" s="636"/>
      <c r="K137" s="638"/>
      <c r="L137" s="638"/>
      <c r="M137" s="638"/>
      <c r="N137" s="638">
        <v>389617</v>
      </c>
      <c r="O137" s="638">
        <v>347385</v>
      </c>
      <c r="P137" s="638">
        <v>343457</v>
      </c>
      <c r="Q137" s="638">
        <v>341360</v>
      </c>
      <c r="R137" s="638">
        <v>341578</v>
      </c>
      <c r="S137" s="638">
        <v>327033</v>
      </c>
      <c r="T137" s="638">
        <v>324662</v>
      </c>
      <c r="U137" s="638">
        <v>317288</v>
      </c>
      <c r="V137" s="667"/>
      <c r="W137" s="645"/>
      <c r="X137" s="641"/>
    </row>
    <row r="138" spans="1:26" s="1" customFormat="1">
      <c r="A138" s="1864" t="s">
        <v>102</v>
      </c>
      <c r="B138" s="566" t="s">
        <v>322</v>
      </c>
      <c r="C138" s="634"/>
      <c r="D138" s="634"/>
      <c r="E138" s="634"/>
      <c r="F138" s="634"/>
      <c r="G138" s="634"/>
      <c r="H138" s="499"/>
      <c r="I138" s="634"/>
      <c r="J138" s="654"/>
      <c r="K138" s="655"/>
      <c r="L138" s="655"/>
      <c r="M138" s="655"/>
      <c r="N138" s="655">
        <v>20689</v>
      </c>
      <c r="O138" s="655">
        <v>21461</v>
      </c>
      <c r="P138" s="655">
        <v>22223</v>
      </c>
      <c r="Q138" s="1498">
        <v>23640</v>
      </c>
      <c r="R138" s="1498">
        <v>25272</v>
      </c>
      <c r="S138" s="1498">
        <v>27439</v>
      </c>
      <c r="T138" s="1498">
        <v>29546</v>
      </c>
      <c r="U138" s="1498">
        <v>32697</v>
      </c>
      <c r="V138" s="1499">
        <v>32496</v>
      </c>
      <c r="W138" s="1500"/>
      <c r="X138" s="1501"/>
    </row>
    <row r="139" spans="1:26" s="1" customFormat="1">
      <c r="A139" s="1864"/>
      <c r="B139" s="566" t="s">
        <v>323</v>
      </c>
      <c r="C139" s="634"/>
      <c r="D139" s="634"/>
      <c r="E139" s="634"/>
      <c r="F139" s="634"/>
      <c r="G139" s="634"/>
      <c r="H139" s="499"/>
      <c r="I139" s="634"/>
      <c r="J139" s="654"/>
      <c r="K139" s="655"/>
      <c r="L139" s="655"/>
      <c r="M139" s="655"/>
      <c r="N139" s="655">
        <v>24485</v>
      </c>
      <c r="O139" s="655">
        <v>23968</v>
      </c>
      <c r="P139" s="655">
        <v>24575</v>
      </c>
      <c r="Q139" s="1498">
        <v>26929</v>
      </c>
      <c r="R139" s="1498">
        <v>28220</v>
      </c>
      <c r="S139" s="1498">
        <v>30937</v>
      </c>
      <c r="T139" s="1498">
        <v>32816</v>
      </c>
      <c r="U139" s="1498">
        <v>32290</v>
      </c>
      <c r="V139" s="1499">
        <v>31839</v>
      </c>
      <c r="W139" s="1500"/>
      <c r="X139" s="1501"/>
    </row>
    <row r="140" spans="1:26" s="1" customFormat="1">
      <c r="A140" s="1864"/>
      <c r="B140" s="566" t="s">
        <v>324</v>
      </c>
      <c r="C140" s="634"/>
      <c r="D140" s="634"/>
      <c r="E140" s="634"/>
      <c r="F140" s="634"/>
      <c r="G140" s="634"/>
      <c r="H140" s="499"/>
      <c r="I140" s="634"/>
      <c r="J140" s="654"/>
      <c r="K140" s="655"/>
      <c r="L140" s="655"/>
      <c r="M140" s="655"/>
      <c r="N140" s="655">
        <v>18022</v>
      </c>
      <c r="O140" s="655">
        <v>17886</v>
      </c>
      <c r="P140" s="655">
        <v>19045</v>
      </c>
      <c r="Q140" s="1498">
        <v>20582</v>
      </c>
      <c r="R140" s="1498">
        <v>21264</v>
      </c>
      <c r="S140" s="1498">
        <v>23618</v>
      </c>
      <c r="T140" s="1498">
        <v>24464</v>
      </c>
      <c r="U140" s="1498">
        <v>23782</v>
      </c>
      <c r="V140" s="1499">
        <v>23933</v>
      </c>
      <c r="W140" s="1500"/>
      <c r="X140" s="1501"/>
    </row>
    <row r="141" spans="1:26" s="1" customFormat="1">
      <c r="A141" s="1864"/>
      <c r="B141" s="566" t="s">
        <v>325</v>
      </c>
      <c r="C141" s="634"/>
      <c r="D141" s="634"/>
      <c r="E141" s="634"/>
      <c r="F141" s="634"/>
      <c r="G141" s="634"/>
      <c r="H141" s="499"/>
      <c r="I141" s="634"/>
      <c r="J141" s="654"/>
      <c r="K141" s="655"/>
      <c r="L141" s="655"/>
      <c r="M141" s="655"/>
      <c r="N141" s="655">
        <v>2381</v>
      </c>
      <c r="O141" s="655">
        <v>2415</v>
      </c>
      <c r="P141" s="655">
        <v>2114</v>
      </c>
      <c r="Q141" s="1498">
        <v>1929</v>
      </c>
      <c r="R141" s="1498">
        <v>2016</v>
      </c>
      <c r="S141" s="1498">
        <v>2437</v>
      </c>
      <c r="T141" s="1498">
        <v>2255</v>
      </c>
      <c r="U141" s="1498">
        <v>2185</v>
      </c>
      <c r="V141" s="1499">
        <v>2399</v>
      </c>
      <c r="W141" s="1500"/>
      <c r="X141" s="1501"/>
    </row>
    <row r="142" spans="1:26" s="1" customFormat="1">
      <c r="A142" s="1864"/>
      <c r="B142" s="566" t="s">
        <v>326</v>
      </c>
      <c r="C142" s="634"/>
      <c r="D142" s="634"/>
      <c r="E142" s="634"/>
      <c r="F142" s="634"/>
      <c r="G142" s="634"/>
      <c r="H142" s="499"/>
      <c r="I142" s="634"/>
      <c r="J142" s="654"/>
      <c r="K142" s="655"/>
      <c r="L142" s="655"/>
      <c r="M142" s="655"/>
      <c r="N142" s="655">
        <v>8158</v>
      </c>
      <c r="O142" s="655">
        <v>8713</v>
      </c>
      <c r="P142" s="655">
        <v>8310</v>
      </c>
      <c r="Q142" s="1498">
        <v>8242</v>
      </c>
      <c r="R142" s="1498">
        <v>8621</v>
      </c>
      <c r="S142" s="1498">
        <v>9432</v>
      </c>
      <c r="T142" s="1498">
        <v>9252</v>
      </c>
      <c r="U142" s="1498">
        <v>9632</v>
      </c>
      <c r="V142" s="1499">
        <v>9292</v>
      </c>
      <c r="W142" s="1500"/>
      <c r="X142" s="1501"/>
    </row>
    <row r="143" spans="1:26" s="1" customFormat="1">
      <c r="A143" s="1864"/>
      <c r="B143" s="566" t="s">
        <v>319</v>
      </c>
      <c r="C143" s="634"/>
      <c r="D143" s="634"/>
      <c r="E143" s="634"/>
      <c r="F143" s="634"/>
      <c r="G143" s="634"/>
      <c r="H143" s="499"/>
      <c r="I143" s="634"/>
      <c r="J143" s="654"/>
      <c r="K143" s="655"/>
      <c r="L143" s="655"/>
      <c r="M143" s="655"/>
      <c r="N143" s="655">
        <v>13252</v>
      </c>
      <c r="O143" s="655">
        <v>13243</v>
      </c>
      <c r="P143" s="655">
        <v>13957</v>
      </c>
      <c r="Q143" s="1498">
        <v>14247</v>
      </c>
      <c r="R143" s="1498">
        <v>14644</v>
      </c>
      <c r="S143" s="1498">
        <v>16181</v>
      </c>
      <c r="T143" s="1498">
        <v>15537</v>
      </c>
      <c r="U143" s="1498">
        <v>16120</v>
      </c>
      <c r="V143" s="1499">
        <v>15125</v>
      </c>
      <c r="W143" s="1500"/>
      <c r="X143" s="1501"/>
    </row>
    <row r="144" spans="1:26" s="1" customFormat="1">
      <c r="A144" s="1864"/>
      <c r="B144" s="566" t="s">
        <v>327</v>
      </c>
      <c r="C144" s="634"/>
      <c r="D144" s="634"/>
      <c r="E144" s="634"/>
      <c r="F144" s="634"/>
      <c r="G144" s="634"/>
      <c r="H144" s="499"/>
      <c r="I144" s="634"/>
      <c r="J144" s="654"/>
      <c r="K144" s="655"/>
      <c r="L144" s="655"/>
      <c r="M144" s="655"/>
      <c r="N144" s="655">
        <v>32962</v>
      </c>
      <c r="O144" s="655">
        <v>30710</v>
      </c>
      <c r="P144" s="655">
        <v>32734</v>
      </c>
      <c r="Q144" s="1498">
        <v>35679</v>
      </c>
      <c r="R144" s="1498">
        <v>38357</v>
      </c>
      <c r="S144" s="1498">
        <v>41882</v>
      </c>
      <c r="T144" s="1498">
        <v>42405</v>
      </c>
      <c r="U144" s="1498">
        <v>43168</v>
      </c>
      <c r="V144" s="1499">
        <v>42648</v>
      </c>
      <c r="W144" s="1500"/>
      <c r="X144" s="1501"/>
    </row>
    <row r="145" spans="1:24" s="1" customFormat="1">
      <c r="A145" s="1864"/>
      <c r="B145" s="566" t="s">
        <v>328</v>
      </c>
      <c r="C145" s="634"/>
      <c r="D145" s="634"/>
      <c r="E145" s="634"/>
      <c r="F145" s="634"/>
      <c r="G145" s="634"/>
      <c r="H145" s="499"/>
      <c r="I145" s="634"/>
      <c r="J145" s="654"/>
      <c r="K145" s="655"/>
      <c r="L145" s="655"/>
      <c r="M145" s="655"/>
      <c r="N145" s="655">
        <v>46876</v>
      </c>
      <c r="O145" s="655">
        <v>40903</v>
      </c>
      <c r="P145" s="655">
        <v>42769</v>
      </c>
      <c r="Q145" s="1498">
        <v>42784</v>
      </c>
      <c r="R145" s="1498">
        <v>43451</v>
      </c>
      <c r="S145" s="1498">
        <v>45875</v>
      </c>
      <c r="T145" s="1498">
        <v>47445</v>
      </c>
      <c r="U145" s="1498">
        <v>46979</v>
      </c>
      <c r="V145" s="1499">
        <v>42985</v>
      </c>
      <c r="W145" s="1500"/>
      <c r="X145" s="1501"/>
    </row>
    <row r="146" spans="1:24">
      <c r="A146" s="1496"/>
      <c r="B146" s="613"/>
      <c r="C146" s="636"/>
      <c r="D146" s="636"/>
      <c r="E146" s="636"/>
      <c r="F146" s="636"/>
      <c r="G146" s="636"/>
      <c r="H146" s="636"/>
      <c r="I146" s="636"/>
      <c r="J146" s="636"/>
      <c r="K146" s="638"/>
      <c r="L146" s="638"/>
      <c r="M146" s="638"/>
      <c r="N146" s="638">
        <v>166825</v>
      </c>
      <c r="O146" s="638">
        <v>159299</v>
      </c>
      <c r="P146" s="638">
        <v>165727</v>
      </c>
      <c r="Q146" s="638">
        <v>174032</v>
      </c>
      <c r="R146" s="638">
        <v>181845</v>
      </c>
      <c r="S146" s="638">
        <v>197801</v>
      </c>
      <c r="T146" s="638">
        <v>203720</v>
      </c>
      <c r="U146" s="638">
        <v>206853</v>
      </c>
      <c r="V146" s="644">
        <v>200717</v>
      </c>
      <c r="W146" s="645"/>
      <c r="X146" s="641"/>
    </row>
    <row r="147" spans="1:24">
      <c r="A147" s="1864" t="s">
        <v>112</v>
      </c>
      <c r="B147" s="566" t="s">
        <v>322</v>
      </c>
      <c r="C147" s="634"/>
      <c r="D147" s="634"/>
      <c r="E147" s="634"/>
      <c r="F147" s="634"/>
      <c r="G147" s="634"/>
      <c r="H147" s="499"/>
      <c r="I147" s="634"/>
      <c r="J147" s="654"/>
      <c r="K147" s="655"/>
      <c r="L147" s="655"/>
      <c r="M147" s="655"/>
      <c r="N147" s="659"/>
      <c r="O147" s="659"/>
      <c r="P147" s="660">
        <v>56424</v>
      </c>
      <c r="Q147" s="655">
        <v>73836</v>
      </c>
      <c r="R147" s="655">
        <v>118555</v>
      </c>
      <c r="S147" s="655">
        <v>137174</v>
      </c>
      <c r="T147" s="655">
        <v>169718</v>
      </c>
      <c r="U147" s="655">
        <v>180881</v>
      </c>
      <c r="V147" s="668">
        <v>188948</v>
      </c>
      <c r="W147" s="666"/>
      <c r="X147" s="664"/>
    </row>
    <row r="148" spans="1:24">
      <c r="A148" s="1863"/>
      <c r="B148" s="566" t="s">
        <v>323</v>
      </c>
      <c r="C148" s="634"/>
      <c r="D148" s="634"/>
      <c r="E148" s="634"/>
      <c r="F148" s="634"/>
      <c r="G148" s="634"/>
      <c r="H148" s="499"/>
      <c r="I148" s="634"/>
      <c r="J148" s="654"/>
      <c r="K148" s="655"/>
      <c r="L148" s="655"/>
      <c r="M148" s="655"/>
      <c r="N148" s="659"/>
      <c r="O148" s="659"/>
      <c r="P148" s="660">
        <v>52004</v>
      </c>
      <c r="Q148" s="655">
        <v>68335</v>
      </c>
      <c r="R148" s="655">
        <v>121455</v>
      </c>
      <c r="S148" s="655">
        <v>134750</v>
      </c>
      <c r="T148" s="655">
        <v>137537</v>
      </c>
      <c r="U148" s="655">
        <v>160530</v>
      </c>
      <c r="V148" s="668">
        <v>179789</v>
      </c>
      <c r="W148" s="666"/>
      <c r="X148" s="664"/>
    </row>
    <row r="149" spans="1:24">
      <c r="A149" s="1863"/>
      <c r="B149" s="566" t="s">
        <v>324</v>
      </c>
      <c r="C149" s="634"/>
      <c r="D149" s="634"/>
      <c r="E149" s="634"/>
      <c r="F149" s="634"/>
      <c r="G149" s="634"/>
      <c r="H149" s="499"/>
      <c r="I149" s="634"/>
      <c r="J149" s="654"/>
      <c r="K149" s="655"/>
      <c r="L149" s="655"/>
      <c r="M149" s="655"/>
      <c r="N149" s="659"/>
      <c r="O149" s="659"/>
      <c r="P149" s="660">
        <v>64763</v>
      </c>
      <c r="Q149" s="655">
        <v>75129</v>
      </c>
      <c r="R149" s="655">
        <v>117953</v>
      </c>
      <c r="S149" s="655">
        <v>126480</v>
      </c>
      <c r="T149" s="655">
        <v>140351</v>
      </c>
      <c r="U149" s="655">
        <v>148001</v>
      </c>
      <c r="V149" s="668">
        <v>146754</v>
      </c>
      <c r="W149" s="666"/>
      <c r="X149" s="664"/>
    </row>
    <row r="150" spans="1:24">
      <c r="A150" s="1863"/>
      <c r="B150" s="566" t="s">
        <v>325</v>
      </c>
      <c r="C150" s="634"/>
      <c r="D150" s="634"/>
      <c r="E150" s="634"/>
      <c r="F150" s="634"/>
      <c r="G150" s="634"/>
      <c r="H150" s="499"/>
      <c r="I150" s="634"/>
      <c r="J150" s="654"/>
      <c r="K150" s="655"/>
      <c r="L150" s="655"/>
      <c r="M150" s="655"/>
      <c r="N150" s="659"/>
      <c r="O150" s="659"/>
      <c r="P150" s="660">
        <v>6314</v>
      </c>
      <c r="Q150" s="655">
        <v>8355</v>
      </c>
      <c r="R150" s="655">
        <v>13288</v>
      </c>
      <c r="S150" s="655">
        <v>14788</v>
      </c>
      <c r="T150" s="655">
        <v>14628</v>
      </c>
      <c r="U150" s="655">
        <v>15083</v>
      </c>
      <c r="V150" s="668">
        <v>16864</v>
      </c>
      <c r="W150" s="666"/>
      <c r="X150" s="664"/>
    </row>
    <row r="151" spans="1:24">
      <c r="A151" s="1863"/>
      <c r="B151" s="566" t="s">
        <v>326</v>
      </c>
      <c r="C151" s="634"/>
      <c r="D151" s="634"/>
      <c r="E151" s="634"/>
      <c r="F151" s="634"/>
      <c r="G151" s="634"/>
      <c r="H151" s="499"/>
      <c r="I151" s="634"/>
      <c r="J151" s="654"/>
      <c r="K151" s="655"/>
      <c r="L151" s="655"/>
      <c r="M151" s="655"/>
      <c r="N151" s="659"/>
      <c r="O151" s="659"/>
      <c r="P151" s="660">
        <v>13146</v>
      </c>
      <c r="Q151" s="655">
        <v>15158</v>
      </c>
      <c r="R151" s="655">
        <v>28305</v>
      </c>
      <c r="S151" s="655">
        <v>30801</v>
      </c>
      <c r="T151" s="655">
        <v>30902</v>
      </c>
      <c r="U151" s="655">
        <v>34717</v>
      </c>
      <c r="V151" s="668">
        <v>41665</v>
      </c>
      <c r="W151" s="666"/>
      <c r="X151" s="664"/>
    </row>
    <row r="152" spans="1:24">
      <c r="A152" s="1863"/>
      <c r="B152" s="566" t="s">
        <v>319</v>
      </c>
      <c r="C152" s="634"/>
      <c r="D152" s="634"/>
      <c r="E152" s="634"/>
      <c r="F152" s="634"/>
      <c r="G152" s="634"/>
      <c r="H152" s="499"/>
      <c r="I152" s="634"/>
      <c r="J152" s="654"/>
      <c r="K152" s="655"/>
      <c r="L152" s="655"/>
      <c r="M152" s="655"/>
      <c r="N152" s="659"/>
      <c r="O152" s="659"/>
      <c r="P152" s="660">
        <v>31691</v>
      </c>
      <c r="Q152" s="655">
        <v>39155</v>
      </c>
      <c r="R152" s="655">
        <v>63561</v>
      </c>
      <c r="S152" s="655">
        <v>67705</v>
      </c>
      <c r="T152" s="655">
        <v>64637</v>
      </c>
      <c r="U152" s="655">
        <v>73707</v>
      </c>
      <c r="V152" s="668">
        <v>77288</v>
      </c>
      <c r="W152" s="666"/>
      <c r="X152" s="664"/>
    </row>
    <row r="153" spans="1:24">
      <c r="A153" s="1863"/>
      <c r="B153" s="566" t="s">
        <v>327</v>
      </c>
      <c r="C153" s="634"/>
      <c r="D153" s="634"/>
      <c r="E153" s="634"/>
      <c r="F153" s="634"/>
      <c r="G153" s="634"/>
      <c r="H153" s="499"/>
      <c r="I153" s="634"/>
      <c r="J153" s="654"/>
      <c r="K153" s="655"/>
      <c r="L153" s="655"/>
      <c r="M153" s="655"/>
      <c r="N153" s="659"/>
      <c r="O153" s="659"/>
      <c r="P153" s="660">
        <v>63217</v>
      </c>
      <c r="Q153" s="655">
        <v>76822</v>
      </c>
      <c r="R153" s="655">
        <v>118559</v>
      </c>
      <c r="S153" s="655">
        <v>149206</v>
      </c>
      <c r="T153" s="655">
        <v>152672</v>
      </c>
      <c r="U153" s="655">
        <v>161804</v>
      </c>
      <c r="V153" s="668">
        <v>176482</v>
      </c>
      <c r="W153" s="666"/>
      <c r="X153" s="664"/>
    </row>
    <row r="154" spans="1:24">
      <c r="A154" s="1863"/>
      <c r="B154" s="566" t="s">
        <v>328</v>
      </c>
      <c r="C154" s="634"/>
      <c r="D154" s="634"/>
      <c r="E154" s="634"/>
      <c r="F154" s="634"/>
      <c r="G154" s="634"/>
      <c r="H154" s="499"/>
      <c r="I154" s="634"/>
      <c r="J154" s="654"/>
      <c r="K154" s="655"/>
      <c r="L154" s="655"/>
      <c r="M154" s="655"/>
      <c r="N154" s="659"/>
      <c r="O154" s="659"/>
      <c r="P154" s="660">
        <v>77351</v>
      </c>
      <c r="Q154" s="655">
        <v>93992</v>
      </c>
      <c r="R154" s="655">
        <v>124336</v>
      </c>
      <c r="S154" s="655">
        <v>134613</v>
      </c>
      <c r="T154" s="655">
        <v>135493</v>
      </c>
      <c r="U154" s="655">
        <v>135318</v>
      </c>
      <c r="V154" s="668">
        <v>149881</v>
      </c>
      <c r="W154" s="666"/>
      <c r="X154" s="664"/>
    </row>
    <row r="155" spans="1:24">
      <c r="A155" s="1496"/>
      <c r="B155" s="613"/>
      <c r="C155" s="636"/>
      <c r="D155" s="636"/>
      <c r="E155" s="636"/>
      <c r="F155" s="636"/>
      <c r="G155" s="636"/>
      <c r="H155" s="636"/>
      <c r="I155" s="636"/>
      <c r="J155" s="636"/>
      <c r="K155" s="638"/>
      <c r="L155" s="638"/>
      <c r="M155" s="638"/>
      <c r="N155" s="661"/>
      <c r="O155" s="661"/>
      <c r="P155" s="638">
        <v>364910</v>
      </c>
      <c r="Q155" s="638">
        <v>450782</v>
      </c>
      <c r="R155" s="638">
        <v>706012</v>
      </c>
      <c r="S155" s="638">
        <v>795517</v>
      </c>
      <c r="T155" s="638">
        <v>845938</v>
      </c>
      <c r="U155" s="638">
        <v>910041</v>
      </c>
      <c r="V155" s="644">
        <v>977671</v>
      </c>
      <c r="W155" s="645"/>
      <c r="X155" s="641"/>
    </row>
    <row r="156" spans="1:24">
      <c r="A156" s="1865" t="s">
        <v>125</v>
      </c>
      <c r="B156" s="615" t="s">
        <v>322</v>
      </c>
      <c r="C156" s="647">
        <v>36561</v>
      </c>
      <c r="D156" s="647">
        <v>36778</v>
      </c>
      <c r="E156" s="647">
        <v>41557</v>
      </c>
      <c r="F156" s="647">
        <v>44797</v>
      </c>
      <c r="G156" s="647">
        <v>45529</v>
      </c>
      <c r="H156" s="647">
        <v>49848</v>
      </c>
      <c r="I156" s="647">
        <v>55424</v>
      </c>
      <c r="J156" s="647">
        <v>56894</v>
      </c>
      <c r="K156" s="656">
        <v>57556</v>
      </c>
      <c r="L156" s="656">
        <v>60281</v>
      </c>
      <c r="M156" s="656">
        <v>66092</v>
      </c>
      <c r="N156" s="656">
        <v>71163</v>
      </c>
      <c r="O156" s="656">
        <v>74621.848795799597</v>
      </c>
      <c r="P156" s="656">
        <v>81625.003222127096</v>
      </c>
      <c r="Q156" s="1502">
        <v>80007</v>
      </c>
      <c r="R156" s="1502">
        <v>84724</v>
      </c>
      <c r="S156" s="1502">
        <v>87534</v>
      </c>
      <c r="T156" s="1502">
        <v>89382</v>
      </c>
      <c r="U156" s="1502">
        <v>90537</v>
      </c>
      <c r="V156" s="1503">
        <v>95126</v>
      </c>
      <c r="W156" s="1504"/>
      <c r="X156" s="1501"/>
    </row>
    <row r="157" spans="1:24">
      <c r="A157" s="1863"/>
      <c r="B157" s="566" t="s">
        <v>323</v>
      </c>
      <c r="C157" s="634">
        <v>35452</v>
      </c>
      <c r="D157" s="634">
        <v>39293</v>
      </c>
      <c r="E157" s="634">
        <v>42677</v>
      </c>
      <c r="F157" s="634">
        <v>43453</v>
      </c>
      <c r="G157" s="634">
        <v>44322</v>
      </c>
      <c r="H157" s="634">
        <v>49174</v>
      </c>
      <c r="I157" s="634">
        <v>51424</v>
      </c>
      <c r="J157" s="634">
        <v>50419</v>
      </c>
      <c r="K157" s="499">
        <v>50131</v>
      </c>
      <c r="L157" s="499">
        <v>52242</v>
      </c>
      <c r="M157" s="499">
        <v>54937</v>
      </c>
      <c r="N157" s="499">
        <v>53933</v>
      </c>
      <c r="O157" s="499">
        <v>53274.084361069603</v>
      </c>
      <c r="P157" s="499">
        <v>56826.3372947143</v>
      </c>
      <c r="Q157" s="1498">
        <v>58066</v>
      </c>
      <c r="R157" s="1498">
        <v>58027</v>
      </c>
      <c r="S157" s="1498">
        <v>57028</v>
      </c>
      <c r="T157" s="1498">
        <v>60259</v>
      </c>
      <c r="U157" s="1498">
        <v>59484</v>
      </c>
      <c r="V157" s="1499">
        <v>64416</v>
      </c>
      <c r="W157" s="1500"/>
      <c r="X157" s="1501"/>
    </row>
    <row r="158" spans="1:24">
      <c r="A158" s="1863"/>
      <c r="B158" s="566" t="s">
        <v>324</v>
      </c>
      <c r="C158" s="634">
        <v>29991</v>
      </c>
      <c r="D158" s="634">
        <v>24335</v>
      </c>
      <c r="E158" s="634">
        <v>26070</v>
      </c>
      <c r="F158" s="634">
        <v>30223</v>
      </c>
      <c r="G158" s="634">
        <v>30827</v>
      </c>
      <c r="H158" s="634">
        <v>35325</v>
      </c>
      <c r="I158" s="634">
        <v>34374</v>
      </c>
      <c r="J158" s="634">
        <v>33309</v>
      </c>
      <c r="K158" s="499">
        <v>31919</v>
      </c>
      <c r="L158" s="499">
        <v>32605</v>
      </c>
      <c r="M158" s="499">
        <v>37426</v>
      </c>
      <c r="N158" s="499">
        <v>34665</v>
      </c>
      <c r="O158" s="499">
        <v>36126.908939388799</v>
      </c>
      <c r="P158" s="499">
        <v>38170.041444773502</v>
      </c>
      <c r="Q158" s="1498">
        <v>37886</v>
      </c>
      <c r="R158" s="1498">
        <v>39878</v>
      </c>
      <c r="S158" s="1498">
        <v>45240</v>
      </c>
      <c r="T158" s="1498">
        <v>46789</v>
      </c>
      <c r="U158" s="1498">
        <v>47895</v>
      </c>
      <c r="V158" s="1499">
        <v>48342</v>
      </c>
      <c r="W158" s="1500"/>
      <c r="X158" s="1501"/>
    </row>
    <row r="159" spans="1:24">
      <c r="A159" s="1863"/>
      <c r="B159" s="566" t="s">
        <v>325</v>
      </c>
      <c r="C159" s="634">
        <v>4076</v>
      </c>
      <c r="D159" s="634">
        <v>1846</v>
      </c>
      <c r="E159" s="634">
        <v>1894</v>
      </c>
      <c r="F159" s="634">
        <v>2242</v>
      </c>
      <c r="G159" s="634">
        <v>2287</v>
      </c>
      <c r="H159" s="634">
        <v>2212</v>
      </c>
      <c r="I159" s="634">
        <v>2299</v>
      </c>
      <c r="J159" s="634">
        <v>2291</v>
      </c>
      <c r="K159" s="499">
        <v>2233</v>
      </c>
      <c r="L159" s="499">
        <v>2461</v>
      </c>
      <c r="M159" s="499">
        <v>2555</v>
      </c>
      <c r="N159" s="499">
        <v>2157</v>
      </c>
      <c r="O159" s="499">
        <v>1981.00741991975</v>
      </c>
      <c r="P159" s="499">
        <v>2091.1251720597602</v>
      </c>
      <c r="Q159" s="1498">
        <v>2082</v>
      </c>
      <c r="R159" s="1498">
        <v>1966</v>
      </c>
      <c r="S159" s="1498">
        <v>2242</v>
      </c>
      <c r="T159" s="1498">
        <v>2583</v>
      </c>
      <c r="U159" s="1498">
        <v>2557</v>
      </c>
      <c r="V159" s="1499">
        <v>2678</v>
      </c>
      <c r="W159" s="1500"/>
      <c r="X159" s="1501"/>
    </row>
    <row r="160" spans="1:24">
      <c r="A160" s="1863"/>
      <c r="B160" s="566" t="s">
        <v>326</v>
      </c>
      <c r="C160" s="634">
        <v>5485</v>
      </c>
      <c r="D160" s="634">
        <v>6028</v>
      </c>
      <c r="E160" s="634">
        <v>6477</v>
      </c>
      <c r="F160" s="634">
        <v>5993</v>
      </c>
      <c r="G160" s="634">
        <v>6113</v>
      </c>
      <c r="H160" s="634">
        <v>6448</v>
      </c>
      <c r="I160" s="634">
        <v>7427</v>
      </c>
      <c r="J160" s="634">
        <v>7517</v>
      </c>
      <c r="K160" s="499">
        <v>7886</v>
      </c>
      <c r="L160" s="499">
        <v>8471</v>
      </c>
      <c r="M160" s="499">
        <v>8668</v>
      </c>
      <c r="N160" s="499">
        <v>9195</v>
      </c>
      <c r="O160" s="499">
        <v>9637.7532185562195</v>
      </c>
      <c r="P160" s="499">
        <v>10370.4118247806</v>
      </c>
      <c r="Q160" s="1498">
        <v>10271</v>
      </c>
      <c r="R160" s="1498">
        <v>10933</v>
      </c>
      <c r="S160" s="1498">
        <v>11586</v>
      </c>
      <c r="T160" s="1498">
        <v>12871</v>
      </c>
      <c r="U160" s="1498">
        <v>12451</v>
      </c>
      <c r="V160" s="1499">
        <v>13070</v>
      </c>
      <c r="W160" s="1500"/>
      <c r="X160" s="1501"/>
    </row>
    <row r="161" spans="1:78">
      <c r="A161" s="1863"/>
      <c r="B161" s="566" t="s">
        <v>319</v>
      </c>
      <c r="C161" s="634">
        <v>12683</v>
      </c>
      <c r="D161" s="634">
        <v>14257</v>
      </c>
      <c r="E161" s="634">
        <v>15522</v>
      </c>
      <c r="F161" s="634">
        <v>16508</v>
      </c>
      <c r="G161" s="634">
        <v>16838</v>
      </c>
      <c r="H161" s="634">
        <v>19280</v>
      </c>
      <c r="I161" s="634">
        <v>20834</v>
      </c>
      <c r="J161" s="634">
        <v>20784</v>
      </c>
      <c r="K161" s="499">
        <v>21244</v>
      </c>
      <c r="L161" s="499">
        <v>23202</v>
      </c>
      <c r="M161" s="499">
        <v>24018</v>
      </c>
      <c r="N161" s="499">
        <v>25650</v>
      </c>
      <c r="O161" s="499">
        <v>25572.213379381799</v>
      </c>
      <c r="P161" s="499">
        <v>27153.734494533001</v>
      </c>
      <c r="Q161" s="1498">
        <v>28164</v>
      </c>
      <c r="R161" s="1498">
        <v>34239</v>
      </c>
      <c r="S161" s="1498">
        <v>34859</v>
      </c>
      <c r="T161" s="1498">
        <v>36829</v>
      </c>
      <c r="U161" s="1498">
        <v>36579</v>
      </c>
      <c r="V161" s="1499">
        <v>38532</v>
      </c>
      <c r="W161" s="1500"/>
      <c r="X161" s="1501"/>
    </row>
    <row r="162" spans="1:78">
      <c r="A162" s="1863"/>
      <c r="B162" s="566" t="s">
        <v>327</v>
      </c>
      <c r="C162" s="634">
        <v>41743</v>
      </c>
      <c r="D162" s="634">
        <v>50353</v>
      </c>
      <c r="E162" s="634">
        <v>58501</v>
      </c>
      <c r="F162" s="634">
        <v>67759</v>
      </c>
      <c r="G162" s="634">
        <v>79614</v>
      </c>
      <c r="H162" s="634">
        <v>92448</v>
      </c>
      <c r="I162" s="634">
        <v>89227</v>
      </c>
      <c r="J162" s="634">
        <v>97674</v>
      </c>
      <c r="K162" s="499">
        <v>104905</v>
      </c>
      <c r="L162" s="499">
        <v>119180</v>
      </c>
      <c r="M162" s="499">
        <v>130946</v>
      </c>
      <c r="N162" s="499">
        <v>152019</v>
      </c>
      <c r="O162" s="499">
        <v>146926.56994482601</v>
      </c>
      <c r="P162" s="499">
        <v>157887.26192284099</v>
      </c>
      <c r="Q162" s="1498">
        <v>165730</v>
      </c>
      <c r="R162" s="1498">
        <v>175918</v>
      </c>
      <c r="S162" s="1498">
        <v>180824</v>
      </c>
      <c r="T162" s="1498">
        <v>175869</v>
      </c>
      <c r="U162" s="1498">
        <v>177821</v>
      </c>
      <c r="V162" s="1499">
        <v>178201</v>
      </c>
      <c r="W162" s="1500"/>
      <c r="X162" s="1501"/>
    </row>
    <row r="163" spans="1:78">
      <c r="A163" s="1866"/>
      <c r="B163" s="584" t="s">
        <v>328</v>
      </c>
      <c r="C163" s="648">
        <v>32080</v>
      </c>
      <c r="D163" s="648">
        <v>42367</v>
      </c>
      <c r="E163" s="648">
        <v>50364</v>
      </c>
      <c r="F163" s="648">
        <v>59212</v>
      </c>
      <c r="G163" s="648">
        <v>70396</v>
      </c>
      <c r="H163" s="648">
        <v>71773</v>
      </c>
      <c r="I163" s="648">
        <v>73436</v>
      </c>
      <c r="J163" s="648">
        <v>73553</v>
      </c>
      <c r="K163" s="657">
        <v>81069</v>
      </c>
      <c r="L163" s="657">
        <v>92291</v>
      </c>
      <c r="M163" s="657">
        <v>101324</v>
      </c>
      <c r="N163" s="657">
        <v>107539</v>
      </c>
      <c r="O163" s="657">
        <v>107965.61394105801</v>
      </c>
      <c r="P163" s="657">
        <v>116102.08462417001</v>
      </c>
      <c r="Q163" s="1505">
        <v>121376</v>
      </c>
      <c r="R163" s="1505">
        <v>137130</v>
      </c>
      <c r="S163" s="1505">
        <v>152299</v>
      </c>
      <c r="T163" s="1505">
        <v>154220</v>
      </c>
      <c r="U163" s="1505">
        <v>162086</v>
      </c>
      <c r="V163" s="1506">
        <v>165206</v>
      </c>
      <c r="W163" s="1507"/>
      <c r="X163" s="1501"/>
    </row>
    <row r="164" spans="1:78" ht="14.4" thickBot="1">
      <c r="A164" s="1508"/>
      <c r="B164" s="649"/>
      <c r="C164" s="650"/>
      <c r="D164" s="650"/>
      <c r="E164" s="650"/>
      <c r="F164" s="650"/>
      <c r="G164" s="650"/>
      <c r="H164" s="650"/>
      <c r="I164" s="650"/>
      <c r="J164" s="650"/>
      <c r="K164" s="658"/>
      <c r="L164" s="658"/>
      <c r="M164" s="658"/>
      <c r="N164" s="658">
        <v>456321</v>
      </c>
      <c r="O164" s="658">
        <v>456106</v>
      </c>
      <c r="P164" s="658">
        <v>490226</v>
      </c>
      <c r="Q164" s="658">
        <v>503582</v>
      </c>
      <c r="R164" s="658">
        <v>542815</v>
      </c>
      <c r="S164" s="658">
        <v>571612</v>
      </c>
      <c r="T164" s="658">
        <v>578802</v>
      </c>
      <c r="U164" s="658">
        <v>589410</v>
      </c>
      <c r="V164" s="669">
        <v>605571</v>
      </c>
      <c r="W164" s="670"/>
      <c r="X164" s="641"/>
    </row>
    <row r="165" spans="1:78">
      <c r="A165" s="1823"/>
      <c r="B165" s="1823"/>
      <c r="C165" s="1824"/>
      <c r="D165" s="1824"/>
      <c r="E165" s="1824"/>
      <c r="F165" s="1824"/>
      <c r="G165" s="1824"/>
      <c r="H165" s="1824"/>
      <c r="I165" s="1825"/>
      <c r="J165" s="1823"/>
      <c r="K165" s="1823"/>
      <c r="L165" s="1823"/>
      <c r="M165" s="1823"/>
      <c r="N165" s="1823"/>
      <c r="O165" s="1823"/>
      <c r="P165" s="1823"/>
      <c r="Q165" s="1826"/>
      <c r="R165" s="1826"/>
      <c r="S165" s="1823"/>
      <c r="T165" s="1823"/>
      <c r="U165" s="1823"/>
      <c r="V165" s="1823"/>
      <c r="W165" s="1827"/>
      <c r="X165" s="1827"/>
      <c r="Y165" s="1823"/>
      <c r="Z165" s="1823"/>
      <c r="AA165" s="1823"/>
      <c r="AB165" s="1823"/>
      <c r="AC165" s="1823"/>
      <c r="AD165" s="1823"/>
      <c r="AE165" s="1823"/>
      <c r="AF165" s="1823"/>
      <c r="AG165" s="1823"/>
      <c r="AH165" s="1823"/>
      <c r="AI165" s="1823"/>
      <c r="AJ165" s="1823"/>
      <c r="AK165" s="1823"/>
      <c r="AL165" s="1823"/>
      <c r="AM165" s="1823"/>
      <c r="AN165" s="1823"/>
      <c r="AO165" s="1823"/>
      <c r="AP165" s="1823"/>
      <c r="AQ165" s="1823"/>
      <c r="AR165" s="1823"/>
      <c r="AS165" s="1823"/>
      <c r="AT165" s="1823"/>
      <c r="AU165" s="1823"/>
      <c r="AV165" s="1823"/>
      <c r="AW165" s="1823"/>
      <c r="AX165" s="1823"/>
      <c r="AY165" s="1823"/>
      <c r="AZ165" s="1823"/>
      <c r="BA165" s="1823"/>
      <c r="BB165" s="1823"/>
      <c r="BC165" s="1823"/>
      <c r="BD165" s="1823"/>
      <c r="BE165" s="1823"/>
      <c r="BF165" s="1823"/>
      <c r="BG165" s="1823"/>
      <c r="BH165" s="1823"/>
      <c r="BI165" s="1823"/>
      <c r="BJ165" s="1823"/>
      <c r="BK165" s="1823"/>
      <c r="BL165" s="1823"/>
      <c r="BM165" s="1823"/>
      <c r="BN165" s="1823"/>
      <c r="BO165" s="1823"/>
      <c r="BP165" s="1823"/>
      <c r="BQ165" s="1823"/>
      <c r="BR165" s="1823"/>
      <c r="BS165" s="1823"/>
      <c r="BT165" s="1823"/>
      <c r="BU165" s="1823"/>
      <c r="BV165" s="1823"/>
      <c r="BW165" s="1823"/>
      <c r="BX165" s="1823"/>
      <c r="BY165" s="1823"/>
      <c r="BZ165" s="1823"/>
    </row>
    <row r="166" spans="1:78">
      <c r="A166" s="1823"/>
      <c r="B166" s="1828" t="s">
        <v>143</v>
      </c>
      <c r="C166" s="1824"/>
      <c r="D166" s="1824"/>
      <c r="E166" s="1824"/>
      <c r="F166" s="1824"/>
      <c r="G166" s="1824"/>
      <c r="H166" s="1824"/>
      <c r="I166" s="1825"/>
      <c r="J166" s="1823"/>
      <c r="K166" s="1823"/>
      <c r="L166" s="1823"/>
      <c r="M166" s="1823"/>
      <c r="N166" s="1823"/>
      <c r="O166" s="1823"/>
      <c r="P166" s="1823"/>
      <c r="Q166" s="1826"/>
      <c r="R166" s="1826"/>
      <c r="S166" s="1823"/>
      <c r="T166" s="1823"/>
      <c r="U166" s="1823"/>
      <c r="V166" s="1823"/>
      <c r="W166" s="1827"/>
      <c r="X166" s="1827"/>
      <c r="Y166" s="1823"/>
      <c r="Z166" s="1823"/>
      <c r="AA166" s="1828" t="s">
        <v>85</v>
      </c>
      <c r="AB166" s="1823"/>
      <c r="AC166" s="1823"/>
      <c r="AD166" s="1823"/>
      <c r="AE166" s="1823"/>
      <c r="AF166" s="1823"/>
      <c r="AG166" s="1823"/>
      <c r="AH166" s="1823"/>
      <c r="AI166" s="1823"/>
      <c r="AJ166" s="1823"/>
      <c r="AK166" s="1823"/>
      <c r="AL166" s="1823"/>
      <c r="AM166" s="1823"/>
      <c r="AN166" s="1828" t="s">
        <v>102</v>
      </c>
      <c r="AO166" s="1823"/>
      <c r="AP166" s="1823"/>
      <c r="AQ166" s="1823"/>
      <c r="AR166" s="1823"/>
      <c r="AS166" s="1823"/>
      <c r="AT166" s="1823"/>
      <c r="AU166" s="1823"/>
      <c r="AV166" s="1823"/>
      <c r="AW166" s="1823"/>
      <c r="AX166" s="1823"/>
      <c r="AY166" s="1823"/>
      <c r="AZ166" s="1823"/>
      <c r="BA166" s="1823"/>
      <c r="BB166" s="1823"/>
      <c r="BC166" s="1823"/>
      <c r="BD166" s="1828" t="s">
        <v>112</v>
      </c>
      <c r="BE166" s="1823"/>
      <c r="BF166" s="1823"/>
      <c r="BG166" s="1823"/>
      <c r="BH166" s="1823"/>
      <c r="BI166" s="1823"/>
      <c r="BJ166" s="1823"/>
      <c r="BK166" s="1823"/>
      <c r="BL166" s="1823"/>
      <c r="BM166" s="1823"/>
      <c r="BN166" s="1823"/>
      <c r="BO166" s="1823"/>
      <c r="BP166" s="1828" t="s">
        <v>125</v>
      </c>
      <c r="BQ166" s="1823"/>
      <c r="BR166" s="1823"/>
      <c r="BS166" s="1823"/>
      <c r="BT166" s="1823"/>
      <c r="BU166" s="1823"/>
      <c r="BV166" s="1823"/>
      <c r="BW166" s="1823"/>
      <c r="BX166" s="1823"/>
      <c r="BY166" s="1823"/>
      <c r="BZ166" s="1823"/>
    </row>
    <row r="167" spans="1:78" s="5" customFormat="1">
      <c r="A167" s="1828"/>
      <c r="B167" s="1829" t="s">
        <v>321</v>
      </c>
      <c r="C167" s="1829">
        <v>1996</v>
      </c>
      <c r="D167" s="1829">
        <v>1997</v>
      </c>
      <c r="E167" s="1829">
        <v>1998</v>
      </c>
      <c r="F167" s="1829">
        <v>1999</v>
      </c>
      <c r="G167" s="1829">
        <v>2000</v>
      </c>
      <c r="H167" s="1829">
        <v>2001</v>
      </c>
      <c r="I167" s="1829">
        <v>2002</v>
      </c>
      <c r="J167" s="1829">
        <v>2003</v>
      </c>
      <c r="K167" s="1829">
        <v>2004</v>
      </c>
      <c r="L167" s="1829">
        <v>2005</v>
      </c>
      <c r="M167" s="1829">
        <v>2006</v>
      </c>
      <c r="N167" s="1829">
        <v>2008</v>
      </c>
      <c r="O167" s="1829">
        <v>2009</v>
      </c>
      <c r="P167" s="1829">
        <v>2010</v>
      </c>
      <c r="Q167" s="1829">
        <v>2011</v>
      </c>
      <c r="R167" s="1829">
        <v>2012</v>
      </c>
      <c r="S167" s="1829">
        <v>2013</v>
      </c>
      <c r="T167" s="1829">
        <v>2014</v>
      </c>
      <c r="U167" s="1829">
        <v>2015</v>
      </c>
      <c r="V167" s="1829">
        <v>2016</v>
      </c>
      <c r="W167" s="1829"/>
      <c r="X167" s="1830"/>
      <c r="Y167" s="1828"/>
      <c r="Z167" s="1828"/>
      <c r="AA167" s="1829">
        <v>2008</v>
      </c>
      <c r="AB167" s="1829">
        <v>2009</v>
      </c>
      <c r="AC167" s="1829">
        <v>2010</v>
      </c>
      <c r="AD167" s="1829">
        <v>2011</v>
      </c>
      <c r="AE167" s="1829">
        <v>2012</v>
      </c>
      <c r="AF167" s="1829">
        <v>2013</v>
      </c>
      <c r="AG167" s="1829">
        <v>2014</v>
      </c>
      <c r="AH167" s="1829">
        <v>2015</v>
      </c>
      <c r="AI167" s="1829"/>
      <c r="AJ167" s="1829"/>
      <c r="AK167" s="1823"/>
      <c r="AL167" s="1828"/>
      <c r="AM167" s="1829">
        <v>2008</v>
      </c>
      <c r="AN167" s="1829">
        <v>2009</v>
      </c>
      <c r="AO167" s="1829">
        <v>2010</v>
      </c>
      <c r="AP167" s="1829">
        <v>2011</v>
      </c>
      <c r="AQ167" s="1829">
        <v>2012</v>
      </c>
      <c r="AR167" s="1829">
        <v>2013</v>
      </c>
      <c r="AS167" s="1829">
        <v>2014</v>
      </c>
      <c r="AT167" s="1829">
        <v>2015</v>
      </c>
      <c r="AU167" s="1829">
        <v>2016</v>
      </c>
      <c r="AV167" s="1829"/>
      <c r="AW167" s="1829"/>
      <c r="AX167" s="1829"/>
      <c r="AY167" s="1823"/>
      <c r="AZ167" s="1828"/>
      <c r="BA167" s="1829"/>
      <c r="BB167" s="1829"/>
      <c r="BC167" s="1829">
        <v>2010</v>
      </c>
      <c r="BD167" s="1829">
        <v>2011</v>
      </c>
      <c r="BE167" s="1829">
        <v>2012</v>
      </c>
      <c r="BF167" s="1829">
        <v>2013</v>
      </c>
      <c r="BG167" s="1829">
        <v>2014</v>
      </c>
      <c r="BH167" s="1829">
        <v>2015</v>
      </c>
      <c r="BI167" s="1829">
        <v>2016</v>
      </c>
      <c r="BJ167" s="1829"/>
      <c r="BK167" s="1823"/>
      <c r="BL167" s="1828"/>
      <c r="BM167" s="1829">
        <v>2008</v>
      </c>
      <c r="BN167" s="1829">
        <v>2009</v>
      </c>
      <c r="BO167" s="1829">
        <v>2010</v>
      </c>
      <c r="BP167" s="1829">
        <v>2011</v>
      </c>
      <c r="BQ167" s="1829">
        <v>2012</v>
      </c>
      <c r="BR167" s="1829">
        <v>2013</v>
      </c>
      <c r="BS167" s="1829">
        <v>2014</v>
      </c>
      <c r="BT167" s="1829">
        <v>2015</v>
      </c>
      <c r="BU167" s="1829">
        <v>2016</v>
      </c>
      <c r="BV167" s="1829"/>
      <c r="BW167" s="1823"/>
    </row>
    <row r="168" spans="1:78" s="538" customFormat="1">
      <c r="A168" s="1831"/>
      <c r="B168" s="1832" t="s">
        <v>322</v>
      </c>
      <c r="C168" s="1833"/>
      <c r="D168" s="1833"/>
      <c r="E168" s="1833"/>
      <c r="F168" s="1833"/>
      <c r="G168" s="1833"/>
      <c r="H168" s="1833"/>
      <c r="I168" s="1832"/>
      <c r="J168" s="1832"/>
      <c r="K168" s="1832"/>
      <c r="L168" s="1832"/>
      <c r="M168" s="1832"/>
      <c r="N168" s="1832">
        <v>0.17050343422145101</v>
      </c>
      <c r="O168" s="1832">
        <v>0.17879831782390801</v>
      </c>
      <c r="P168" s="1832">
        <v>0.18384204341987501</v>
      </c>
      <c r="Q168" s="1832">
        <v>0.17839601434722299</v>
      </c>
      <c r="R168" s="1832">
        <v>0.171052919428584</v>
      </c>
      <c r="S168" s="1832">
        <v>0.17436426863725299</v>
      </c>
      <c r="T168" s="1832">
        <v>0.171444027364546</v>
      </c>
      <c r="U168" s="1832">
        <v>0.18135623364414699</v>
      </c>
      <c r="V168" s="1832">
        <v>0.18043890715912</v>
      </c>
      <c r="W168" s="1832"/>
      <c r="X168" s="1834"/>
      <c r="Y168" s="1831"/>
      <c r="Z168" s="1831"/>
      <c r="AA168" s="1832">
        <v>0.114055598190017</v>
      </c>
      <c r="AB168" s="1832">
        <v>0.119179008880637</v>
      </c>
      <c r="AC168" s="1832">
        <v>0.122489860448324</v>
      </c>
      <c r="AD168" s="1832">
        <v>0.120397820482775</v>
      </c>
      <c r="AE168" s="1832">
        <v>0.129791731317591</v>
      </c>
      <c r="AF168" s="1832">
        <v>0.13818483150018501</v>
      </c>
      <c r="AG168" s="1832">
        <v>0.14907811816597</v>
      </c>
      <c r="AH168" s="1832">
        <v>0.158682332770228</v>
      </c>
      <c r="AI168" s="1832"/>
      <c r="AJ168" s="1832"/>
      <c r="AK168" s="1823"/>
      <c r="AL168" s="1831"/>
      <c r="AM168" s="1832">
        <v>0.12401618462460701</v>
      </c>
      <c r="AN168" s="1832">
        <v>0.13472149856558999</v>
      </c>
      <c r="AO168" s="1832">
        <v>0.134094022096581</v>
      </c>
      <c r="AP168" s="1832">
        <v>0.135837087432196</v>
      </c>
      <c r="AQ168" s="1832">
        <v>0.138975501113586</v>
      </c>
      <c r="AR168" s="1832">
        <v>0.138720228916942</v>
      </c>
      <c r="AS168" s="1832">
        <v>0.145032397408207</v>
      </c>
      <c r="AT168" s="1832">
        <v>0.158068773476817</v>
      </c>
      <c r="AU168" s="1832">
        <v>0.16189958996995801</v>
      </c>
      <c r="AV168" s="1832"/>
      <c r="AW168" s="1832"/>
      <c r="AX168" s="1832"/>
      <c r="AY168" s="1823"/>
      <c r="AZ168" s="1831"/>
      <c r="BA168" s="1832"/>
      <c r="BB168" s="1832"/>
      <c r="BC168" s="1832">
        <v>0.15462442794113601</v>
      </c>
      <c r="BD168" s="1832">
        <v>0.16379536006317899</v>
      </c>
      <c r="BE168" s="1832">
        <v>0.167922074978896</v>
      </c>
      <c r="BF168" s="1832">
        <v>0.17243377577097699</v>
      </c>
      <c r="BG168" s="1832">
        <v>0.20062699630469399</v>
      </c>
      <c r="BH168" s="1832">
        <v>0.19876137448752301</v>
      </c>
      <c r="BI168" s="1832">
        <v>0.19326337796661699</v>
      </c>
      <c r="BJ168" s="1832"/>
      <c r="BK168" s="1823"/>
      <c r="BL168" s="1831"/>
      <c r="BM168" s="1832">
        <v>0.15594943033522499</v>
      </c>
      <c r="BN168" s="1832">
        <v>0.16360637394772201</v>
      </c>
      <c r="BO168" s="1832">
        <v>0.16650484311751501</v>
      </c>
      <c r="BP168" s="1832">
        <v>0.15887581367086201</v>
      </c>
      <c r="BQ168" s="1832">
        <v>0.156082643257832</v>
      </c>
      <c r="BR168" s="1832">
        <v>0.153135343554719</v>
      </c>
      <c r="BS168" s="1832">
        <v>0.15442586584013199</v>
      </c>
      <c r="BT168" s="1832">
        <v>0.153606148521403</v>
      </c>
      <c r="BU168" s="1832">
        <v>0.157084800956453</v>
      </c>
      <c r="BV168" s="1832"/>
      <c r="BW168" s="1823"/>
    </row>
    <row r="169" spans="1:78" s="538" customFormat="1">
      <c r="A169" s="1831"/>
      <c r="B169" s="1832" t="s">
        <v>323</v>
      </c>
      <c r="C169" s="1833"/>
      <c r="D169" s="1833"/>
      <c r="E169" s="1833"/>
      <c r="F169" s="1833"/>
      <c r="G169" s="1833"/>
      <c r="H169" s="1833"/>
      <c r="I169" s="1832"/>
      <c r="J169" s="1832"/>
      <c r="K169" s="1832"/>
      <c r="L169" s="1832"/>
      <c r="M169" s="1832"/>
      <c r="N169" s="1832">
        <v>0.15925730243792</v>
      </c>
      <c r="O169" s="1832">
        <v>0.156242543545693</v>
      </c>
      <c r="P169" s="1832">
        <v>0.14603849597135199</v>
      </c>
      <c r="Q169" s="1832">
        <v>0.15194244198747101</v>
      </c>
      <c r="R169" s="1832">
        <v>0.15665813480343899</v>
      </c>
      <c r="S169" s="1832">
        <v>0.15890567267985201</v>
      </c>
      <c r="T169" s="1832">
        <v>0.155103144811753</v>
      </c>
      <c r="U169" s="1832">
        <v>0.153948271043472</v>
      </c>
      <c r="V169" s="1832">
        <v>0.16365418669365001</v>
      </c>
      <c r="W169" s="1832"/>
      <c r="X169" s="1834"/>
      <c r="Y169" s="1831"/>
      <c r="Z169" s="1831"/>
      <c r="AA169" s="1832">
        <v>0.157962819897489</v>
      </c>
      <c r="AB169" s="1832">
        <v>0.15768671646731999</v>
      </c>
      <c r="AC169" s="1832">
        <v>0.15461032967736901</v>
      </c>
      <c r="AD169" s="1832">
        <v>0.153849308647762</v>
      </c>
      <c r="AE169" s="1832">
        <v>0.152726463648127</v>
      </c>
      <c r="AF169" s="1832">
        <v>0.15595368051542199</v>
      </c>
      <c r="AG169" s="1832">
        <v>0.15783183741860801</v>
      </c>
      <c r="AH169" s="1832">
        <v>0.15840498222435101</v>
      </c>
      <c r="AI169" s="1832"/>
      <c r="AJ169" s="1832"/>
      <c r="AK169" s="1823"/>
      <c r="AL169" s="1831"/>
      <c r="AM169" s="1832">
        <v>0.146770567960438</v>
      </c>
      <c r="AN169" s="1832">
        <v>0.15045919936722801</v>
      </c>
      <c r="AO169" s="1832">
        <v>0.148286036674772</v>
      </c>
      <c r="AP169" s="1832">
        <v>0.154735910637124</v>
      </c>
      <c r="AQ169" s="1832">
        <v>0.15518710990129</v>
      </c>
      <c r="AR169" s="1832">
        <v>0.15640466933938699</v>
      </c>
      <c r="AS169" s="1832">
        <v>0.161083840565482</v>
      </c>
      <c r="AT169" s="1832">
        <v>0.15610119263438299</v>
      </c>
      <c r="AU169" s="1832">
        <v>0.15862632462621501</v>
      </c>
      <c r="AV169" s="1832"/>
      <c r="AW169" s="1832"/>
      <c r="AX169" s="1832"/>
      <c r="AY169" s="1823"/>
      <c r="AZ169" s="1831"/>
      <c r="BA169" s="1832"/>
      <c r="BB169" s="1832"/>
      <c r="BC169" s="1832">
        <v>0.14251185223753801</v>
      </c>
      <c r="BD169" s="1832">
        <v>0.151592122134424</v>
      </c>
      <c r="BE169" s="1832">
        <v>0.172029653886903</v>
      </c>
      <c r="BF169" s="1832">
        <v>0.16938670072418299</v>
      </c>
      <c r="BG169" s="1832">
        <v>0.162585201279526</v>
      </c>
      <c r="BH169" s="1832">
        <v>0.17639864577530001</v>
      </c>
      <c r="BI169" s="1832">
        <v>0.183895195827635</v>
      </c>
      <c r="BJ169" s="1832"/>
      <c r="BK169" s="1823"/>
      <c r="BL169" s="1831"/>
      <c r="BM169" s="1832">
        <v>0.118190922618069</v>
      </c>
      <c r="BN169" s="1832">
        <v>0.11680198103307</v>
      </c>
      <c r="BO169" s="1832">
        <v>0.115918652406674</v>
      </c>
      <c r="BP169" s="1832">
        <v>0.11530594818718699</v>
      </c>
      <c r="BQ169" s="1832">
        <v>0.106900140931993</v>
      </c>
      <c r="BR169" s="1832">
        <v>9.9766974801088898E-2</v>
      </c>
      <c r="BS169" s="1832">
        <v>0.104109868314208</v>
      </c>
      <c r="BT169" s="1832">
        <v>0.10092126024329399</v>
      </c>
      <c r="BU169" s="1832">
        <v>0.106372332889124</v>
      </c>
      <c r="BV169" s="1832"/>
      <c r="BW169" s="1823"/>
    </row>
    <row r="170" spans="1:78" s="538" customFormat="1">
      <c r="A170" s="1831"/>
      <c r="B170" s="1832" t="s">
        <v>324</v>
      </c>
      <c r="C170" s="1833"/>
      <c r="D170" s="1833"/>
      <c r="E170" s="1833"/>
      <c r="F170" s="1833"/>
      <c r="G170" s="1833"/>
      <c r="H170" s="1833"/>
      <c r="I170" s="1832"/>
      <c r="J170" s="1832"/>
      <c r="K170" s="1832"/>
      <c r="L170" s="1832"/>
      <c r="M170" s="1832"/>
      <c r="N170" s="1832">
        <v>0.15826237314651501</v>
      </c>
      <c r="O170" s="1832">
        <v>0.160425614411835</v>
      </c>
      <c r="P170" s="1832">
        <v>0.1727842435094</v>
      </c>
      <c r="Q170" s="1832">
        <v>0.16099754067747599</v>
      </c>
      <c r="R170" s="1832">
        <v>0.149271145530252</v>
      </c>
      <c r="S170" s="1832">
        <v>0.15216121495327101</v>
      </c>
      <c r="T170" s="1832">
        <v>0.152655640804048</v>
      </c>
      <c r="U170" s="1832">
        <v>0.14964175919103601</v>
      </c>
      <c r="V170" s="1832">
        <v>0.143561851758158</v>
      </c>
      <c r="W170" s="1832"/>
      <c r="X170" s="1834"/>
      <c r="Y170" s="1831"/>
      <c r="Z170" s="1831"/>
      <c r="AA170" s="1832">
        <v>0.115056581206672</v>
      </c>
      <c r="AB170" s="1832">
        <v>0.12083423291161099</v>
      </c>
      <c r="AC170" s="1832">
        <v>0.12239086697898099</v>
      </c>
      <c r="AD170" s="1832">
        <v>0.121760018748535</v>
      </c>
      <c r="AE170" s="1832">
        <v>0.120812815813665</v>
      </c>
      <c r="AF170" s="1832">
        <v>0.122397433898108</v>
      </c>
      <c r="AG170" s="1832">
        <v>0.12354387024043501</v>
      </c>
      <c r="AH170" s="1832">
        <v>0.125816293083886</v>
      </c>
      <c r="AI170" s="1832"/>
      <c r="AJ170" s="1832"/>
      <c r="AK170" s="1823"/>
      <c r="AL170" s="1831"/>
      <c r="AM170" s="1832">
        <v>0.10802937209650799</v>
      </c>
      <c r="AN170" s="1832">
        <v>0.11227942422739599</v>
      </c>
      <c r="AO170" s="1832">
        <v>0.114917907160571</v>
      </c>
      <c r="AP170" s="1832">
        <v>0.118265606325274</v>
      </c>
      <c r="AQ170" s="1832">
        <v>0.116934752124062</v>
      </c>
      <c r="AR170" s="1832">
        <v>0.119402834161607</v>
      </c>
      <c r="AS170" s="1832">
        <v>0.120086393088553</v>
      </c>
      <c r="AT170" s="1832">
        <v>0.11497053463087301</v>
      </c>
      <c r="AU170" s="1832">
        <v>0.119237533442608</v>
      </c>
      <c r="AV170" s="1832"/>
      <c r="AW170" s="1832"/>
      <c r="AX170" s="1832"/>
      <c r="AY170" s="1823"/>
      <c r="AZ170" s="1831"/>
      <c r="BA170" s="1832"/>
      <c r="BB170" s="1832"/>
      <c r="BC170" s="1832">
        <v>0.177476638075142</v>
      </c>
      <c r="BD170" s="1832">
        <v>0.16666370884374301</v>
      </c>
      <c r="BE170" s="1832">
        <v>0.167069398253854</v>
      </c>
      <c r="BF170" s="1832">
        <v>0.15899094551090701</v>
      </c>
      <c r="BG170" s="1832">
        <v>0.165911686199225</v>
      </c>
      <c r="BH170" s="1832">
        <v>0.16263113420164599</v>
      </c>
      <c r="BI170" s="1832">
        <v>0.15010571040769299</v>
      </c>
      <c r="BJ170" s="1832"/>
      <c r="BK170" s="1823"/>
      <c r="BL170" s="1831"/>
      <c r="BM170" s="1832">
        <v>7.5966260592872106E-2</v>
      </c>
      <c r="BN170" s="1832">
        <v>7.9207265283484193E-2</v>
      </c>
      <c r="BO170" s="1832">
        <v>7.7862131842810198E-2</v>
      </c>
      <c r="BP170" s="1832">
        <v>7.5233030569003698E-2</v>
      </c>
      <c r="BQ170" s="1832">
        <v>7.3465176901891097E-2</v>
      </c>
      <c r="BR170" s="1832">
        <v>7.91445945851382E-2</v>
      </c>
      <c r="BS170" s="1832">
        <v>8.0837661238212705E-2</v>
      </c>
      <c r="BT170" s="1832">
        <v>8.12592253270219E-2</v>
      </c>
      <c r="BU170" s="1832">
        <v>7.9828789687749202E-2</v>
      </c>
      <c r="BV170" s="1832"/>
      <c r="BW170" s="1823"/>
    </row>
    <row r="171" spans="1:78" s="538" customFormat="1">
      <c r="A171" s="1831"/>
      <c r="B171" s="1832" t="s">
        <v>325</v>
      </c>
      <c r="C171" s="1833"/>
      <c r="D171" s="1833"/>
      <c r="E171" s="1833"/>
      <c r="F171" s="1833"/>
      <c r="G171" s="1833"/>
      <c r="H171" s="1833"/>
      <c r="I171" s="1832"/>
      <c r="J171" s="1832"/>
      <c r="K171" s="1832"/>
      <c r="L171" s="1832"/>
      <c r="M171" s="1832"/>
      <c r="N171" s="1832">
        <v>1.35722078510213E-2</v>
      </c>
      <c r="O171" s="1832">
        <v>1.3466356478167499E-2</v>
      </c>
      <c r="P171" s="1832">
        <v>1.1918084153983899E-2</v>
      </c>
      <c r="Q171" s="1832">
        <v>1.2825120323587701E-2</v>
      </c>
      <c r="R171" s="1832">
        <v>1.2447769683446E-2</v>
      </c>
      <c r="S171" s="1832">
        <v>1.1919963051510499E-2</v>
      </c>
      <c r="T171" s="1832">
        <v>1.14392774915393E-2</v>
      </c>
      <c r="U171" s="1832">
        <v>1.0969536827663299E-2</v>
      </c>
      <c r="V171" s="1832">
        <v>1.1592461421705001E-2</v>
      </c>
      <c r="W171" s="1832"/>
      <c r="X171" s="1834"/>
      <c r="Y171" s="1831"/>
      <c r="Z171" s="1831"/>
      <c r="AA171" s="1832">
        <v>1.0276758970989499E-2</v>
      </c>
      <c r="AB171" s="1832">
        <v>9.4304590008204205E-3</v>
      </c>
      <c r="AC171" s="1832">
        <v>8.9239701039722594E-3</v>
      </c>
      <c r="AD171" s="1832">
        <v>9.0403093508319692E-3</v>
      </c>
      <c r="AE171" s="1832">
        <v>9.0579604072861808E-3</v>
      </c>
      <c r="AF171" s="1832">
        <v>8.4119951197585592E-3</v>
      </c>
      <c r="AG171" s="1832">
        <v>8.4703476230664505E-3</v>
      </c>
      <c r="AH171" s="1832">
        <v>8.6293840296512905E-3</v>
      </c>
      <c r="AI171" s="1832"/>
      <c r="AJ171" s="1832"/>
      <c r="AK171" s="1823"/>
      <c r="AL171" s="1831"/>
      <c r="AM171" s="1832">
        <v>1.42724411808782E-2</v>
      </c>
      <c r="AN171" s="1832">
        <v>1.5160170496989899E-2</v>
      </c>
      <c r="AO171" s="1832">
        <v>1.27559178649224E-2</v>
      </c>
      <c r="AP171" s="1832">
        <v>1.10841684287947E-2</v>
      </c>
      <c r="AQ171" s="1832">
        <v>1.10863647611977E-2</v>
      </c>
      <c r="AR171" s="1832">
        <v>1.23204634961401E-2</v>
      </c>
      <c r="AS171" s="1832">
        <v>1.1069114470842301E-2</v>
      </c>
      <c r="AT171" s="1832">
        <v>1.05630568568017E-2</v>
      </c>
      <c r="AU171" s="1832">
        <v>1.1952151536740801E-2</v>
      </c>
      <c r="AV171" s="1832"/>
      <c r="AW171" s="1832"/>
      <c r="AX171" s="1832"/>
      <c r="AY171" s="1823"/>
      <c r="AZ171" s="1831"/>
      <c r="BA171" s="1832"/>
      <c r="BB171" s="1832"/>
      <c r="BC171" s="1832">
        <v>1.7302896604642199E-2</v>
      </c>
      <c r="BD171" s="1832">
        <v>1.8534457897609002E-2</v>
      </c>
      <c r="BE171" s="1832">
        <v>1.8821209837793101E-2</v>
      </c>
      <c r="BF171" s="1832">
        <v>1.8589169056098101E-2</v>
      </c>
      <c r="BG171" s="1832">
        <v>1.7292047407729601E-2</v>
      </c>
      <c r="BH171" s="1832">
        <v>1.6573978535033E-2</v>
      </c>
      <c r="BI171" s="1832">
        <v>1.72491564135583E-2</v>
      </c>
      <c r="BJ171" s="1832"/>
      <c r="BK171" s="1823"/>
      <c r="BL171" s="1831"/>
      <c r="BM171" s="1832">
        <v>4.7269356439874604E-3</v>
      </c>
      <c r="BN171" s="1832">
        <v>4.3433048894769002E-3</v>
      </c>
      <c r="BO171" s="1832">
        <v>4.2656349766429401E-3</v>
      </c>
      <c r="BP171" s="1832">
        <v>4.1343812924210998E-3</v>
      </c>
      <c r="BQ171" s="1832">
        <v>3.6218601180881098E-3</v>
      </c>
      <c r="BR171" s="1832">
        <v>3.9222409606516299E-3</v>
      </c>
      <c r="BS171" s="1832">
        <v>4.4626659894056999E-3</v>
      </c>
      <c r="BT171" s="1832">
        <v>4.3382365416263701E-3</v>
      </c>
      <c r="BU171" s="1832">
        <v>4.4222725328656801E-3</v>
      </c>
      <c r="BV171" s="1832"/>
      <c r="BW171" s="1823"/>
    </row>
    <row r="172" spans="1:78" s="538" customFormat="1">
      <c r="A172" s="1831"/>
      <c r="B172" s="1832" t="s">
        <v>326</v>
      </c>
      <c r="C172" s="1833"/>
      <c r="D172" s="1833"/>
      <c r="E172" s="1833"/>
      <c r="F172" s="1833"/>
      <c r="G172" s="1833"/>
      <c r="H172" s="1833"/>
      <c r="I172" s="1832"/>
      <c r="J172" s="1832"/>
      <c r="K172" s="1832"/>
      <c r="L172" s="1832"/>
      <c r="M172" s="1832"/>
      <c r="N172" s="1832">
        <v>2.7219893096562999E-2</v>
      </c>
      <c r="O172" s="1832">
        <v>2.9423168694822199E-2</v>
      </c>
      <c r="P172" s="1832">
        <v>2.90048679498657E-2</v>
      </c>
      <c r="Q172" s="1832">
        <v>3.0611166310804801E-2</v>
      </c>
      <c r="R172" s="1832">
        <v>2.97667228165358E-2</v>
      </c>
      <c r="S172" s="1832">
        <v>3.0496087806998501E-2</v>
      </c>
      <c r="T172" s="1832">
        <v>3.0854383407110299E-2</v>
      </c>
      <c r="U172" s="1832">
        <v>3.0628318808912799E-2</v>
      </c>
      <c r="V172" s="1832">
        <v>2.8573235517328599E-2</v>
      </c>
      <c r="W172" s="1832"/>
      <c r="X172" s="1834"/>
      <c r="Y172" s="1831"/>
      <c r="Z172" s="1831"/>
      <c r="AA172" s="1832">
        <v>2.6887943801220199E-2</v>
      </c>
      <c r="AB172" s="1832">
        <v>2.7381723448047599E-2</v>
      </c>
      <c r="AC172" s="1832">
        <v>2.63497322808969E-2</v>
      </c>
      <c r="AD172" s="1832">
        <v>2.6953948910241401E-2</v>
      </c>
      <c r="AE172" s="1832">
        <v>2.7343681384632501E-2</v>
      </c>
      <c r="AF172" s="1832">
        <v>2.8330474294642999E-2</v>
      </c>
      <c r="AG172" s="1832">
        <v>2.87468197694833E-2</v>
      </c>
      <c r="AH172" s="1832">
        <v>2.9635536169032601E-2</v>
      </c>
      <c r="AI172" s="1832"/>
      <c r="AJ172" s="1832"/>
      <c r="AK172" s="1823"/>
      <c r="AL172" s="1831"/>
      <c r="AM172" s="1832">
        <v>4.8901543533642997E-2</v>
      </c>
      <c r="AN172" s="1832">
        <v>5.46958863520801E-2</v>
      </c>
      <c r="AO172" s="1832">
        <v>5.01427045683564E-2</v>
      </c>
      <c r="AP172" s="1832">
        <v>4.7359106371242098E-2</v>
      </c>
      <c r="AQ172" s="1832">
        <v>4.7408507245181301E-2</v>
      </c>
      <c r="AR172" s="1832">
        <v>4.7684288754859701E-2</v>
      </c>
      <c r="AS172" s="1832">
        <v>4.5415275868839602E-2</v>
      </c>
      <c r="AT172" s="1832">
        <v>4.6564468487283198E-2</v>
      </c>
      <c r="AU172" s="1832">
        <v>4.6294035881365297E-2</v>
      </c>
      <c r="AV172" s="1832"/>
      <c r="AW172" s="1832"/>
      <c r="AX172" s="1832"/>
      <c r="AY172" s="1823"/>
      <c r="AZ172" s="1831"/>
      <c r="BA172" s="1832"/>
      <c r="BB172" s="1832"/>
      <c r="BC172" s="1832">
        <v>3.6025321312104397E-2</v>
      </c>
      <c r="BD172" s="1832">
        <v>3.3626009911664603E-2</v>
      </c>
      <c r="BE172" s="1832">
        <v>4.0091386548670602E-2</v>
      </c>
      <c r="BF172" s="1832">
        <v>3.87182172096888E-2</v>
      </c>
      <c r="BG172" s="1832">
        <v>3.6529863890734302E-2</v>
      </c>
      <c r="BH172" s="1832">
        <v>3.8148830657080302E-2</v>
      </c>
      <c r="BI172" s="1832">
        <v>4.2616585743056698E-2</v>
      </c>
      <c r="BJ172" s="1832"/>
      <c r="BK172" s="1823"/>
      <c r="BL172" s="1831"/>
      <c r="BM172" s="1832">
        <v>2.0150288941337299E-2</v>
      </c>
      <c r="BN172" s="1832">
        <v>2.1130511807685499E-2</v>
      </c>
      <c r="BO172" s="1832">
        <v>2.1154348861097901E-2</v>
      </c>
      <c r="BP172" s="1832">
        <v>2.03958838878276E-2</v>
      </c>
      <c r="BQ172" s="1832">
        <v>2.01413004430607E-2</v>
      </c>
      <c r="BR172" s="1832">
        <v>2.0268993653037401E-2</v>
      </c>
      <c r="BS172" s="1832">
        <v>2.22373108593267E-2</v>
      </c>
      <c r="BT172" s="1832">
        <v>2.1124514344853299E-2</v>
      </c>
      <c r="BU172" s="1832">
        <v>2.15829357746656E-2</v>
      </c>
      <c r="BV172" s="1832"/>
      <c r="BW172" s="1823"/>
    </row>
    <row r="173" spans="1:78" s="538" customFormat="1">
      <c r="A173" s="1831"/>
      <c r="B173" s="1832" t="s">
        <v>319</v>
      </c>
      <c r="C173" s="1833"/>
      <c r="D173" s="1833"/>
      <c r="E173" s="1833"/>
      <c r="F173" s="1833"/>
      <c r="G173" s="1833"/>
      <c r="H173" s="1833"/>
      <c r="I173" s="1832"/>
      <c r="J173" s="1832"/>
      <c r="K173" s="1832"/>
      <c r="L173" s="1832"/>
      <c r="M173" s="1832"/>
      <c r="N173" s="1832">
        <v>8.6771557373112193E-2</v>
      </c>
      <c r="O173" s="1832">
        <v>8.9432712956334995E-2</v>
      </c>
      <c r="P173" s="1832">
        <v>8.5070221575649099E-2</v>
      </c>
      <c r="Q173" s="1832">
        <v>9.2552269412087995E-2</v>
      </c>
      <c r="R173" s="1832">
        <v>9.9458190224088999E-2</v>
      </c>
      <c r="S173" s="1832">
        <v>9.5135568354705505E-2</v>
      </c>
      <c r="T173" s="1832">
        <v>9.2800643871674304E-2</v>
      </c>
      <c r="U173" s="1832">
        <v>9.6039025381742402E-2</v>
      </c>
      <c r="V173" s="1832">
        <v>9.5674171515304801E-2</v>
      </c>
      <c r="W173" s="1832"/>
      <c r="X173" s="1834"/>
      <c r="Y173" s="1831"/>
      <c r="Z173" s="1831"/>
      <c r="AA173" s="1832">
        <v>8.8787193577282306E-2</v>
      </c>
      <c r="AB173" s="1832">
        <v>8.4594901909984602E-2</v>
      </c>
      <c r="AC173" s="1832">
        <v>8.4869430525509701E-2</v>
      </c>
      <c r="AD173" s="1832">
        <v>8.7825169908600897E-2</v>
      </c>
      <c r="AE173" s="1832">
        <v>8.9385147755417504E-2</v>
      </c>
      <c r="AF173" s="1832">
        <v>8.7511046285848798E-2</v>
      </c>
      <c r="AG173" s="1832">
        <v>8.7081333817939893E-2</v>
      </c>
      <c r="AH173" s="1832">
        <v>8.6202440684803705E-2</v>
      </c>
      <c r="AI173" s="1832"/>
      <c r="AJ173" s="1832"/>
      <c r="AK173" s="1823"/>
      <c r="AL173" s="1831"/>
      <c r="AM173" s="1832">
        <v>7.9436535291473098E-2</v>
      </c>
      <c r="AN173" s="1832">
        <v>8.3132976352644994E-2</v>
      </c>
      <c r="AO173" s="1832">
        <v>8.4216814399584894E-2</v>
      </c>
      <c r="AP173" s="1832">
        <v>8.1864254849682794E-2</v>
      </c>
      <c r="AQ173" s="1832">
        <v>8.0530121807033506E-2</v>
      </c>
      <c r="AR173" s="1832">
        <v>8.1804439815774399E-2</v>
      </c>
      <c r="AS173" s="1832">
        <v>7.6266444139014303E-2</v>
      </c>
      <c r="AT173" s="1832">
        <v>7.79297375430862E-2</v>
      </c>
      <c r="AU173" s="1832">
        <v>7.5354852852523704E-2</v>
      </c>
      <c r="AV173" s="1832"/>
      <c r="AW173" s="1832"/>
      <c r="AX173" s="1832"/>
      <c r="AY173" s="1823"/>
      <c r="AZ173" s="1831"/>
      <c r="BA173" s="1832"/>
      <c r="BB173" s="1832"/>
      <c r="BC173" s="1832">
        <v>8.6846071634101601E-2</v>
      </c>
      <c r="BD173" s="1832">
        <v>8.6860167442355696E-2</v>
      </c>
      <c r="BE173" s="1832">
        <v>9.0028214817878496E-2</v>
      </c>
      <c r="BF173" s="1832">
        <v>8.5108174935293698E-2</v>
      </c>
      <c r="BG173" s="1832">
        <v>7.6408672976033695E-2</v>
      </c>
      <c r="BH173" s="1832">
        <v>8.0993054159098299E-2</v>
      </c>
      <c r="BI173" s="1832">
        <v>7.9053178420961698E-2</v>
      </c>
      <c r="BJ173" s="1832"/>
      <c r="BK173" s="1823"/>
      <c r="BL173" s="1831"/>
      <c r="BM173" s="1832">
        <v>5.6210430815149898E-2</v>
      </c>
      <c r="BN173" s="1832">
        <v>5.6066382330821798E-2</v>
      </c>
      <c r="BO173" s="1832">
        <v>5.5390237348759599E-2</v>
      </c>
      <c r="BP173" s="1832">
        <v>5.5927336560877901E-2</v>
      </c>
      <c r="BQ173" s="1832">
        <v>6.3076738852095096E-2</v>
      </c>
      <c r="BR173" s="1832">
        <v>6.0983674240568803E-2</v>
      </c>
      <c r="BS173" s="1832">
        <v>6.3629704112978205E-2</v>
      </c>
      <c r="BT173" s="1832">
        <v>6.2060365450195998E-2</v>
      </c>
      <c r="BU173" s="1832">
        <v>6.3629202851523597E-2</v>
      </c>
      <c r="BV173" s="1832"/>
      <c r="BW173" s="1823"/>
    </row>
    <row r="174" spans="1:78" s="538" customFormat="1">
      <c r="A174" s="1831"/>
      <c r="B174" s="1832" t="s">
        <v>327</v>
      </c>
      <c r="C174" s="1833"/>
      <c r="D174" s="1833"/>
      <c r="E174" s="1833"/>
      <c r="F174" s="1833"/>
      <c r="G174" s="1833"/>
      <c r="H174" s="1833"/>
      <c r="I174" s="1832"/>
      <c r="J174" s="1832"/>
      <c r="K174" s="1832"/>
      <c r="L174" s="1832"/>
      <c r="M174" s="1832"/>
      <c r="N174" s="1832">
        <v>0.18590768428491999</v>
      </c>
      <c r="O174" s="1832">
        <v>0.176628489620616</v>
      </c>
      <c r="P174" s="1832">
        <v>0.17036425693822699</v>
      </c>
      <c r="Q174" s="1832">
        <v>0.17083483077183301</v>
      </c>
      <c r="R174" s="1832">
        <v>0.168631912085348</v>
      </c>
      <c r="S174" s="1832">
        <v>0.172924364268637</v>
      </c>
      <c r="T174" s="1832">
        <v>0.17972991694319301</v>
      </c>
      <c r="U174" s="1832">
        <v>0.180035061866409</v>
      </c>
      <c r="V174" s="1832">
        <v>0.180615987857324</v>
      </c>
      <c r="W174" s="1832"/>
      <c r="X174" s="1834"/>
      <c r="Y174" s="1831"/>
      <c r="Z174" s="1831"/>
      <c r="AA174" s="1832">
        <v>0.23691984692659701</v>
      </c>
      <c r="AB174" s="1832">
        <v>0.23184075305496801</v>
      </c>
      <c r="AC174" s="1832">
        <v>0.22883796224854899</v>
      </c>
      <c r="AD174" s="1832">
        <v>0.22286735411295999</v>
      </c>
      <c r="AE174" s="1832">
        <v>0.21865284063962001</v>
      </c>
      <c r="AF174" s="1832">
        <v>0.21637877523063401</v>
      </c>
      <c r="AG174" s="1832">
        <v>0.21038187407211201</v>
      </c>
      <c r="AH174" s="1832">
        <v>0.21083053881646999</v>
      </c>
      <c r="AI174" s="1832"/>
      <c r="AJ174" s="1832"/>
      <c r="AK174" s="1823"/>
      <c r="AL174" s="1831"/>
      <c r="AM174" s="1832">
        <v>0.19758429491982599</v>
      </c>
      <c r="AN174" s="1832">
        <v>0.192782126692572</v>
      </c>
      <c r="AO174" s="1832">
        <v>0.19751760425277701</v>
      </c>
      <c r="AP174" s="1832">
        <v>0.20501402041003999</v>
      </c>
      <c r="AQ174" s="1832">
        <v>0.21093238747284801</v>
      </c>
      <c r="AR174" s="1832">
        <v>0.21173805996936301</v>
      </c>
      <c r="AS174" s="1832">
        <v>0.208153347732181</v>
      </c>
      <c r="AT174" s="1832">
        <v>0.20868926242307301</v>
      </c>
      <c r="AU174" s="1832">
        <v>0.212478265418475</v>
      </c>
      <c r="AV174" s="1832"/>
      <c r="AW174" s="1832"/>
      <c r="AX174" s="1832"/>
      <c r="AY174" s="1823"/>
      <c r="AZ174" s="1831"/>
      <c r="BA174" s="1832"/>
      <c r="BB174" s="1832"/>
      <c r="BC174" s="1832">
        <v>0.17323997698062499</v>
      </c>
      <c r="BD174" s="1832">
        <v>0.170419404501511</v>
      </c>
      <c r="BE174" s="1832">
        <v>0.16792774060497601</v>
      </c>
      <c r="BF174" s="1832">
        <v>0.187558531118757</v>
      </c>
      <c r="BG174" s="1832">
        <v>0.18047658339027201</v>
      </c>
      <c r="BH174" s="1832">
        <v>0.17779858270121901</v>
      </c>
      <c r="BI174" s="1832">
        <v>0.18051266734924101</v>
      </c>
      <c r="BJ174" s="1832"/>
      <c r="BK174" s="1823"/>
      <c r="BL174" s="1831"/>
      <c r="BM174" s="1832">
        <v>0.333140486631122</v>
      </c>
      <c r="BN174" s="1832">
        <v>0.32213250855026199</v>
      </c>
      <c r="BO174" s="1832">
        <v>0.32207035514811799</v>
      </c>
      <c r="BP174" s="1832">
        <v>0.32910231104368298</v>
      </c>
      <c r="BQ174" s="1832">
        <v>0.324084632885974</v>
      </c>
      <c r="BR174" s="1832">
        <v>0.31634045471403699</v>
      </c>
      <c r="BS174" s="1832">
        <v>0.30385002125079003</v>
      </c>
      <c r="BT174" s="1832">
        <v>0.30169321864237097</v>
      </c>
      <c r="BU174" s="1832">
        <v>0.29426937551500998</v>
      </c>
      <c r="BV174" s="1832"/>
      <c r="BW174" s="1823"/>
    </row>
    <row r="175" spans="1:78" s="538" customFormat="1">
      <c r="A175" s="1831"/>
      <c r="B175" s="1832" t="s">
        <v>328</v>
      </c>
      <c r="C175" s="1833"/>
      <c r="D175" s="1833"/>
      <c r="E175" s="1833"/>
      <c r="F175" s="1833"/>
      <c r="G175" s="1833"/>
      <c r="H175" s="1833"/>
      <c r="I175" s="1832"/>
      <c r="J175" s="1832"/>
      <c r="K175" s="1832"/>
      <c r="L175" s="1832"/>
      <c r="M175" s="1832"/>
      <c r="N175" s="1832">
        <v>0.19850554758849701</v>
      </c>
      <c r="O175" s="1832">
        <v>0.195582796468623</v>
      </c>
      <c r="P175" s="1832">
        <v>0.20097778648164699</v>
      </c>
      <c r="Q175" s="1832">
        <v>0.20184061616951701</v>
      </c>
      <c r="R175" s="1832">
        <v>0.21271320542830699</v>
      </c>
      <c r="S175" s="1832">
        <v>0.20409286024777201</v>
      </c>
      <c r="T175" s="1832">
        <v>0.20597296530613601</v>
      </c>
      <c r="U175" s="1832">
        <v>0.197381793236617</v>
      </c>
      <c r="V175" s="1832">
        <v>0.19588919807741001</v>
      </c>
      <c r="W175" s="1832"/>
      <c r="X175" s="1834"/>
      <c r="Y175" s="1831"/>
      <c r="Z175" s="1831"/>
      <c r="AA175" s="1832">
        <v>0.250053257429732</v>
      </c>
      <c r="AB175" s="1832">
        <v>0.24905220432661199</v>
      </c>
      <c r="AC175" s="1832">
        <v>0.25152784773639802</v>
      </c>
      <c r="AD175" s="1832">
        <v>0.25730606983829402</v>
      </c>
      <c r="AE175" s="1832">
        <v>0.252229359033661</v>
      </c>
      <c r="AF175" s="1832">
        <v>0.2428317631554</v>
      </c>
      <c r="AG175" s="1832">
        <v>0.23486579889238701</v>
      </c>
      <c r="AH175" s="1832">
        <v>0.22179849222157799</v>
      </c>
      <c r="AI175" s="1832"/>
      <c r="AJ175" s="1832"/>
      <c r="AK175" s="1823"/>
      <c r="AL175" s="1831"/>
      <c r="AM175" s="1832">
        <v>0.280989060392627</v>
      </c>
      <c r="AN175" s="1832">
        <v>0.25676871794549899</v>
      </c>
      <c r="AO175" s="1832">
        <v>0.25806899298243502</v>
      </c>
      <c r="AP175" s="1832">
        <v>0.245839845545647</v>
      </c>
      <c r="AQ175" s="1832">
        <v>0.23894525557480301</v>
      </c>
      <c r="AR175" s="1832">
        <v>0.23192501554592701</v>
      </c>
      <c r="AS175" s="1832">
        <v>0.23289318672688</v>
      </c>
      <c r="AT175" s="1832">
        <v>0.22711297394768301</v>
      </c>
      <c r="AU175" s="1832">
        <v>0.21415724627211399</v>
      </c>
      <c r="AV175" s="1832"/>
      <c r="AW175" s="1832"/>
      <c r="AX175" s="1832"/>
      <c r="AY175" s="1823"/>
      <c r="AZ175" s="1831"/>
      <c r="BA175" s="1832"/>
      <c r="BB175" s="1832"/>
      <c r="BC175" s="1832">
        <v>0.21197281521471001</v>
      </c>
      <c r="BD175" s="1832">
        <v>0.20850876920551401</v>
      </c>
      <c r="BE175" s="1832">
        <v>0.17611032107103</v>
      </c>
      <c r="BF175" s="1832">
        <v>0.169214485674096</v>
      </c>
      <c r="BG175" s="1832">
        <v>0.16016894855178501</v>
      </c>
      <c r="BH175" s="1832">
        <v>0.14869439948310001</v>
      </c>
      <c r="BI175" s="1832">
        <v>0.15330412787123701</v>
      </c>
      <c r="BJ175" s="1832"/>
      <c r="BK175" s="1823"/>
      <c r="BL175" s="1831"/>
      <c r="BM175" s="1832">
        <v>0.23566524442223799</v>
      </c>
      <c r="BN175" s="1832">
        <v>0.23671167215747699</v>
      </c>
      <c r="BO175" s="1832">
        <v>0.236833796298382</v>
      </c>
      <c r="BP175" s="1832">
        <v>0.241025294788138</v>
      </c>
      <c r="BQ175" s="1832">
        <v>0.25262750660906602</v>
      </c>
      <c r="BR175" s="1832">
        <v>0.266437723490759</v>
      </c>
      <c r="BS175" s="1832">
        <v>0.26644690239494701</v>
      </c>
      <c r="BT175" s="1832">
        <v>0.274997030929234</v>
      </c>
      <c r="BU175" s="1832">
        <v>0.27281028979260902</v>
      </c>
      <c r="BV175" s="1832"/>
      <c r="BW175" s="1823"/>
    </row>
    <row r="176" spans="1:78">
      <c r="A176" s="1823"/>
      <c r="B176" s="1823"/>
      <c r="C176" s="1824"/>
      <c r="D176" s="1824"/>
      <c r="E176" s="1824"/>
      <c r="F176" s="1824"/>
      <c r="G176" s="1824"/>
      <c r="H176" s="1824"/>
      <c r="I176" s="1825"/>
      <c r="J176" s="1823"/>
      <c r="K176" s="1823"/>
      <c r="L176" s="1823"/>
      <c r="M176" s="1823"/>
      <c r="N176" s="1831"/>
      <c r="O176" s="1831"/>
      <c r="P176" s="1831"/>
      <c r="Q176" s="1831"/>
      <c r="R176" s="1831"/>
      <c r="S176" s="1831"/>
      <c r="T176" s="1831"/>
      <c r="U176" s="1831"/>
      <c r="V176" s="1831"/>
      <c r="W176" s="1831"/>
      <c r="X176" s="1831"/>
      <c r="Y176" s="1831"/>
      <c r="Z176" s="1831"/>
      <c r="AA176" s="1831"/>
      <c r="AB176" s="1831"/>
      <c r="AC176" s="1831"/>
      <c r="AD176" s="1831"/>
      <c r="AE176" s="1831"/>
      <c r="AF176" s="1831"/>
      <c r="AG176" s="1831"/>
      <c r="AH176" s="1831"/>
      <c r="AI176" s="1831"/>
      <c r="AJ176" s="1831"/>
      <c r="AK176" s="1831"/>
      <c r="AL176" s="1831"/>
      <c r="AM176" s="1831"/>
      <c r="AN176" s="1831"/>
      <c r="AO176" s="1831"/>
      <c r="AP176" s="1831"/>
      <c r="AQ176" s="1831"/>
      <c r="AR176" s="1831"/>
      <c r="AS176" s="1831"/>
      <c r="AT176" s="1831"/>
      <c r="AU176" s="1831"/>
      <c r="AV176" s="1831"/>
      <c r="AW176" s="1831"/>
      <c r="AX176" s="1831"/>
      <c r="AY176" s="1831"/>
      <c r="AZ176" s="1831"/>
      <c r="BA176" s="1831"/>
      <c r="BB176" s="1831"/>
      <c r="BC176" s="1831"/>
      <c r="BD176" s="1831"/>
      <c r="BE176" s="1831"/>
      <c r="BF176" s="1831"/>
      <c r="BG176" s="1831"/>
      <c r="BH176" s="1831"/>
      <c r="BI176" s="1831"/>
      <c r="BJ176" s="1831"/>
      <c r="BK176" s="1831"/>
      <c r="BL176" s="1831"/>
      <c r="BM176" s="1831"/>
      <c r="BN176" s="1831"/>
      <c r="BO176" s="1831"/>
      <c r="BP176" s="1831"/>
      <c r="BQ176" s="1831"/>
      <c r="BR176" s="1831"/>
      <c r="BS176" s="1831"/>
      <c r="BT176" s="1831"/>
      <c r="BU176" s="1831"/>
      <c r="BV176" s="1831"/>
      <c r="BW176" s="1823"/>
      <c r="BX176" s="1823"/>
      <c r="BY176" s="1823"/>
      <c r="BZ176" s="1823"/>
    </row>
    <row r="177" spans="1:78">
      <c r="A177" s="1823"/>
      <c r="B177" s="1823"/>
      <c r="C177" s="1824"/>
      <c r="D177" s="1824"/>
      <c r="E177" s="1824"/>
      <c r="F177" s="1824"/>
      <c r="G177" s="1824"/>
      <c r="H177" s="1824"/>
      <c r="I177" s="1825"/>
      <c r="J177" s="1823"/>
      <c r="K177" s="1823"/>
      <c r="L177" s="1823"/>
      <c r="M177" s="1823"/>
      <c r="N177" s="1831"/>
      <c r="O177" s="1831"/>
      <c r="P177" s="1831"/>
      <c r="Q177" s="1831"/>
      <c r="R177" s="1831"/>
      <c r="S177" s="1831"/>
      <c r="T177" s="1831"/>
      <c r="U177" s="1831"/>
      <c r="V177" s="1831"/>
      <c r="W177" s="1831"/>
      <c r="X177" s="1831"/>
      <c r="Y177" s="1831"/>
      <c r="Z177" s="1831"/>
      <c r="AA177" s="1831"/>
      <c r="AB177" s="1831"/>
      <c r="AC177" s="1831"/>
      <c r="AD177" s="1831"/>
      <c r="AE177" s="1831"/>
      <c r="AF177" s="1831"/>
      <c r="AG177" s="1831"/>
      <c r="AH177" s="1831"/>
      <c r="AI177" s="1831"/>
      <c r="AJ177" s="1831"/>
      <c r="AK177" s="1831"/>
      <c r="AL177" s="1831"/>
      <c r="AM177" s="1831"/>
      <c r="AN177" s="1831"/>
      <c r="AO177" s="1831"/>
      <c r="AP177" s="1831"/>
      <c r="AQ177" s="1831"/>
      <c r="AR177" s="1831"/>
      <c r="AS177" s="1831"/>
      <c r="AT177" s="1831"/>
      <c r="AU177" s="1831"/>
      <c r="AV177" s="1831"/>
      <c r="AW177" s="1831"/>
      <c r="AX177" s="1831"/>
      <c r="AY177" s="1831"/>
      <c r="AZ177" s="1831"/>
      <c r="BA177" s="1831"/>
      <c r="BB177" s="1831"/>
      <c r="BC177" s="1831"/>
      <c r="BD177" s="1831"/>
      <c r="BE177" s="1831"/>
      <c r="BF177" s="1831"/>
      <c r="BG177" s="1831"/>
      <c r="BH177" s="1831"/>
      <c r="BI177" s="1831"/>
      <c r="BJ177" s="1831"/>
      <c r="BK177" s="1831"/>
      <c r="BL177" s="1831"/>
      <c r="BM177" s="1831"/>
      <c r="BN177" s="1831"/>
      <c r="BO177" s="1831"/>
      <c r="BP177" s="1831"/>
      <c r="BQ177" s="1831"/>
      <c r="BR177" s="1831"/>
      <c r="BS177" s="1831"/>
      <c r="BT177" s="1831"/>
      <c r="BU177" s="1831"/>
      <c r="BV177" s="1831"/>
      <c r="BW177" s="1823"/>
      <c r="BX177" s="1823"/>
      <c r="BY177" s="1823"/>
      <c r="BZ177" s="1823"/>
    </row>
    <row r="178" spans="1:78">
      <c r="C178" s="365"/>
      <c r="D178" s="365"/>
      <c r="E178" s="365"/>
      <c r="F178" s="365"/>
      <c r="G178" s="365"/>
      <c r="H178" s="365"/>
      <c r="I178" s="105"/>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538"/>
      <c r="AV178" s="538"/>
      <c r="AW178" s="538"/>
      <c r="AX178" s="538"/>
      <c r="AY178" s="538"/>
      <c r="AZ178" s="538"/>
      <c r="BA178" s="538"/>
      <c r="BB178" s="538"/>
      <c r="BC178" s="538"/>
      <c r="BD178" s="538"/>
      <c r="BE178" s="538"/>
      <c r="BF178" s="538"/>
      <c r="BG178" s="538"/>
      <c r="BH178" s="538"/>
      <c r="BI178" s="538"/>
      <c r="BJ178" s="538"/>
      <c r="BK178" s="538"/>
      <c r="BL178" s="538"/>
      <c r="BM178" s="538"/>
      <c r="BN178" s="538"/>
      <c r="BO178" s="538"/>
      <c r="BP178" s="538"/>
      <c r="BQ178" s="538"/>
      <c r="BR178" s="538"/>
      <c r="BS178" s="538"/>
      <c r="BT178" s="538"/>
      <c r="BU178" s="538"/>
      <c r="BV178" s="538"/>
    </row>
    <row r="179" spans="1:78">
      <c r="C179" s="365"/>
      <c r="D179" s="365"/>
      <c r="E179" s="365"/>
      <c r="F179" s="365"/>
      <c r="G179" s="365"/>
      <c r="H179" s="365"/>
      <c r="I179" s="105"/>
      <c r="N179" s="538"/>
      <c r="O179" s="538"/>
      <c r="P179" s="538"/>
      <c r="Q179" s="538"/>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8"/>
      <c r="AU179" s="538"/>
      <c r="AV179" s="538"/>
      <c r="AW179" s="538"/>
      <c r="AX179" s="538"/>
      <c r="AY179" s="538"/>
      <c r="AZ179" s="538"/>
      <c r="BA179" s="538"/>
      <c r="BB179" s="538"/>
      <c r="BC179" s="538"/>
      <c r="BD179" s="538"/>
      <c r="BE179" s="538"/>
      <c r="BF179" s="538"/>
      <c r="BG179" s="538"/>
      <c r="BH179" s="538"/>
      <c r="BI179" s="538"/>
      <c r="BJ179" s="538"/>
      <c r="BK179" s="538"/>
      <c r="BL179" s="538"/>
      <c r="BM179" s="538"/>
      <c r="BN179" s="538"/>
      <c r="BO179" s="538"/>
      <c r="BP179" s="538"/>
      <c r="BQ179" s="538"/>
      <c r="BR179" s="538"/>
      <c r="BS179" s="538"/>
      <c r="BT179" s="538"/>
      <c r="BU179" s="538"/>
      <c r="BV179" s="538"/>
    </row>
    <row r="180" spans="1:78">
      <c r="C180" s="365"/>
      <c r="D180" s="365"/>
      <c r="E180" s="365"/>
      <c r="F180" s="365"/>
      <c r="G180" s="365"/>
      <c r="H180" s="365"/>
      <c r="I180" s="105"/>
      <c r="N180" s="538"/>
      <c r="O180" s="538"/>
      <c r="P180" s="538"/>
      <c r="Q180" s="538"/>
      <c r="R180" s="538"/>
      <c r="S180" s="538"/>
      <c r="T180" s="538"/>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8"/>
      <c r="AQ180" s="538"/>
      <c r="AR180" s="538"/>
      <c r="AS180" s="538"/>
      <c r="AT180" s="538"/>
      <c r="AU180" s="538"/>
      <c r="AV180" s="538"/>
      <c r="AW180" s="538"/>
      <c r="AX180" s="538"/>
      <c r="AY180" s="538"/>
      <c r="AZ180" s="538"/>
      <c r="BA180" s="538"/>
      <c r="BB180" s="538"/>
      <c r="BC180" s="538"/>
      <c r="BD180" s="538"/>
      <c r="BE180" s="538"/>
      <c r="BF180" s="538"/>
      <c r="BG180" s="538"/>
      <c r="BH180" s="538"/>
      <c r="BI180" s="538"/>
      <c r="BJ180" s="538"/>
      <c r="BK180" s="538"/>
      <c r="BL180" s="538"/>
      <c r="BM180" s="538"/>
      <c r="BN180" s="538"/>
      <c r="BO180" s="538"/>
      <c r="BP180" s="538"/>
      <c r="BQ180" s="538"/>
      <c r="BR180" s="538"/>
      <c r="BS180" s="538"/>
      <c r="BT180" s="538"/>
      <c r="BU180" s="538"/>
      <c r="BV180" s="538"/>
    </row>
    <row r="181" spans="1:78">
      <c r="C181" s="365"/>
      <c r="D181" s="365"/>
      <c r="E181" s="365"/>
      <c r="F181" s="365"/>
      <c r="G181" s="365"/>
      <c r="H181" s="365"/>
      <c r="I181" s="105"/>
      <c r="N181" s="538"/>
      <c r="O181" s="538"/>
      <c r="P181" s="538"/>
      <c r="Q181" s="538"/>
      <c r="R181" s="538"/>
      <c r="S181" s="538"/>
      <c r="T181" s="538"/>
      <c r="U181" s="538"/>
      <c r="V181" s="538"/>
      <c r="W181" s="538"/>
      <c r="X181" s="538"/>
      <c r="Y181" s="538"/>
      <c r="Z181" s="538"/>
      <c r="AA181" s="538"/>
      <c r="AB181" s="538"/>
      <c r="AC181" s="538"/>
      <c r="AD181" s="538"/>
      <c r="AE181" s="538"/>
      <c r="AF181" s="538"/>
      <c r="AG181" s="538"/>
      <c r="AH181" s="538"/>
      <c r="AI181" s="538"/>
      <c r="AJ181" s="538"/>
      <c r="AK181" s="538"/>
      <c r="AL181" s="538"/>
      <c r="AM181" s="538"/>
      <c r="AN181" s="538"/>
      <c r="AO181" s="538"/>
      <c r="AP181" s="538"/>
      <c r="AQ181" s="538"/>
      <c r="AR181" s="538"/>
      <c r="AS181" s="538"/>
      <c r="AT181" s="538"/>
      <c r="AU181" s="538"/>
      <c r="AV181" s="538"/>
      <c r="AW181" s="538"/>
      <c r="AX181" s="538"/>
      <c r="AY181" s="538"/>
      <c r="AZ181" s="538"/>
      <c r="BA181" s="538"/>
      <c r="BB181" s="538"/>
      <c r="BC181" s="538"/>
      <c r="BD181" s="538"/>
      <c r="BE181" s="538"/>
      <c r="BF181" s="538"/>
      <c r="BG181" s="538"/>
      <c r="BH181" s="538"/>
      <c r="BI181" s="538"/>
      <c r="BJ181" s="538"/>
      <c r="BK181" s="538"/>
      <c r="BL181" s="538"/>
      <c r="BM181" s="538"/>
      <c r="BN181" s="538"/>
      <c r="BO181" s="538"/>
      <c r="BP181" s="538"/>
      <c r="BQ181" s="538"/>
      <c r="BR181" s="538"/>
      <c r="BS181" s="538"/>
      <c r="BT181" s="538"/>
      <c r="BU181" s="538"/>
      <c r="BV181" s="538"/>
    </row>
    <row r="182" spans="1:78">
      <c r="C182" s="365"/>
      <c r="D182" s="365"/>
      <c r="E182" s="365"/>
      <c r="F182" s="365"/>
      <c r="G182" s="365"/>
      <c r="H182" s="365"/>
      <c r="I182" s="105"/>
      <c r="N182" s="538"/>
      <c r="O182" s="538"/>
      <c r="P182" s="538"/>
      <c r="Q182" s="538"/>
      <c r="R182" s="538"/>
      <c r="S182" s="538"/>
      <c r="T182" s="538"/>
      <c r="U182" s="538"/>
      <c r="V182" s="538"/>
      <c r="W182" s="538"/>
      <c r="X182" s="538"/>
      <c r="Y182" s="538"/>
      <c r="Z182" s="538"/>
      <c r="AA182" s="538"/>
      <c r="AB182" s="538"/>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38"/>
      <c r="AY182" s="538"/>
      <c r="AZ182" s="538"/>
      <c r="BA182" s="538"/>
      <c r="BB182" s="538"/>
      <c r="BC182" s="538"/>
      <c r="BD182" s="538"/>
      <c r="BE182" s="538"/>
      <c r="BF182" s="538"/>
      <c r="BG182" s="538"/>
      <c r="BH182" s="538"/>
      <c r="BI182" s="538"/>
      <c r="BJ182" s="538"/>
      <c r="BK182" s="538"/>
      <c r="BL182" s="538"/>
      <c r="BM182" s="538"/>
      <c r="BN182" s="538"/>
      <c r="BO182" s="538"/>
      <c r="BP182" s="538"/>
      <c r="BQ182" s="538"/>
      <c r="BR182" s="538"/>
      <c r="BS182" s="538"/>
      <c r="BT182" s="538"/>
      <c r="BU182" s="538"/>
      <c r="BV182" s="538"/>
    </row>
    <row r="183" spans="1:78">
      <c r="C183" s="365"/>
      <c r="D183" s="365"/>
      <c r="E183" s="365"/>
      <c r="F183" s="365"/>
      <c r="G183" s="365"/>
      <c r="H183" s="365"/>
      <c r="I183" s="105"/>
      <c r="N183" s="538"/>
      <c r="O183" s="538"/>
      <c r="P183" s="538"/>
      <c r="Q183" s="538"/>
      <c r="R183" s="538"/>
      <c r="S183" s="538"/>
      <c r="T183" s="538"/>
      <c r="U183" s="538"/>
      <c r="V183" s="538"/>
      <c r="W183" s="538"/>
      <c r="X183" s="538"/>
      <c r="Y183" s="538"/>
      <c r="Z183" s="538"/>
      <c r="AA183" s="538"/>
      <c r="AB183" s="538"/>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38"/>
      <c r="AY183" s="538"/>
      <c r="AZ183" s="538"/>
      <c r="BA183" s="538"/>
      <c r="BB183" s="538"/>
      <c r="BC183" s="538"/>
      <c r="BD183" s="538"/>
      <c r="BE183" s="538"/>
      <c r="BF183" s="538"/>
      <c r="BG183" s="538"/>
      <c r="BH183" s="538"/>
      <c r="BI183" s="538"/>
      <c r="BJ183" s="538"/>
      <c r="BK183" s="538"/>
      <c r="BL183" s="538"/>
      <c r="BM183" s="538"/>
      <c r="BN183" s="538"/>
      <c r="BO183" s="538"/>
      <c r="BP183" s="538"/>
      <c r="BQ183" s="538"/>
      <c r="BR183" s="538"/>
      <c r="BS183" s="538"/>
      <c r="BT183" s="538"/>
      <c r="BU183" s="538"/>
      <c r="BV183" s="538"/>
    </row>
    <row r="184" spans="1:78">
      <c r="C184" s="365"/>
      <c r="D184" s="365"/>
      <c r="E184" s="365"/>
      <c r="F184" s="365"/>
      <c r="G184" s="365"/>
      <c r="H184" s="365"/>
      <c r="I184" s="105"/>
      <c r="N184" s="538"/>
      <c r="O184" s="538"/>
      <c r="P184" s="538"/>
      <c r="Q184" s="538"/>
      <c r="R184" s="538"/>
      <c r="S184" s="538"/>
      <c r="T184" s="538"/>
      <c r="U184" s="538"/>
      <c r="V184" s="538"/>
      <c r="W184" s="538"/>
      <c r="X184" s="538"/>
      <c r="Y184" s="538"/>
      <c r="Z184" s="538"/>
      <c r="AA184" s="538"/>
      <c r="AB184" s="538"/>
      <c r="AC184" s="538"/>
      <c r="AD184" s="538"/>
      <c r="AE184" s="538"/>
      <c r="AF184" s="538"/>
      <c r="AG184" s="538"/>
      <c r="AH184" s="538"/>
      <c r="AI184" s="538"/>
      <c r="AJ184" s="538"/>
      <c r="AK184" s="538"/>
      <c r="AL184" s="538"/>
      <c r="AM184" s="538"/>
      <c r="AN184" s="538"/>
      <c r="AO184" s="538"/>
      <c r="AP184" s="538"/>
      <c r="AQ184" s="538"/>
      <c r="AR184" s="538"/>
      <c r="AS184" s="538"/>
      <c r="AT184" s="538"/>
      <c r="AU184" s="538"/>
      <c r="AV184" s="538"/>
      <c r="AW184" s="538"/>
      <c r="AX184" s="538"/>
      <c r="AY184" s="538"/>
      <c r="AZ184" s="538"/>
      <c r="BA184" s="538"/>
      <c r="BB184" s="538"/>
      <c r="BC184" s="538"/>
      <c r="BD184" s="538"/>
      <c r="BE184" s="538"/>
      <c r="BF184" s="538"/>
      <c r="BG184" s="538"/>
      <c r="BH184" s="538"/>
      <c r="BI184" s="538"/>
      <c r="BJ184" s="538"/>
      <c r="BK184" s="538"/>
      <c r="BL184" s="538"/>
      <c r="BM184" s="538"/>
      <c r="BN184" s="538"/>
      <c r="BO184" s="538"/>
      <c r="BP184" s="538"/>
      <c r="BQ184" s="538"/>
      <c r="BR184" s="538"/>
      <c r="BS184" s="538"/>
      <c r="BT184" s="538"/>
      <c r="BU184" s="538"/>
      <c r="BV184" s="538"/>
    </row>
  </sheetData>
  <mergeCells count="10">
    <mergeCell ref="A129:A136"/>
    <mergeCell ref="A138:A145"/>
    <mergeCell ref="A147:A154"/>
    <mergeCell ref="A156:A163"/>
    <mergeCell ref="A40:A44"/>
    <mergeCell ref="A46:A50"/>
    <mergeCell ref="A52:A56"/>
    <mergeCell ref="A58:A62"/>
    <mergeCell ref="A64:A68"/>
    <mergeCell ref="A120:A127"/>
  </mergeCells>
  <phoneticPr fontId="75" type="noConversion"/>
  <pageMargins left="0.47244094488188981" right="0.39370078740157483" top="0.98425196850393704" bottom="0.98425196850393704" header="0.51181102362204722" footer="0.51181102362204722"/>
  <pageSetup paperSize="9" scale="65" fitToHeight="0" orientation="landscape" r:id="rId1"/>
  <headerFooter alignWithMargins="0"/>
  <rowBreaks count="3" manualBreakCount="3">
    <brk id="38" max="57" man="1"/>
    <brk id="69" max="16383" man="1"/>
    <brk id="117" max="57" man="1"/>
  </rowBreaks>
  <colBreaks count="2" manualBreakCount="2">
    <brk id="25" min="164" max="176" man="1"/>
    <brk id="53" min="164" max="176"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86"/>
  <sheetViews>
    <sheetView view="pageBreakPreview" zoomScale="40" zoomScaleNormal="85" zoomScaleSheetLayoutView="40" workbookViewId="0">
      <selection activeCell="N32" sqref="N32"/>
    </sheetView>
  </sheetViews>
  <sheetFormatPr defaultColWidth="8.88671875" defaultRowHeight="14.4"/>
  <cols>
    <col min="1" max="1" width="3.44140625" style="38" customWidth="1"/>
    <col min="2" max="2" width="43.44140625" style="38" customWidth="1"/>
    <col min="3" max="3" width="7.88671875" style="38" customWidth="1"/>
    <col min="4" max="4" width="43.44140625" style="38" customWidth="1"/>
    <col min="5" max="5" width="7.88671875" style="38" customWidth="1"/>
    <col min="6" max="6" width="43.44140625" style="38" customWidth="1"/>
    <col min="7" max="7" width="7.88671875" style="38" customWidth="1"/>
    <col min="8" max="8" width="43.33203125" style="38" customWidth="1"/>
    <col min="9" max="9" width="7.88671875" style="38" customWidth="1"/>
    <col min="10" max="10" width="43.33203125" style="38" customWidth="1"/>
    <col min="11" max="11" width="7.77734375" style="555" customWidth="1"/>
    <col min="12" max="12" width="43.44140625" style="556" customWidth="1"/>
    <col min="13" max="13" width="7.77734375" style="556" customWidth="1"/>
    <col min="14" max="14" width="43.44140625" style="38" customWidth="1"/>
    <col min="15" max="15" width="8.88671875" style="38"/>
    <col min="16" max="16" width="41.21875" style="38" customWidth="1"/>
    <col min="17" max="17" width="12.44140625" style="38" customWidth="1"/>
    <col min="18" max="18" width="41.21875" style="38" customWidth="1"/>
    <col min="19" max="19" width="12.44140625" style="38" customWidth="1"/>
    <col min="20" max="21" width="8.88671875" style="38"/>
    <col min="22" max="22" width="12.109375" style="38" bestFit="1" customWidth="1"/>
    <col min="26" max="26" width="12.109375" style="1512" bestFit="1" customWidth="1"/>
    <col min="27" max="27" width="10.44140625" style="1486" bestFit="1" customWidth="1"/>
    <col min="28" max="34" width="8.88671875" style="38"/>
    <col min="35" max="35" width="9.77734375" style="38" bestFit="1" customWidth="1"/>
    <col min="36" max="36" width="9.109375" style="38" bestFit="1" customWidth="1"/>
    <col min="37" max="38" width="9.77734375" style="38" bestFit="1" customWidth="1"/>
    <col min="39" max="39" width="9.109375" style="38" bestFit="1" customWidth="1"/>
    <col min="40" max="16384" width="8.88671875" style="38"/>
  </cols>
  <sheetData>
    <row r="1" spans="1:39" s="2" customFormat="1" ht="15.6">
      <c r="A1" s="674" t="s">
        <v>39</v>
      </c>
      <c r="B1" s="674"/>
      <c r="C1" s="674"/>
      <c r="D1" s="674"/>
      <c r="E1" s="674"/>
      <c r="F1" s="674"/>
      <c r="G1" s="674"/>
      <c r="H1" s="674"/>
      <c r="I1" s="674"/>
      <c r="K1" s="586"/>
      <c r="L1" s="585"/>
      <c r="M1" s="585"/>
      <c r="Z1" s="1509">
        <v>0.10599015550218861</v>
      </c>
      <c r="AA1" s="1072"/>
    </row>
    <row r="2" spans="1:39" s="2" customFormat="1" ht="13.8">
      <c r="A2" s="2" t="s">
        <v>308</v>
      </c>
      <c r="K2" s="586"/>
      <c r="L2" s="585"/>
      <c r="M2" s="585"/>
      <c r="Z2" s="1509">
        <v>7.0275407490674985E-2</v>
      </c>
      <c r="AA2" s="1072"/>
    </row>
    <row r="3" spans="1:39" s="2" customFormat="1" ht="13.8">
      <c r="A3" s="5" t="s">
        <v>329</v>
      </c>
      <c r="B3" s="5"/>
      <c r="C3" s="5"/>
      <c r="D3" s="5"/>
      <c r="E3" s="5"/>
      <c r="F3" s="5"/>
      <c r="G3" s="5"/>
      <c r="H3" s="5"/>
      <c r="I3" s="5"/>
      <c r="K3" s="586"/>
      <c r="L3" s="585"/>
      <c r="M3" s="585"/>
      <c r="Z3" s="1509">
        <v>6.400422393677721E-2</v>
      </c>
      <c r="AA3" s="1072"/>
    </row>
    <row r="4" spans="1:39">
      <c r="J4" s="1510"/>
      <c r="K4" s="1511"/>
      <c r="Z4" s="1512">
        <v>4.4909985863437397E-2</v>
      </c>
    </row>
    <row r="5" spans="1:39" s="554" customFormat="1" ht="19.2" customHeight="1">
      <c r="B5" s="557" t="s">
        <v>143</v>
      </c>
      <c r="C5" s="558">
        <v>2012</v>
      </c>
      <c r="D5" s="557" t="s">
        <v>143</v>
      </c>
      <c r="E5" s="558">
        <v>2013</v>
      </c>
      <c r="F5" s="570" t="s">
        <v>143</v>
      </c>
      <c r="G5" s="558">
        <v>2014</v>
      </c>
      <c r="H5" s="557" t="s">
        <v>143</v>
      </c>
      <c r="I5" s="558">
        <v>2015</v>
      </c>
      <c r="J5" s="557" t="s">
        <v>143</v>
      </c>
      <c r="K5" s="558">
        <v>2016</v>
      </c>
      <c r="L5" s="557" t="s">
        <v>143</v>
      </c>
      <c r="M5" s="558">
        <v>2017</v>
      </c>
      <c r="N5" s="557" t="s">
        <v>143</v>
      </c>
      <c r="O5" s="558">
        <v>2018</v>
      </c>
      <c r="P5" s="557" t="s">
        <v>143</v>
      </c>
      <c r="Q5" s="558">
        <v>2019</v>
      </c>
      <c r="R5" s="557" t="s">
        <v>143</v>
      </c>
      <c r="S5" s="558">
        <v>2020</v>
      </c>
      <c r="V5" s="1513"/>
      <c r="Z5" s="1512">
        <v>4.4874559296918907E-2</v>
      </c>
      <c r="AA5" s="1513"/>
      <c r="AB5" s="1513"/>
      <c r="AC5" s="1513"/>
      <c r="AD5" s="1513"/>
      <c r="AE5" s="1513"/>
      <c r="AF5" s="1513"/>
      <c r="AG5" s="1513"/>
      <c r="AH5" s="1513"/>
      <c r="AI5" s="1513"/>
      <c r="AJ5" s="1513"/>
      <c r="AK5" s="1513"/>
      <c r="AL5" s="1513"/>
      <c r="AM5" s="1513"/>
    </row>
    <row r="6" spans="1:39" s="2" customFormat="1" ht="13.2" customHeight="1">
      <c r="A6" s="2">
        <v>1</v>
      </c>
      <c r="B6" s="559" t="s">
        <v>330</v>
      </c>
      <c r="C6" s="1514">
        <v>7.0472990750672995E-2</v>
      </c>
      <c r="D6" s="1515" t="s">
        <v>330</v>
      </c>
      <c r="E6" s="1516">
        <v>7.2980017376194598E-2</v>
      </c>
      <c r="F6" s="571" t="s">
        <v>331</v>
      </c>
      <c r="G6" s="1514">
        <v>7.3731327610196601E-2</v>
      </c>
      <c r="H6" s="572" t="s">
        <v>331</v>
      </c>
      <c r="I6" s="587">
        <v>7.8E-2</v>
      </c>
      <c r="J6" s="562" t="s">
        <v>331</v>
      </c>
      <c r="K6" s="588">
        <v>7.6999999999999999E-2</v>
      </c>
      <c r="L6" s="562" t="s">
        <v>331</v>
      </c>
      <c r="M6" s="588">
        <v>7.9220504130480804E-2</v>
      </c>
      <c r="N6" s="562" t="s">
        <v>330</v>
      </c>
      <c r="O6" s="588">
        <v>7.93007507559296E-2</v>
      </c>
      <c r="P6" s="562" t="s">
        <v>333</v>
      </c>
      <c r="Q6" s="588">
        <v>7.8522720348325123E-2</v>
      </c>
      <c r="R6" s="578" t="s">
        <v>439</v>
      </c>
      <c r="S6" s="588">
        <v>0.08</v>
      </c>
      <c r="V6" s="1517"/>
      <c r="Z6" s="1512">
        <v>4.2710813618789707E-2</v>
      </c>
      <c r="AA6" s="1509" t="s">
        <v>452</v>
      </c>
      <c r="AB6" s="1517"/>
      <c r="AC6" s="1509">
        <v>2018</v>
      </c>
      <c r="AD6" s="1517"/>
      <c r="AE6" s="1517"/>
      <c r="AF6" s="1517"/>
      <c r="AG6" s="1517"/>
      <c r="AH6" s="1517"/>
      <c r="AI6" s="1517"/>
      <c r="AJ6" s="1517"/>
      <c r="AK6" s="1517"/>
      <c r="AL6" s="1517"/>
      <c r="AM6" s="1517"/>
    </row>
    <row r="7" spans="1:39" s="2" customFormat="1" ht="13.2" customHeight="1">
      <c r="A7" s="2">
        <v>2</v>
      </c>
      <c r="B7" s="560" t="s">
        <v>332</v>
      </c>
      <c r="C7" s="1518">
        <v>6.6964857954353793E-2</v>
      </c>
      <c r="D7" s="1519" t="s">
        <v>332</v>
      </c>
      <c r="E7" s="1520">
        <v>7.0510408614214301E-2</v>
      </c>
      <c r="F7" s="573" t="s">
        <v>333</v>
      </c>
      <c r="G7" s="1518">
        <v>6.8434800871597007E-2</v>
      </c>
      <c r="H7" s="563" t="s">
        <v>333</v>
      </c>
      <c r="I7" s="589">
        <v>6.7000000000000004E-2</v>
      </c>
      <c r="J7" s="578" t="s">
        <v>333</v>
      </c>
      <c r="K7" s="590">
        <v>6.9000000000000006E-2</v>
      </c>
      <c r="L7" s="578" t="s">
        <v>333</v>
      </c>
      <c r="M7" s="590">
        <v>7.0771930886313394E-2</v>
      </c>
      <c r="N7" s="578" t="s">
        <v>333</v>
      </c>
      <c r="O7" s="590">
        <v>6.8637257268995999E-2</v>
      </c>
      <c r="P7" s="578" t="s">
        <v>439</v>
      </c>
      <c r="Q7" s="590">
        <v>7.6628203920873467E-2</v>
      </c>
      <c r="R7" s="562" t="s">
        <v>333</v>
      </c>
      <c r="S7" s="588">
        <v>7.9000000000000001E-2</v>
      </c>
      <c r="V7" s="1517"/>
      <c r="Z7" s="1509">
        <v>3.9655953536695453E-2</v>
      </c>
      <c r="AA7" s="38" t="s">
        <v>201</v>
      </c>
      <c r="AB7" s="1512"/>
      <c r="AC7" s="1512">
        <v>1.0000000000000002</v>
      </c>
      <c r="AD7" s="1517"/>
      <c r="AE7" s="1517"/>
      <c r="AF7" s="1517"/>
      <c r="AG7" s="1517"/>
      <c r="AH7" s="1517"/>
      <c r="AI7" s="1517"/>
      <c r="AJ7" s="1517"/>
      <c r="AK7" s="1517"/>
      <c r="AL7" s="1517"/>
      <c r="AM7" s="1517"/>
    </row>
    <row r="8" spans="1:39" s="2" customFormat="1" ht="13.2" customHeight="1">
      <c r="A8" s="2">
        <v>3</v>
      </c>
      <c r="B8" s="560" t="s">
        <v>333</v>
      </c>
      <c r="C8" s="1518">
        <v>6.5777489930984201E-2</v>
      </c>
      <c r="D8" s="1519" t="s">
        <v>333</v>
      </c>
      <c r="E8" s="1520">
        <v>6.22601366836096E-2</v>
      </c>
      <c r="F8" s="573" t="s">
        <v>332</v>
      </c>
      <c r="G8" s="1518">
        <v>6.81722716652228E-2</v>
      </c>
      <c r="H8" s="563" t="s">
        <v>334</v>
      </c>
      <c r="I8" s="589">
        <v>6.6000000000000003E-2</v>
      </c>
      <c r="J8" s="578" t="s">
        <v>334</v>
      </c>
      <c r="K8" s="590">
        <v>6.7000000000000004E-2</v>
      </c>
      <c r="L8" s="578" t="s">
        <v>334</v>
      </c>
      <c r="M8" s="590">
        <v>6.76248978727267E-2</v>
      </c>
      <c r="N8" s="578" t="s">
        <v>334</v>
      </c>
      <c r="O8" s="590">
        <v>6.7361087158969393E-2</v>
      </c>
      <c r="P8" s="578" t="s">
        <v>334</v>
      </c>
      <c r="Q8" s="590">
        <v>7.0761850421834582E-2</v>
      </c>
      <c r="R8" s="578" t="s">
        <v>334</v>
      </c>
      <c r="S8" s="590">
        <v>7.2999999999999995E-2</v>
      </c>
      <c r="V8" s="1517"/>
      <c r="Z8" s="1512">
        <v>3.8587025020012607E-2</v>
      </c>
      <c r="AA8" s="1509" t="s">
        <v>332</v>
      </c>
      <c r="AB8" s="1517"/>
      <c r="AC8" s="1509">
        <v>9.367660487992438E-2</v>
      </c>
      <c r="AD8" s="1517"/>
      <c r="AE8" s="1517"/>
      <c r="AF8" s="1517"/>
      <c r="AG8" s="1517"/>
      <c r="AH8" s="1517"/>
      <c r="AI8" s="1517"/>
      <c r="AJ8" s="1517"/>
      <c r="AK8" s="1517"/>
      <c r="AL8" s="1517"/>
      <c r="AM8" s="1517"/>
    </row>
    <row r="9" spans="1:39" s="2" customFormat="1" ht="13.2" customHeight="1">
      <c r="A9" s="2">
        <v>4</v>
      </c>
      <c r="B9" s="560" t="s">
        <v>334</v>
      </c>
      <c r="C9" s="1518">
        <v>5.7965148049950399E-2</v>
      </c>
      <c r="D9" s="1519" t="s">
        <v>334</v>
      </c>
      <c r="E9" s="1520">
        <v>6.19728137805537E-2</v>
      </c>
      <c r="F9" s="573" t="s">
        <v>334</v>
      </c>
      <c r="G9" s="1518">
        <v>6.42343335696096E-2</v>
      </c>
      <c r="H9" s="563" t="s">
        <v>332</v>
      </c>
      <c r="I9" s="589">
        <v>6.4000000000000001E-2</v>
      </c>
      <c r="J9" s="578" t="s">
        <v>332</v>
      </c>
      <c r="K9" s="590">
        <v>6.5000000000000002E-2</v>
      </c>
      <c r="L9" s="578" t="s">
        <v>332</v>
      </c>
      <c r="M9" s="590">
        <v>6.2952764244863402E-2</v>
      </c>
      <c r="N9" s="578" t="s">
        <v>332</v>
      </c>
      <c r="O9" s="590">
        <v>6.1635567205877297E-2</v>
      </c>
      <c r="P9" s="578" t="s">
        <v>332</v>
      </c>
      <c r="Q9" s="590">
        <v>6.2347316932656036E-2</v>
      </c>
      <c r="R9" s="578" t="s">
        <v>332</v>
      </c>
      <c r="S9" s="590">
        <v>6.3E-2</v>
      </c>
      <c r="V9" s="1517"/>
      <c r="Z9" s="1512">
        <v>3.8226627833699518E-2</v>
      </c>
      <c r="AA9" s="38" t="s">
        <v>344</v>
      </c>
      <c r="AB9" s="1512"/>
      <c r="AC9" s="1512">
        <v>6.1375542703343534E-2</v>
      </c>
      <c r="AD9" s="1517"/>
      <c r="AE9" s="1517"/>
      <c r="AF9" s="1517"/>
      <c r="AG9" s="1517"/>
      <c r="AH9" s="1517"/>
      <c r="AI9" s="1517"/>
      <c r="AJ9" s="1517"/>
      <c r="AK9" s="1517"/>
      <c r="AL9" s="1517"/>
      <c r="AM9" s="1517"/>
    </row>
    <row r="10" spans="1:39" s="2" customFormat="1" ht="13.2" customHeight="1">
      <c r="A10" s="2">
        <v>5</v>
      </c>
      <c r="B10" s="560" t="s">
        <v>335</v>
      </c>
      <c r="C10" s="1518">
        <v>4.66851518279396E-2</v>
      </c>
      <c r="D10" s="1519" t="s">
        <v>335</v>
      </c>
      <c r="E10" s="1520">
        <v>4.9556359755638699E-2</v>
      </c>
      <c r="F10" s="573" t="s">
        <v>335</v>
      </c>
      <c r="G10" s="1518">
        <v>5.2020162243049499E-2</v>
      </c>
      <c r="H10" s="563" t="s">
        <v>335</v>
      </c>
      <c r="I10" s="589">
        <v>4.9000000000000002E-2</v>
      </c>
      <c r="J10" s="578" t="s">
        <v>335</v>
      </c>
      <c r="K10" s="590">
        <v>5.2999999999999999E-2</v>
      </c>
      <c r="L10" s="578" t="s">
        <v>335</v>
      </c>
      <c r="M10" s="590">
        <v>4.9729173601234598E-2</v>
      </c>
      <c r="N10" s="578" t="s">
        <v>335</v>
      </c>
      <c r="O10" s="590">
        <v>5.1960818128513803E-2</v>
      </c>
      <c r="P10" s="578" t="s">
        <v>335</v>
      </c>
      <c r="Q10" s="590">
        <v>5.3373291749990309E-2</v>
      </c>
      <c r="R10" s="578" t="s">
        <v>335</v>
      </c>
      <c r="S10" s="590">
        <v>0.05</v>
      </c>
      <c r="V10" s="1517"/>
      <c r="Z10" s="1512">
        <v>3.5346856743821639E-2</v>
      </c>
      <c r="AA10" s="1509" t="s">
        <v>334</v>
      </c>
      <c r="AB10" s="1509"/>
      <c r="AC10" s="1509">
        <v>5.7825341642769028E-2</v>
      </c>
      <c r="AD10" s="1517"/>
      <c r="AE10" s="1517"/>
      <c r="AF10" s="1517"/>
      <c r="AG10" s="1517"/>
      <c r="AH10" s="1517"/>
      <c r="AI10" s="1517"/>
      <c r="AJ10" s="1517"/>
      <c r="AK10" s="1517"/>
      <c r="AL10" s="1517"/>
      <c r="AM10" s="1517"/>
    </row>
    <row r="11" spans="1:39" s="2" customFormat="1" ht="13.2" customHeight="1">
      <c r="A11" s="2">
        <v>6</v>
      </c>
      <c r="B11" s="560" t="s">
        <v>336</v>
      </c>
      <c r="C11" s="1518">
        <v>4.4890606974437898E-2</v>
      </c>
      <c r="D11" s="1519" t="s">
        <v>336</v>
      </c>
      <c r="E11" s="1520">
        <v>4.5424382768835002E-2</v>
      </c>
      <c r="F11" s="573" t="s">
        <v>336</v>
      </c>
      <c r="G11" s="1518">
        <v>4.6966475020346003E-2</v>
      </c>
      <c r="H11" s="563" t="s">
        <v>336</v>
      </c>
      <c r="I11" s="589">
        <v>4.8000000000000001E-2</v>
      </c>
      <c r="J11" s="578" t="s">
        <v>336</v>
      </c>
      <c r="K11" s="590">
        <v>4.7E-2</v>
      </c>
      <c r="L11" s="578" t="s">
        <v>336</v>
      </c>
      <c r="M11" s="590">
        <v>4.8409840530154E-2</v>
      </c>
      <c r="N11" s="578" t="s">
        <v>336</v>
      </c>
      <c r="O11" s="590">
        <v>5.0265006495820802E-2</v>
      </c>
      <c r="P11" s="578" t="s">
        <v>336</v>
      </c>
      <c r="Q11" s="590">
        <v>5.0104973936550321E-2</v>
      </c>
      <c r="R11" s="578" t="s">
        <v>336</v>
      </c>
      <c r="S11" s="590">
        <v>4.8000000000000001E-2</v>
      </c>
      <c r="V11" s="1517"/>
      <c r="Z11" s="1509">
        <v>3.4537495954899258E-2</v>
      </c>
      <c r="AA11" s="38" t="s">
        <v>336</v>
      </c>
      <c r="AB11" s="1509"/>
      <c r="AC11" s="1509">
        <v>5.146189461542159E-2</v>
      </c>
      <c r="AD11" s="1517"/>
      <c r="AE11" s="1517"/>
      <c r="AF11" s="1517"/>
      <c r="AG11" s="1517"/>
      <c r="AH11" s="1517"/>
      <c r="AI11" s="1517"/>
      <c r="AJ11" s="1517"/>
      <c r="AK11" s="1517"/>
      <c r="AL11" s="1517"/>
      <c r="AM11" s="1517"/>
    </row>
    <row r="12" spans="1:39" s="2" customFormat="1" ht="13.2" customHeight="1">
      <c r="A12" s="2">
        <v>7</v>
      </c>
      <c r="B12" s="560" t="s">
        <v>337</v>
      </c>
      <c r="C12" s="1518">
        <v>4.4290176553529403E-2</v>
      </c>
      <c r="D12" s="1519" t="s">
        <v>337</v>
      </c>
      <c r="E12" s="1520">
        <v>4.1942302824657801E-2</v>
      </c>
      <c r="F12" s="573" t="s">
        <v>337</v>
      </c>
      <c r="G12" s="1518">
        <v>4.1236775091228903E-2</v>
      </c>
      <c r="H12" s="563" t="s">
        <v>337</v>
      </c>
      <c r="I12" s="589">
        <v>0.04</v>
      </c>
      <c r="J12" s="578" t="s">
        <v>338</v>
      </c>
      <c r="K12" s="590">
        <v>0.04</v>
      </c>
      <c r="L12" s="578" t="s">
        <v>337</v>
      </c>
      <c r="M12" s="590">
        <v>3.9107937180379498E-2</v>
      </c>
      <c r="N12" s="578" t="s">
        <v>339</v>
      </c>
      <c r="O12" s="590">
        <v>4.2774692741926197E-2</v>
      </c>
      <c r="P12" s="578" t="s">
        <v>339</v>
      </c>
      <c r="Q12" s="590">
        <v>4.2637698661097602E-2</v>
      </c>
      <c r="R12" s="578" t="s">
        <v>339</v>
      </c>
      <c r="S12" s="590">
        <v>4.8000000000000001E-2</v>
      </c>
      <c r="V12" s="1517"/>
      <c r="Z12" s="1509">
        <v>3.2172772639790168E-2</v>
      </c>
      <c r="AA12" s="38" t="s">
        <v>330</v>
      </c>
      <c r="AB12" s="1509"/>
      <c r="AC12" s="1512">
        <v>5.0805043336163667E-2</v>
      </c>
      <c r="AD12" s="1517"/>
      <c r="AE12" s="1517"/>
      <c r="AF12" s="1517"/>
      <c r="AG12" s="1517"/>
      <c r="AH12" s="1517"/>
      <c r="AI12" s="1517"/>
      <c r="AJ12" s="1517"/>
      <c r="AK12" s="1517"/>
      <c r="AL12" s="1517"/>
      <c r="AM12" s="1517"/>
    </row>
    <row r="13" spans="1:39" s="2" customFormat="1" ht="13.2" customHeight="1">
      <c r="A13" s="2">
        <v>8</v>
      </c>
      <c r="B13" s="560" t="s">
        <v>339</v>
      </c>
      <c r="C13" s="1518">
        <v>4.2340464287882802E-2</v>
      </c>
      <c r="D13" s="1519" t="s">
        <v>338</v>
      </c>
      <c r="E13" s="1520">
        <v>3.7016767343699797E-2</v>
      </c>
      <c r="F13" s="573" t="s">
        <v>340</v>
      </c>
      <c r="G13" s="1518">
        <v>3.7764826336929999E-2</v>
      </c>
      <c r="H13" s="563" t="s">
        <v>338</v>
      </c>
      <c r="I13" s="589">
        <v>0.04</v>
      </c>
      <c r="J13" s="578" t="s">
        <v>337</v>
      </c>
      <c r="K13" s="590">
        <v>3.9E-2</v>
      </c>
      <c r="L13" s="578" t="s">
        <v>339</v>
      </c>
      <c r="M13" s="590">
        <v>3.8309074953853599E-2</v>
      </c>
      <c r="N13" s="578" t="s">
        <v>341</v>
      </c>
      <c r="O13" s="590">
        <v>3.8756481449545299E-2</v>
      </c>
      <c r="P13" s="578" t="s">
        <v>341</v>
      </c>
      <c r="Q13" s="590">
        <v>3.7674287202042973E-2</v>
      </c>
      <c r="R13" s="578" t="s">
        <v>341</v>
      </c>
      <c r="S13" s="590">
        <v>0.04</v>
      </c>
      <c r="V13" s="1517"/>
      <c r="Z13" s="1509">
        <v>2.7351353192648989E-2</v>
      </c>
      <c r="AA13" s="38" t="s">
        <v>343</v>
      </c>
      <c r="AB13" s="1509"/>
      <c r="AC13" s="1509">
        <v>4.9488136625066084E-2</v>
      </c>
      <c r="AD13" s="1517"/>
      <c r="AE13" s="1517"/>
      <c r="AF13" s="1517"/>
      <c r="AG13" s="1517"/>
      <c r="AH13" s="1517"/>
      <c r="AI13" s="1517"/>
      <c r="AJ13" s="1517"/>
      <c r="AK13" s="1517"/>
      <c r="AL13" s="1517"/>
      <c r="AM13" s="1517"/>
    </row>
    <row r="14" spans="1:39" s="2" customFormat="1" ht="13.2" customHeight="1">
      <c r="A14" s="2">
        <v>9</v>
      </c>
      <c r="B14" s="1519" t="s">
        <v>338</v>
      </c>
      <c r="C14" s="1518">
        <v>3.97430967367619E-2</v>
      </c>
      <c r="D14" s="1519" t="s">
        <v>339</v>
      </c>
      <c r="E14" s="1520">
        <v>3.69141520211798E-2</v>
      </c>
      <c r="F14" s="573" t="s">
        <v>338</v>
      </c>
      <c r="G14" s="1518">
        <v>3.5474259011314999E-2</v>
      </c>
      <c r="H14" s="563" t="s">
        <v>340</v>
      </c>
      <c r="I14" s="589">
        <v>3.7999999999999999E-2</v>
      </c>
      <c r="J14" s="578" t="s">
        <v>339</v>
      </c>
      <c r="K14" s="590">
        <v>3.5999999999999997E-2</v>
      </c>
      <c r="L14" s="591" t="s">
        <v>341</v>
      </c>
      <c r="M14" s="590">
        <v>3.7994371652494897E-2</v>
      </c>
      <c r="N14" s="591" t="s">
        <v>342</v>
      </c>
      <c r="O14" s="590">
        <v>3.66697708642316E-2</v>
      </c>
      <c r="P14" s="591" t="s">
        <v>342</v>
      </c>
      <c r="Q14" s="590">
        <v>3.5652361775084337E-2</v>
      </c>
      <c r="R14" s="591" t="s">
        <v>342</v>
      </c>
      <c r="S14" s="590">
        <v>3.5000000000000003E-2</v>
      </c>
      <c r="V14" s="1517"/>
      <c r="Z14" s="1509">
        <v>2.7117674109652035E-2</v>
      </c>
      <c r="AA14" s="38" t="s">
        <v>335</v>
      </c>
      <c r="AB14" s="1512"/>
      <c r="AC14" s="1512">
        <v>4.8956247296496259E-2</v>
      </c>
      <c r="AD14" s="1517"/>
      <c r="AE14" s="1517"/>
      <c r="AF14" s="1517"/>
      <c r="AG14" s="1517"/>
      <c r="AH14" s="1517"/>
      <c r="AI14" s="1517"/>
      <c r="AJ14" s="1517"/>
      <c r="AK14" s="1517"/>
      <c r="AL14" s="1517"/>
      <c r="AM14" s="1517"/>
    </row>
    <row r="15" spans="1:39" s="2" customFormat="1" ht="13.2" customHeight="1">
      <c r="A15" s="2">
        <v>10</v>
      </c>
      <c r="B15" s="561" t="s">
        <v>341</v>
      </c>
      <c r="C15" s="1521">
        <v>3.7692188332759897E-2</v>
      </c>
      <c r="D15" s="1519" t="s">
        <v>341</v>
      </c>
      <c r="E15" s="1522">
        <v>3.6811536698659802E-2</v>
      </c>
      <c r="F15" s="574" t="s">
        <v>339</v>
      </c>
      <c r="G15" s="1521">
        <v>3.5237982725578203E-2</v>
      </c>
      <c r="H15" s="575" t="s">
        <v>339</v>
      </c>
      <c r="I15" s="592">
        <v>3.6999999999999998E-2</v>
      </c>
      <c r="J15" s="591" t="s">
        <v>341</v>
      </c>
      <c r="K15" s="593">
        <v>3.5999999999999997E-2</v>
      </c>
      <c r="L15" s="591" t="s">
        <v>342</v>
      </c>
      <c r="M15" s="593">
        <v>3.3576421460344397E-2</v>
      </c>
      <c r="N15" s="591" t="s">
        <v>337</v>
      </c>
      <c r="O15" s="593">
        <v>3.5830487818898797E-2</v>
      </c>
      <c r="P15" s="591" t="s">
        <v>337</v>
      </c>
      <c r="Q15" s="590">
        <v>3.416223043302441E-2</v>
      </c>
      <c r="R15" s="591" t="s">
        <v>337</v>
      </c>
      <c r="S15" s="590">
        <v>3.3000000000000002E-2</v>
      </c>
      <c r="V15" s="1517"/>
      <c r="Z15" s="1509">
        <v>2.634987140837634E-2</v>
      </c>
      <c r="AA15" s="38" t="s">
        <v>346</v>
      </c>
      <c r="AB15" s="1509"/>
      <c r="AC15" s="1509">
        <v>3.7664813598423559E-2</v>
      </c>
      <c r="AD15" s="1517"/>
      <c r="AE15" s="1517"/>
      <c r="AF15" s="1517"/>
      <c r="AG15" s="1517"/>
      <c r="AH15" s="1517"/>
      <c r="AI15" s="1517"/>
      <c r="AJ15" s="1517"/>
      <c r="AK15" s="1517"/>
      <c r="AL15" s="1517"/>
      <c r="AM15" s="1517"/>
    </row>
    <row r="16" spans="1:39" ht="18.600000000000001" customHeight="1">
      <c r="B16" s="557" t="s">
        <v>85</v>
      </c>
      <c r="C16" s="558">
        <v>2012</v>
      </c>
      <c r="D16" s="557" t="s">
        <v>85</v>
      </c>
      <c r="E16" s="558">
        <v>2013</v>
      </c>
      <c r="F16" s="570" t="s">
        <v>85</v>
      </c>
      <c r="G16" s="558">
        <v>2014</v>
      </c>
      <c r="H16" s="557" t="s">
        <v>85</v>
      </c>
      <c r="I16" s="558">
        <v>2015</v>
      </c>
      <c r="J16" s="557" t="s">
        <v>85</v>
      </c>
      <c r="K16" s="558">
        <v>2016</v>
      </c>
      <c r="L16" s="557" t="s">
        <v>85</v>
      </c>
      <c r="M16" s="558">
        <v>2017</v>
      </c>
      <c r="N16" s="557" t="s">
        <v>85</v>
      </c>
      <c r="O16" s="558"/>
      <c r="P16" s="557" t="s">
        <v>85</v>
      </c>
      <c r="Q16" s="558"/>
      <c r="R16" s="558"/>
      <c r="S16" s="558"/>
      <c r="V16" s="1509"/>
      <c r="Z16" s="1512">
        <v>2.5653603120262974E-2</v>
      </c>
      <c r="AA16" s="1509" t="s">
        <v>347</v>
      </c>
      <c r="AB16" s="1517"/>
      <c r="AC16" s="1509">
        <v>3.4576010509620468E-2</v>
      </c>
      <c r="AD16" s="1509"/>
      <c r="AE16" s="1509"/>
      <c r="AF16" s="1509"/>
      <c r="AG16" s="1509"/>
      <c r="AH16" s="1509"/>
      <c r="AI16" s="1509"/>
      <c r="AJ16" s="1509"/>
      <c r="AK16" s="1509"/>
      <c r="AL16" s="1509"/>
      <c r="AM16" s="1509"/>
    </row>
    <row r="17" spans="1:39" ht="13.2" customHeight="1">
      <c r="A17" s="2">
        <v>1</v>
      </c>
      <c r="B17" s="559" t="s">
        <v>332</v>
      </c>
      <c r="C17" s="1514">
        <v>0.10148520876728701</v>
      </c>
      <c r="D17" s="562" t="s">
        <v>332</v>
      </c>
      <c r="E17" s="1516">
        <v>0.10302420789165601</v>
      </c>
      <c r="F17" s="565" t="s">
        <v>332</v>
      </c>
      <c r="G17" s="576">
        <v>0.100802501509019</v>
      </c>
      <c r="H17" s="562" t="s">
        <v>332</v>
      </c>
      <c r="I17" s="588">
        <v>9.7902958579881696E-2</v>
      </c>
      <c r="J17" s="562" t="s">
        <v>332</v>
      </c>
      <c r="K17" s="588">
        <v>9.4195297344092599E-2</v>
      </c>
      <c r="L17" s="562" t="s">
        <v>332</v>
      </c>
      <c r="M17" s="588">
        <v>9.3439758808169196E-2</v>
      </c>
      <c r="N17" s="562" t="s">
        <v>332</v>
      </c>
      <c r="O17" s="1481">
        <v>9.2126574779578127E-2</v>
      </c>
      <c r="P17" s="562" t="s">
        <v>332</v>
      </c>
      <c r="Q17" s="1481">
        <v>9.0999999999999998E-2</v>
      </c>
      <c r="R17" s="588"/>
      <c r="S17" s="588"/>
      <c r="V17" s="1509"/>
      <c r="Z17" s="1509">
        <v>2.2112990308790218E-2</v>
      </c>
      <c r="AA17" s="38" t="s">
        <v>348</v>
      </c>
      <c r="AB17" s="1509"/>
      <c r="AC17" s="1512">
        <v>3.3124529390089558E-2</v>
      </c>
      <c r="AD17" s="1509"/>
      <c r="AE17" s="1509"/>
      <c r="AF17" s="1509"/>
      <c r="AG17" s="1509"/>
      <c r="AH17" s="1509"/>
      <c r="AI17" s="1509"/>
      <c r="AJ17" s="1509"/>
      <c r="AK17" s="1509"/>
      <c r="AL17" s="1509"/>
      <c r="AM17" s="1509"/>
    </row>
    <row r="18" spans="1:39" ht="13.2" customHeight="1">
      <c r="A18" s="2">
        <v>2</v>
      </c>
      <c r="B18" s="560" t="s">
        <v>343</v>
      </c>
      <c r="C18" s="1518">
        <v>6.8053232441605299E-2</v>
      </c>
      <c r="D18" s="568" t="s">
        <v>334</v>
      </c>
      <c r="E18" s="1520">
        <v>6.4089794915243303E-2</v>
      </c>
      <c r="F18" s="566" t="s">
        <v>334</v>
      </c>
      <c r="G18" s="577">
        <v>6.5519482018754696E-2</v>
      </c>
      <c r="H18" s="568" t="s">
        <v>334</v>
      </c>
      <c r="I18" s="590">
        <v>5.7871400394477301E-2</v>
      </c>
      <c r="J18" s="568" t="s">
        <v>344</v>
      </c>
      <c r="K18" s="590">
        <v>6.5187581753037904E-2</v>
      </c>
      <c r="L18" s="568" t="s">
        <v>344</v>
      </c>
      <c r="M18" s="590">
        <v>6.51041338160534E-2</v>
      </c>
      <c r="N18" s="568" t="s">
        <v>344</v>
      </c>
      <c r="O18" s="1481">
        <v>6.035998563082566E-2</v>
      </c>
      <c r="P18" s="568" t="s">
        <v>344</v>
      </c>
      <c r="Q18" s="1481">
        <v>6.7000000000000004E-2</v>
      </c>
      <c r="R18" s="590"/>
      <c r="S18" s="590"/>
      <c r="V18" s="1509"/>
      <c r="Z18" s="1509">
        <v>2.0900311685657352E-2</v>
      </c>
      <c r="AA18" s="38" t="s">
        <v>350</v>
      </c>
      <c r="AB18" s="1512"/>
      <c r="AC18" s="1512">
        <v>2.9436549768499975E-2</v>
      </c>
      <c r="AD18" s="1509"/>
      <c r="AE18" s="1509"/>
      <c r="AF18" s="1509"/>
      <c r="AG18" s="1509"/>
      <c r="AH18" s="1509"/>
      <c r="AI18" s="1509"/>
      <c r="AJ18" s="1509"/>
      <c r="AK18" s="1509"/>
      <c r="AL18" s="1509"/>
      <c r="AM18" s="1509"/>
    </row>
    <row r="19" spans="1:39" ht="13.2" customHeight="1">
      <c r="A19" s="2">
        <v>3</v>
      </c>
      <c r="B19" s="560" t="s">
        <v>334</v>
      </c>
      <c r="C19" s="1518">
        <v>6.6220628788221297E-2</v>
      </c>
      <c r="D19" s="563" t="s">
        <v>343</v>
      </c>
      <c r="E19" s="1520">
        <v>6.1800296211979099E-2</v>
      </c>
      <c r="F19" s="573" t="s">
        <v>343</v>
      </c>
      <c r="G19" s="577">
        <v>5.66038980529526E-2</v>
      </c>
      <c r="H19" s="578" t="s">
        <v>345</v>
      </c>
      <c r="I19" s="590">
        <v>5.7243392504930997E-2</v>
      </c>
      <c r="J19" s="578" t="s">
        <v>334</v>
      </c>
      <c r="K19" s="590">
        <v>5.5156049566827403E-2</v>
      </c>
      <c r="L19" s="578" t="s">
        <v>334</v>
      </c>
      <c r="M19" s="590">
        <v>5.5611620602222703E-2</v>
      </c>
      <c r="N19" s="578" t="s">
        <v>334</v>
      </c>
      <c r="O19" s="1481">
        <v>5.6868528357061375E-2</v>
      </c>
      <c r="P19" s="578" t="s">
        <v>334</v>
      </c>
      <c r="Q19" s="1481">
        <v>5.7000000000000002E-2</v>
      </c>
      <c r="R19" s="590"/>
      <c r="S19" s="590"/>
      <c r="V19" s="1509"/>
      <c r="Z19" s="1509">
        <v>2.0834908793623218E-2</v>
      </c>
      <c r="AA19" s="38" t="s">
        <v>342</v>
      </c>
      <c r="AB19" s="1512"/>
      <c r="AC19" s="1512">
        <v>2.936285425911982E-2</v>
      </c>
      <c r="AD19" s="1509"/>
      <c r="AE19" s="1509"/>
      <c r="AF19" s="1509"/>
      <c r="AG19" s="1509"/>
      <c r="AH19" s="1509"/>
      <c r="AI19" s="1509"/>
      <c r="AJ19" s="1509"/>
      <c r="AK19" s="1509"/>
      <c r="AL19" s="1509"/>
      <c r="AM19" s="1509"/>
    </row>
    <row r="20" spans="1:39" ht="13.2" customHeight="1">
      <c r="A20" s="2">
        <v>4</v>
      </c>
      <c r="B20" s="560" t="s">
        <v>346</v>
      </c>
      <c r="C20" s="1518">
        <v>5.9098859751920398E-2</v>
      </c>
      <c r="D20" s="1523" t="s">
        <v>346</v>
      </c>
      <c r="E20" s="1520">
        <v>5.50805528427942E-2</v>
      </c>
      <c r="F20" s="1524" t="s">
        <v>344</v>
      </c>
      <c r="G20" s="577">
        <v>5.1514461849018901E-2</v>
      </c>
      <c r="H20" s="579" t="s">
        <v>343</v>
      </c>
      <c r="I20" s="590">
        <v>5.5425641025641001E-2</v>
      </c>
      <c r="J20" s="578" t="s">
        <v>343</v>
      </c>
      <c r="K20" s="590">
        <v>5.45051848013599E-2</v>
      </c>
      <c r="L20" s="579" t="s">
        <v>343</v>
      </c>
      <c r="M20" s="590">
        <v>5.0335549304302903E-2</v>
      </c>
      <c r="N20" s="568" t="s">
        <v>336</v>
      </c>
      <c r="O20" s="1481">
        <v>5.0610374795964023E-2</v>
      </c>
      <c r="P20" s="568" t="s">
        <v>336</v>
      </c>
      <c r="Q20" s="1481">
        <v>4.9000000000000002E-2</v>
      </c>
      <c r="R20" s="590"/>
      <c r="S20" s="590"/>
      <c r="V20" s="1509"/>
      <c r="Z20" s="1512">
        <v>2.0647556759150445E-2</v>
      </c>
      <c r="AA20" s="38" t="s">
        <v>444</v>
      </c>
      <c r="AB20" s="1509"/>
      <c r="AC20" s="1512">
        <v>2.7642224322722248E-2</v>
      </c>
      <c r="AD20" s="1509"/>
      <c r="AE20" s="1509"/>
      <c r="AF20" s="1509"/>
      <c r="AG20" s="1509"/>
      <c r="AH20" s="1509"/>
      <c r="AI20" s="1509"/>
      <c r="AJ20" s="1509"/>
      <c r="AK20" s="1509"/>
      <c r="AL20" s="1509"/>
      <c r="AM20" s="1509"/>
    </row>
    <row r="21" spans="1:39" ht="13.2" customHeight="1">
      <c r="A21" s="2">
        <v>5</v>
      </c>
      <c r="B21" s="560" t="s">
        <v>347</v>
      </c>
      <c r="C21" s="1518">
        <v>5.8914556158695799E-2</v>
      </c>
      <c r="D21" s="568" t="s">
        <v>347</v>
      </c>
      <c r="E21" s="1520">
        <v>5.2069926723106501E-2</v>
      </c>
      <c r="F21" s="1524" t="s">
        <v>346</v>
      </c>
      <c r="G21" s="577">
        <v>4.8545898930327798E-2</v>
      </c>
      <c r="H21" s="568" t="s">
        <v>336</v>
      </c>
      <c r="I21" s="590">
        <v>4.70848126232742E-2</v>
      </c>
      <c r="J21" s="568" t="s">
        <v>330</v>
      </c>
      <c r="K21" s="590">
        <v>4.8678997289116697E-2</v>
      </c>
      <c r="L21" s="568" t="s">
        <v>330</v>
      </c>
      <c r="M21" s="590">
        <v>4.9890883402924101E-2</v>
      </c>
      <c r="N21" s="568" t="s">
        <v>330</v>
      </c>
      <c r="O21" s="1481">
        <v>4.9964392177623163E-2</v>
      </c>
      <c r="P21" s="568" t="s">
        <v>330</v>
      </c>
      <c r="Q21" s="1481">
        <v>5.1999999999999998E-2</v>
      </c>
      <c r="R21" s="590"/>
      <c r="S21" s="590"/>
      <c r="V21" s="1509"/>
      <c r="Z21" s="1509">
        <v>2.0344387103367226E-2</v>
      </c>
      <c r="AA21" s="38" t="s">
        <v>451</v>
      </c>
      <c r="AB21" s="1512"/>
      <c r="AC21" s="1512">
        <v>2.6841186177285762E-2</v>
      </c>
      <c r="AD21" s="1509"/>
      <c r="AE21" s="1509"/>
      <c r="AF21" s="1509"/>
      <c r="AG21" s="1509"/>
      <c r="AH21" s="1509"/>
      <c r="AI21" s="1509"/>
      <c r="AJ21" s="1509"/>
      <c r="AK21" s="1509"/>
      <c r="AL21" s="1509"/>
      <c r="AM21" s="1509"/>
    </row>
    <row r="22" spans="1:39" ht="13.2" customHeight="1">
      <c r="A22" s="2">
        <v>6</v>
      </c>
      <c r="B22" s="560" t="s">
        <v>336</v>
      </c>
      <c r="C22" s="1518">
        <v>5.0572210495568003E-2</v>
      </c>
      <c r="D22" s="563" t="s">
        <v>336</v>
      </c>
      <c r="E22" s="1520">
        <v>4.8024498929626999E-2</v>
      </c>
      <c r="F22" s="573" t="s">
        <v>336</v>
      </c>
      <c r="G22" s="577">
        <v>4.6415130435356201E-2</v>
      </c>
      <c r="H22" s="578" t="s">
        <v>330</v>
      </c>
      <c r="I22" s="590">
        <v>4.6794477317554199E-2</v>
      </c>
      <c r="J22" s="568" t="s">
        <v>336</v>
      </c>
      <c r="K22" s="590">
        <v>4.7927027317362897E-2</v>
      </c>
      <c r="L22" s="568" t="s">
        <v>336</v>
      </c>
      <c r="M22" s="590">
        <v>4.9077239413167197E-2</v>
      </c>
      <c r="N22" s="579" t="s">
        <v>343</v>
      </c>
      <c r="O22" s="1481">
        <v>4.866927580621782E-2</v>
      </c>
      <c r="P22" s="579" t="s">
        <v>343</v>
      </c>
      <c r="Q22" s="1481">
        <v>4.8000000000000001E-2</v>
      </c>
      <c r="R22" s="590"/>
      <c r="S22" s="590"/>
      <c r="V22" s="1509"/>
      <c r="Z22" s="1512">
        <v>2.0344387103367226E-2</v>
      </c>
      <c r="AA22" s="1509" t="s">
        <v>333</v>
      </c>
      <c r="AB22" s="1517"/>
      <c r="AC22" s="1509">
        <v>2.4591871064900111E-2</v>
      </c>
      <c r="AD22" s="1509"/>
      <c r="AE22" s="1509"/>
      <c r="AF22" s="1509"/>
      <c r="AG22" s="1509"/>
      <c r="AH22" s="1509"/>
      <c r="AI22" s="1509"/>
      <c r="AJ22" s="1509"/>
      <c r="AK22" s="1509"/>
      <c r="AL22" s="1509"/>
      <c r="AM22" s="1509"/>
    </row>
    <row r="23" spans="1:39" ht="13.2" customHeight="1">
      <c r="A23" s="2">
        <v>7</v>
      </c>
      <c r="B23" s="560" t="s">
        <v>335</v>
      </c>
      <c r="C23" s="1518">
        <v>4.5898549565495599E-2</v>
      </c>
      <c r="D23" s="1523" t="s">
        <v>335</v>
      </c>
      <c r="E23" s="1520">
        <v>4.7364812862584801E-2</v>
      </c>
      <c r="F23" s="1524" t="s">
        <v>331</v>
      </c>
      <c r="G23" s="577">
        <v>4.6180943805103999E-2</v>
      </c>
      <c r="H23" s="578" t="s">
        <v>335</v>
      </c>
      <c r="I23" s="590">
        <v>4.5882445759368798E-2</v>
      </c>
      <c r="J23" s="578" t="s">
        <v>335</v>
      </c>
      <c r="K23" s="590">
        <v>4.6081857302639501E-2</v>
      </c>
      <c r="L23" s="578" t="s">
        <v>335</v>
      </c>
      <c r="M23" s="590">
        <v>4.82446734701601E-2</v>
      </c>
      <c r="N23" s="578" t="s">
        <v>335</v>
      </c>
      <c r="O23" s="1481">
        <v>4.81461874420979E-2</v>
      </c>
      <c r="P23" s="578" t="s">
        <v>335</v>
      </c>
      <c r="Q23" s="1481">
        <v>4.7E-2</v>
      </c>
      <c r="R23" s="590"/>
      <c r="S23" s="590"/>
      <c r="V23" s="1509"/>
      <c r="Z23" s="1509">
        <v>1.9722378348917616E-2</v>
      </c>
      <c r="AA23" s="38" t="s">
        <v>354</v>
      </c>
      <c r="AB23" s="1509"/>
      <c r="AC23" s="1512">
        <v>2.3957448853714414E-2</v>
      </c>
      <c r="AD23" s="1509"/>
      <c r="AE23" s="1509"/>
      <c r="AF23" s="1509"/>
      <c r="AG23" s="1509"/>
      <c r="AH23" s="1509"/>
      <c r="AI23" s="1509"/>
      <c r="AJ23" s="1509"/>
      <c r="AK23" s="1509"/>
      <c r="AL23" s="1509"/>
      <c r="AM23" s="1509"/>
    </row>
    <row r="24" spans="1:39" ht="13.2" customHeight="1">
      <c r="A24" s="2">
        <v>8</v>
      </c>
      <c r="B24" s="560" t="s">
        <v>344</v>
      </c>
      <c r="C24" s="1518">
        <v>4.1948193303172503E-2</v>
      </c>
      <c r="D24" s="1523" t="s">
        <v>344</v>
      </c>
      <c r="E24" s="1520">
        <v>4.2756711658981102E-2</v>
      </c>
      <c r="F24" s="1524" t="s">
        <v>335</v>
      </c>
      <c r="G24" s="577">
        <v>4.4973728218169598E-2</v>
      </c>
      <c r="H24" s="578" t="s">
        <v>346</v>
      </c>
      <c r="I24" s="590">
        <v>4.0441814595660701E-2</v>
      </c>
      <c r="J24" s="578" t="s">
        <v>347</v>
      </c>
      <c r="K24" s="590">
        <v>3.9257255878319901E-2</v>
      </c>
      <c r="L24" s="578" t="s">
        <v>346</v>
      </c>
      <c r="M24" s="590">
        <v>3.7547462566069202E-2</v>
      </c>
      <c r="N24" s="578" t="s">
        <v>346</v>
      </c>
      <c r="O24" s="1481">
        <v>3.704158867608226E-2</v>
      </c>
      <c r="P24" s="578" t="s">
        <v>346</v>
      </c>
      <c r="Q24" s="1481">
        <v>3.6999999999999998E-2</v>
      </c>
      <c r="R24" s="590"/>
      <c r="S24" s="590"/>
      <c r="V24" s="1509"/>
      <c r="Z24" s="1512">
        <v>1.9399451569499088E-2</v>
      </c>
      <c r="AA24" s="38" t="s">
        <v>338</v>
      </c>
      <c r="AB24" s="1512"/>
      <c r="AC24" s="1512">
        <v>2.3778016309136642E-2</v>
      </c>
      <c r="AD24" s="1509"/>
      <c r="AE24" s="1509"/>
      <c r="AF24" s="1509"/>
      <c r="AG24" s="1509"/>
      <c r="AH24" s="1509"/>
      <c r="AI24" s="1509"/>
      <c r="AJ24" s="1509"/>
      <c r="AK24" s="1509"/>
      <c r="AL24" s="1509"/>
      <c r="AM24" s="1509"/>
    </row>
    <row r="25" spans="1:39" ht="13.2" customHeight="1">
      <c r="A25" s="2">
        <v>9</v>
      </c>
      <c r="B25" s="560" t="s">
        <v>330</v>
      </c>
      <c r="C25" s="1518">
        <v>3.9298394472283199E-2</v>
      </c>
      <c r="D25" s="1523" t="s">
        <v>331</v>
      </c>
      <c r="E25" s="1520">
        <v>4.0221447558191403E-2</v>
      </c>
      <c r="F25" s="566" t="s">
        <v>347</v>
      </c>
      <c r="G25" s="577">
        <v>4.4208498665795903E-2</v>
      </c>
      <c r="H25" s="568" t="s">
        <v>347</v>
      </c>
      <c r="I25" s="590">
        <v>3.8030769230769201E-2</v>
      </c>
      <c r="J25" s="568" t="s">
        <v>346</v>
      </c>
      <c r="K25" s="590">
        <v>3.8012398025920803E-2</v>
      </c>
      <c r="L25" s="568" t="s">
        <v>347</v>
      </c>
      <c r="M25" s="590">
        <v>3.7036569828314797E-2</v>
      </c>
      <c r="N25" s="568" t="s">
        <v>347</v>
      </c>
      <c r="O25" s="1481">
        <v>3.4003894802518385E-2</v>
      </c>
      <c r="P25" s="568" t="s">
        <v>474</v>
      </c>
      <c r="Q25" s="1481">
        <v>3.4000000000000002E-2</v>
      </c>
      <c r="R25" s="590"/>
      <c r="S25" s="590"/>
      <c r="V25" s="1509"/>
      <c r="Z25" s="1509">
        <v>1.9335411237715667E-2</v>
      </c>
      <c r="AA25" s="38" t="s">
        <v>449</v>
      </c>
      <c r="AB25" s="1512"/>
      <c r="AC25" s="1512">
        <v>2.3473621813870776E-2</v>
      </c>
      <c r="AD25" s="1509"/>
      <c r="AE25" s="1509"/>
      <c r="AF25" s="1509"/>
      <c r="AG25" s="1509"/>
      <c r="AH25" s="1509"/>
      <c r="AI25" s="1509"/>
      <c r="AJ25" s="1509"/>
      <c r="AK25" s="1509"/>
      <c r="AL25" s="1509"/>
      <c r="AM25" s="1509"/>
    </row>
    <row r="26" spans="1:39" ht="13.2" customHeight="1">
      <c r="A26" s="2">
        <v>10</v>
      </c>
      <c r="B26" s="561" t="s">
        <v>338</v>
      </c>
      <c r="C26" s="1521">
        <v>3.2301812782323497E-2</v>
      </c>
      <c r="D26" s="596" t="s">
        <v>338</v>
      </c>
      <c r="E26" s="1522">
        <v>3.4141987724665097E-2</v>
      </c>
      <c r="F26" s="583" t="s">
        <v>338</v>
      </c>
      <c r="G26" s="580">
        <v>3.1654775922975699E-2</v>
      </c>
      <c r="H26" s="581" t="s">
        <v>348</v>
      </c>
      <c r="I26" s="593">
        <v>3.0144378698224901E-2</v>
      </c>
      <c r="J26" s="591" t="s">
        <v>348</v>
      </c>
      <c r="K26" s="593">
        <v>3.1197275214690599E-2</v>
      </c>
      <c r="L26" s="581" t="s">
        <v>348</v>
      </c>
      <c r="M26" s="593">
        <v>3.2908430360904697E-2</v>
      </c>
      <c r="N26" s="581" t="s">
        <v>348</v>
      </c>
      <c r="O26" s="1481">
        <v>3.2576430772721258E-2</v>
      </c>
      <c r="P26" s="581" t="s">
        <v>473</v>
      </c>
      <c r="Q26" s="1481">
        <v>3.4000000000000002E-2</v>
      </c>
      <c r="R26" s="593"/>
      <c r="S26" s="593"/>
      <c r="V26" s="1509"/>
      <c r="Z26" s="1512">
        <v>1.7666956210719943E-2</v>
      </c>
      <c r="AA26" s="38" t="s">
        <v>443</v>
      </c>
      <c r="AB26" s="1509"/>
      <c r="AC26" s="1509">
        <v>2.3438376135471572E-2</v>
      </c>
      <c r="AD26" s="1509"/>
      <c r="AE26" s="1509"/>
      <c r="AF26" s="1509"/>
      <c r="AG26" s="1509"/>
      <c r="AH26" s="1509"/>
      <c r="AI26" s="1509"/>
      <c r="AJ26" s="1509"/>
      <c r="AK26" s="1509"/>
      <c r="AL26" s="1509"/>
      <c r="AM26" s="1509"/>
    </row>
    <row r="27" spans="1:39" ht="18.600000000000001" customHeight="1">
      <c r="B27" s="557" t="s">
        <v>102</v>
      </c>
      <c r="C27" s="558">
        <v>2012</v>
      </c>
      <c r="D27" s="557" t="s">
        <v>102</v>
      </c>
      <c r="E27" s="558">
        <v>2013</v>
      </c>
      <c r="F27" s="570" t="s">
        <v>102</v>
      </c>
      <c r="G27" s="558">
        <v>2014</v>
      </c>
      <c r="H27" s="557" t="s">
        <v>102</v>
      </c>
      <c r="I27" s="558">
        <v>2015</v>
      </c>
      <c r="J27" s="557" t="s">
        <v>102</v>
      </c>
      <c r="K27" s="558">
        <v>2016</v>
      </c>
      <c r="L27" s="557" t="s">
        <v>102</v>
      </c>
      <c r="M27" s="558">
        <v>2017</v>
      </c>
      <c r="N27" s="557" t="s">
        <v>102</v>
      </c>
      <c r="O27" s="558"/>
      <c r="P27" s="557" t="s">
        <v>102</v>
      </c>
      <c r="Q27" s="558"/>
      <c r="R27" s="557" t="s">
        <v>102</v>
      </c>
      <c r="S27" s="558"/>
      <c r="V27" s="1509"/>
      <c r="Z27" s="1509">
        <v>1.645359630746172E-2</v>
      </c>
      <c r="AA27" s="38" t="s">
        <v>337</v>
      </c>
      <c r="AB27" s="1509"/>
      <c r="AC27" s="1512">
        <v>2.2858424518175557E-2</v>
      </c>
      <c r="AD27" s="1509"/>
      <c r="AE27" s="1509"/>
      <c r="AF27" s="1509"/>
      <c r="AG27" s="1509"/>
      <c r="AH27" s="1509"/>
      <c r="AI27" s="1509"/>
      <c r="AJ27" s="1509"/>
      <c r="AK27" s="1509"/>
      <c r="AL27" s="1509"/>
      <c r="AM27" s="1509"/>
    </row>
    <row r="28" spans="1:39" ht="13.2" customHeight="1">
      <c r="A28" s="2">
        <v>1</v>
      </c>
      <c r="B28" s="559" t="s">
        <v>332</v>
      </c>
      <c r="C28" s="1514">
        <v>8.1410439717560096E-2</v>
      </c>
      <c r="D28" s="559" t="s">
        <v>332</v>
      </c>
      <c r="E28" s="1516">
        <v>8.300768843787E-2</v>
      </c>
      <c r="F28" s="582" t="s">
        <v>332</v>
      </c>
      <c r="G28" s="1514">
        <v>7.9894457535494304E-2</v>
      </c>
      <c r="H28" s="567" t="s">
        <v>332</v>
      </c>
      <c r="I28" s="594">
        <v>8.4257902955238703E-2</v>
      </c>
      <c r="J28" s="567" t="s">
        <v>332</v>
      </c>
      <c r="K28" s="594">
        <v>7.8513528998540194E-2</v>
      </c>
      <c r="L28" s="567" t="s">
        <v>332</v>
      </c>
      <c r="M28" s="594">
        <v>7.7432537524334294E-2</v>
      </c>
      <c r="N28" s="567" t="s">
        <v>332</v>
      </c>
      <c r="O28" s="594">
        <v>7.6978620072305007E-2</v>
      </c>
      <c r="P28" s="567" t="s">
        <v>332</v>
      </c>
      <c r="Q28" s="594">
        <v>7.3663501191782374E-2</v>
      </c>
      <c r="R28" s="567" t="s">
        <v>332</v>
      </c>
      <c r="S28" s="594">
        <v>7.4999999999999997E-2</v>
      </c>
      <c r="V28" s="1509"/>
      <c r="Z28" s="1512">
        <v>1.5937867252567576E-2</v>
      </c>
      <c r="AA28" s="1509" t="s">
        <v>349</v>
      </c>
      <c r="AB28" s="1509"/>
      <c r="AC28" s="1509">
        <v>2.241945561447636E-2</v>
      </c>
      <c r="AD28" s="1509"/>
      <c r="AE28" s="1509"/>
      <c r="AF28" s="1509"/>
      <c r="AG28" s="1509"/>
      <c r="AH28" s="1509"/>
      <c r="AI28" s="1509"/>
      <c r="AJ28" s="1509"/>
      <c r="AK28" s="1509"/>
      <c r="AL28" s="1509"/>
      <c r="AM28" s="1509"/>
    </row>
    <row r="29" spans="1:39" ht="13.2" customHeight="1">
      <c r="A29" s="2">
        <v>2</v>
      </c>
      <c r="B29" s="560" t="s">
        <v>346</v>
      </c>
      <c r="C29" s="1518">
        <v>6.5699170717758104E-2</v>
      </c>
      <c r="D29" s="560" t="s">
        <v>334</v>
      </c>
      <c r="E29" s="1520">
        <v>7.4287688844396793E-2</v>
      </c>
      <c r="F29" s="566" t="s">
        <v>334</v>
      </c>
      <c r="G29" s="1518">
        <v>6.8805568206570203E-2</v>
      </c>
      <c r="H29" s="568" t="s">
        <v>334</v>
      </c>
      <c r="I29" s="595">
        <v>5.7644800897255502E-2</v>
      </c>
      <c r="J29" s="568" t="s">
        <v>334</v>
      </c>
      <c r="K29" s="595">
        <v>5.9133008165725899E-2</v>
      </c>
      <c r="L29" s="568" t="s">
        <v>334</v>
      </c>
      <c r="M29" s="595">
        <v>5.9815288275329198E-2</v>
      </c>
      <c r="N29" s="568" t="s">
        <v>334</v>
      </c>
      <c r="O29" s="595">
        <v>5.6043798436194003E-2</v>
      </c>
      <c r="P29" s="568" t="s">
        <v>334</v>
      </c>
      <c r="Q29" s="594">
        <v>5.8912829631871666E-2</v>
      </c>
      <c r="R29" s="568" t="s">
        <v>334</v>
      </c>
      <c r="S29" s="594">
        <v>6.2E-2</v>
      </c>
      <c r="V29" s="1509"/>
      <c r="Z29" s="1512">
        <v>1.5630609916032226E-2</v>
      </c>
      <c r="AA29" s="38" t="s">
        <v>352</v>
      </c>
      <c r="AB29" s="1512"/>
      <c r="AC29" s="1512">
        <v>2.138451433057242E-2</v>
      </c>
      <c r="AD29" s="1509"/>
      <c r="AE29" s="1509"/>
      <c r="AF29" s="1509"/>
      <c r="AG29" s="1509"/>
      <c r="AH29" s="1509"/>
      <c r="AI29" s="1509"/>
      <c r="AJ29" s="1509"/>
      <c r="AK29" s="1509"/>
      <c r="AL29" s="1509"/>
      <c r="AM29" s="1509"/>
    </row>
    <row r="30" spans="1:39" ht="13.2" customHeight="1">
      <c r="A30" s="2">
        <v>3</v>
      </c>
      <c r="B30" s="560" t="s">
        <v>334</v>
      </c>
      <c r="C30" s="1518">
        <v>6.4368359692923593E-2</v>
      </c>
      <c r="D30" s="560" t="s">
        <v>346</v>
      </c>
      <c r="E30" s="1520">
        <v>6.01253118822698E-2</v>
      </c>
      <c r="F30" s="566" t="s">
        <v>335</v>
      </c>
      <c r="G30" s="1518">
        <v>6.2087879447931697E-2</v>
      </c>
      <c r="H30" s="568" t="s">
        <v>335</v>
      </c>
      <c r="I30" s="595">
        <v>5.76351321953271E-2</v>
      </c>
      <c r="J30" s="568" t="s">
        <v>335</v>
      </c>
      <c r="K30" s="595">
        <v>5.5147296940468403E-2</v>
      </c>
      <c r="L30" s="568" t="s">
        <v>335</v>
      </c>
      <c r="M30" s="595">
        <v>5.1697934827360098E-2</v>
      </c>
      <c r="N30" s="568" t="s">
        <v>346</v>
      </c>
      <c r="O30" s="595">
        <v>5.4901359551728701E-2</v>
      </c>
      <c r="P30" s="568" t="s">
        <v>346</v>
      </c>
      <c r="Q30" s="594">
        <v>5.3866671711248156E-2</v>
      </c>
      <c r="R30" s="568" t="s">
        <v>349</v>
      </c>
      <c r="S30" s="594">
        <v>5.8000000000000003E-2</v>
      </c>
      <c r="V30" s="1509"/>
      <c r="Z30" s="1509">
        <v>1.5058334610733569E-2</v>
      </c>
      <c r="AA30" s="38" t="s">
        <v>355</v>
      </c>
      <c r="AB30" s="1509"/>
      <c r="AC30" s="1512">
        <v>2.1326839584100993E-2</v>
      </c>
      <c r="AD30" s="1509"/>
      <c r="AE30" s="1509"/>
      <c r="AF30" s="1509"/>
      <c r="AG30" s="1509"/>
      <c r="AH30" s="1509"/>
      <c r="AI30" s="1509"/>
      <c r="AJ30" s="1509"/>
      <c r="AK30" s="1509"/>
      <c r="AL30" s="1509"/>
      <c r="AM30" s="1509"/>
    </row>
    <row r="31" spans="1:39" ht="13.2" customHeight="1">
      <c r="A31" s="2">
        <v>4</v>
      </c>
      <c r="B31" s="560" t="s">
        <v>335</v>
      </c>
      <c r="C31" s="1518">
        <v>5.5448626295066097E-2</v>
      </c>
      <c r="D31" s="560" t="s">
        <v>335</v>
      </c>
      <c r="E31" s="1520">
        <v>5.6029554497456703E-2</v>
      </c>
      <c r="F31" s="566" t="s">
        <v>346</v>
      </c>
      <c r="G31" s="1518">
        <v>6.0107720639195297E-2</v>
      </c>
      <c r="H31" s="568" t="s">
        <v>346</v>
      </c>
      <c r="I31" s="595">
        <v>5.6059133780994197E-2</v>
      </c>
      <c r="J31" s="568" t="s">
        <v>346</v>
      </c>
      <c r="K31" s="595">
        <v>5.0812835983000897E-2</v>
      </c>
      <c r="L31" s="568" t="s">
        <v>346</v>
      </c>
      <c r="M31" s="595">
        <v>5.1169315692363999E-2</v>
      </c>
      <c r="N31" s="568" t="s">
        <v>349</v>
      </c>
      <c r="O31" s="595">
        <v>5.09399156276737E-2</v>
      </c>
      <c r="P31" s="568" t="s">
        <v>349</v>
      </c>
      <c r="Q31" s="594">
        <v>5.1374333169384438E-2</v>
      </c>
      <c r="R31" s="568" t="s">
        <v>330</v>
      </c>
      <c r="S31" s="594">
        <v>5.3999999999999999E-2</v>
      </c>
      <c r="V31" s="1509"/>
      <c r="Z31" s="1512">
        <v>1.4390680087885136E-2</v>
      </c>
      <c r="AA31" s="38" t="s">
        <v>341</v>
      </c>
      <c r="AB31" s="1509"/>
      <c r="AC31" s="1512">
        <v>2.129800221086528E-2</v>
      </c>
      <c r="AD31" s="1509"/>
      <c r="AE31" s="1509"/>
      <c r="AF31" s="1509"/>
      <c r="AG31" s="1509"/>
      <c r="AH31" s="1509"/>
      <c r="AI31" s="1509"/>
      <c r="AJ31" s="1509"/>
      <c r="AK31" s="1509"/>
      <c r="AL31" s="1509"/>
      <c r="AM31" s="1509"/>
    </row>
    <row r="32" spans="1:39" ht="13.2" customHeight="1">
      <c r="A32" s="2">
        <v>5</v>
      </c>
      <c r="B32" s="560" t="s">
        <v>350</v>
      </c>
      <c r="C32" s="1518">
        <v>4.6869844482083499E-2</v>
      </c>
      <c r="D32" s="560" t="s">
        <v>350</v>
      </c>
      <c r="E32" s="1520">
        <v>4.73349628282069E-2</v>
      </c>
      <c r="F32" s="566" t="s">
        <v>333</v>
      </c>
      <c r="G32" s="1518">
        <v>4.73604483079543E-2</v>
      </c>
      <c r="H32" s="568" t="s">
        <v>350</v>
      </c>
      <c r="I32" s="595">
        <v>4.61148738476116E-2</v>
      </c>
      <c r="J32" s="568" t="s">
        <v>349</v>
      </c>
      <c r="K32" s="595">
        <v>4.94377656102871E-2</v>
      </c>
      <c r="L32" s="568" t="s">
        <v>349</v>
      </c>
      <c r="M32" s="595">
        <v>4.7311412582151997E-2</v>
      </c>
      <c r="N32" s="568" t="s">
        <v>335</v>
      </c>
      <c r="O32" s="595">
        <v>5.0133779098808597E-2</v>
      </c>
      <c r="P32" s="568" t="s">
        <v>333</v>
      </c>
      <c r="Q32" s="594">
        <v>5.035753471302637E-2</v>
      </c>
      <c r="R32" s="568" t="s">
        <v>346</v>
      </c>
      <c r="S32" s="594">
        <v>5.2999999999999999E-2</v>
      </c>
      <c r="V32" s="1509"/>
      <c r="Z32" s="1509">
        <v>1.4179483249024918E-2</v>
      </c>
      <c r="AA32" s="38" t="s">
        <v>445</v>
      </c>
      <c r="AB32" s="1509"/>
      <c r="AC32" s="1512">
        <v>2.0891074832983546E-2</v>
      </c>
      <c r="AD32" s="1509"/>
      <c r="AE32" s="1509"/>
      <c r="AF32" s="1509"/>
      <c r="AG32" s="1509"/>
      <c r="AH32" s="1509"/>
      <c r="AI32" s="1509"/>
      <c r="AJ32" s="1509"/>
      <c r="AK32" s="1509"/>
      <c r="AL32" s="1509"/>
      <c r="AM32" s="1509"/>
    </row>
    <row r="33" spans="1:39" ht="13.2" customHeight="1">
      <c r="A33" s="2">
        <v>6</v>
      </c>
      <c r="B33" s="560" t="s">
        <v>333</v>
      </c>
      <c r="C33" s="1518">
        <v>4.2404478564043897E-2</v>
      </c>
      <c r="D33" s="560" t="s">
        <v>333</v>
      </c>
      <c r="E33" s="1520">
        <v>4.2045033004893602E-2</v>
      </c>
      <c r="F33" s="566" t="s">
        <v>350</v>
      </c>
      <c r="G33" s="1518">
        <v>4.5276331161759199E-2</v>
      </c>
      <c r="H33" s="568" t="s">
        <v>349</v>
      </c>
      <c r="I33" s="595">
        <v>4.4345501394710302E-2</v>
      </c>
      <c r="J33" s="568" t="s">
        <v>350</v>
      </c>
      <c r="K33" s="595">
        <v>4.5935321871092102E-2</v>
      </c>
      <c r="L33" s="568" t="s">
        <v>350</v>
      </c>
      <c r="M33" s="595">
        <v>4.5725555177163701E-2</v>
      </c>
      <c r="N33" s="568" t="s">
        <v>330</v>
      </c>
      <c r="O33" s="595">
        <v>4.7116949144160002E-2</v>
      </c>
      <c r="P33" s="568" t="s">
        <v>335</v>
      </c>
      <c r="Q33" s="594">
        <v>4.8480004540123342E-2</v>
      </c>
      <c r="R33" s="568" t="s">
        <v>335</v>
      </c>
      <c r="S33" s="594">
        <v>0.05</v>
      </c>
      <c r="V33" s="1509"/>
      <c r="Z33" s="1509">
        <v>4.800981043380512E-3</v>
      </c>
      <c r="AA33" s="38" t="s">
        <v>339</v>
      </c>
      <c r="AB33" s="1509"/>
      <c r="AC33" s="1512">
        <v>1.9997116262676428E-2</v>
      </c>
      <c r="AD33" s="1509"/>
      <c r="AE33" s="1509"/>
      <c r="AF33" s="1509"/>
      <c r="AG33" s="1509"/>
      <c r="AH33" s="1509"/>
      <c r="AI33" s="1509"/>
      <c r="AJ33" s="1509"/>
      <c r="AK33" s="1509"/>
      <c r="AL33" s="1509"/>
      <c r="AM33" s="1509"/>
    </row>
    <row r="34" spans="1:39" ht="13.2" customHeight="1">
      <c r="A34" s="2">
        <v>7</v>
      </c>
      <c r="B34" s="560" t="s">
        <v>349</v>
      </c>
      <c r="C34" s="1518">
        <v>4.1596093354743603E-2</v>
      </c>
      <c r="D34" s="560" t="s">
        <v>336</v>
      </c>
      <c r="E34" s="1520">
        <v>3.8127131089644203E-2</v>
      </c>
      <c r="F34" s="566" t="s">
        <v>336</v>
      </c>
      <c r="G34" s="1518">
        <v>3.8722005504841499E-2</v>
      </c>
      <c r="H34" s="568" t="s">
        <v>333</v>
      </c>
      <c r="I34" s="595">
        <v>4.4045771634929197E-2</v>
      </c>
      <c r="J34" s="568" t="s">
        <v>333</v>
      </c>
      <c r="K34" s="595">
        <v>4.2926109896022802E-2</v>
      </c>
      <c r="L34" s="568" t="s">
        <v>333</v>
      </c>
      <c r="M34" s="595">
        <v>4.20811328714693E-2</v>
      </c>
      <c r="N34" s="568" t="s">
        <v>350</v>
      </c>
      <c r="O34" s="595">
        <v>4.4565007739899798E-2</v>
      </c>
      <c r="P34" s="568" t="s">
        <v>330</v>
      </c>
      <c r="Q34" s="594">
        <v>4.7836820400287541E-2</v>
      </c>
      <c r="R34" s="568" t="s">
        <v>350</v>
      </c>
      <c r="S34" s="594">
        <v>4.5999999999999999E-2</v>
      </c>
      <c r="V34" s="1509"/>
      <c r="Z34" s="1509">
        <v>3.997070495460971E-3</v>
      </c>
      <c r="AA34" s="38" t="s">
        <v>353</v>
      </c>
      <c r="AB34" s="1512"/>
      <c r="AC34" s="1512">
        <v>1.8689822009324085E-2</v>
      </c>
      <c r="AD34" s="1509"/>
      <c r="AE34" s="1509"/>
      <c r="AF34" s="1509"/>
      <c r="AG34" s="1509"/>
      <c r="AH34" s="1509"/>
      <c r="AI34" s="1509"/>
      <c r="AJ34" s="1509"/>
      <c r="AK34" s="1509"/>
      <c r="AL34" s="1509"/>
      <c r="AM34" s="1509"/>
    </row>
    <row r="35" spans="1:39" ht="13.2" customHeight="1">
      <c r="A35" s="2">
        <v>8</v>
      </c>
      <c r="B35" s="560" t="s">
        <v>347</v>
      </c>
      <c r="C35" s="1518">
        <v>3.8219572820659499E-2</v>
      </c>
      <c r="D35" s="560" t="s">
        <v>347</v>
      </c>
      <c r="E35" s="1520">
        <v>3.7044753517727097E-2</v>
      </c>
      <c r="F35" s="566" t="s">
        <v>349</v>
      </c>
      <c r="G35" s="1518">
        <v>3.8558642403120701E-2</v>
      </c>
      <c r="H35" s="568" t="s">
        <v>336</v>
      </c>
      <c r="I35" s="595">
        <v>4.0018757281741098E-2</v>
      </c>
      <c r="J35" s="568" t="s">
        <v>336</v>
      </c>
      <c r="K35" s="595">
        <v>4.0639308080531303E-2</v>
      </c>
      <c r="L35" s="568" t="s">
        <v>330</v>
      </c>
      <c r="M35" s="595">
        <v>4.1222126777100597E-2</v>
      </c>
      <c r="N35" s="568" t="s">
        <v>333</v>
      </c>
      <c r="O35" s="595">
        <v>4.1093180480615603E-2</v>
      </c>
      <c r="P35" s="568" t="s">
        <v>350</v>
      </c>
      <c r="Q35" s="594">
        <v>4.4521584503045664E-2</v>
      </c>
      <c r="R35" s="568" t="s">
        <v>333</v>
      </c>
      <c r="S35" s="594">
        <v>4.2999999999999997E-2</v>
      </c>
      <c r="V35" s="1509"/>
      <c r="Z35" s="1512">
        <v>4.7825864799959123E-4</v>
      </c>
      <c r="AA35" s="1509" t="s">
        <v>358</v>
      </c>
      <c r="AB35" s="1517"/>
      <c r="AC35" s="1509">
        <v>1.7244749194956662E-2</v>
      </c>
      <c r="AD35" s="1509"/>
      <c r="AE35" s="1509"/>
      <c r="AF35" s="1509"/>
      <c r="AG35" s="1509"/>
      <c r="AH35" s="1509"/>
      <c r="AI35" s="1509"/>
      <c r="AJ35" s="1509"/>
      <c r="AK35" s="1509"/>
      <c r="AL35" s="1509"/>
      <c r="AM35" s="1509"/>
    </row>
    <row r="36" spans="1:39" ht="13.2" customHeight="1">
      <c r="A36" s="2">
        <v>9</v>
      </c>
      <c r="B36" s="560" t="s">
        <v>336</v>
      </c>
      <c r="C36" s="1518">
        <v>3.63498383229581E-2</v>
      </c>
      <c r="D36" s="560" t="s">
        <v>349</v>
      </c>
      <c r="E36" s="1520">
        <v>3.6551839787793E-2</v>
      </c>
      <c r="F36" s="566" t="s">
        <v>330</v>
      </c>
      <c r="G36" s="1518">
        <v>3.4583473594582297E-2</v>
      </c>
      <c r="H36" s="568" t="s">
        <v>330</v>
      </c>
      <c r="I36" s="595">
        <v>3.7596747448671301E-2</v>
      </c>
      <c r="J36" s="568" t="s">
        <v>330</v>
      </c>
      <c r="K36" s="595">
        <v>4.0091272787058402E-2</v>
      </c>
      <c r="L36" s="596" t="s">
        <v>342</v>
      </c>
      <c r="M36" s="595">
        <v>3.9661683753602503E-2</v>
      </c>
      <c r="N36" s="596" t="s">
        <v>342</v>
      </c>
      <c r="O36" s="595">
        <v>3.9297919376455902E-2</v>
      </c>
      <c r="P36" s="596" t="s">
        <v>342</v>
      </c>
      <c r="Q36" s="594">
        <v>3.8912640460065831E-2</v>
      </c>
      <c r="R36" s="596" t="s">
        <v>342</v>
      </c>
      <c r="S36" s="594">
        <v>0.04</v>
      </c>
      <c r="V36" s="1509"/>
      <c r="Z36" s="1525"/>
      <c r="AA36" s="38" t="s">
        <v>450</v>
      </c>
      <c r="AB36" s="1512"/>
      <c r="AC36" s="1512">
        <v>1.6677614187987633E-2</v>
      </c>
      <c r="AD36" s="1509"/>
      <c r="AE36" s="1509"/>
      <c r="AF36" s="1509"/>
      <c r="AG36" s="1509"/>
      <c r="AH36" s="1509"/>
      <c r="AI36" s="1509"/>
      <c r="AJ36" s="1509"/>
      <c r="AK36" s="1509"/>
      <c r="AL36" s="1509"/>
      <c r="AM36" s="1509"/>
    </row>
    <row r="37" spans="1:39" ht="13.2" customHeight="1">
      <c r="A37" s="2">
        <v>10</v>
      </c>
      <c r="B37" s="561" t="s">
        <v>343</v>
      </c>
      <c r="C37" s="1521">
        <v>3.25443786982249E-2</v>
      </c>
      <c r="D37" s="596" t="s">
        <v>342</v>
      </c>
      <c r="E37" s="1522">
        <v>3.2369695460620303E-2</v>
      </c>
      <c r="F37" s="583" t="s">
        <v>342</v>
      </c>
      <c r="G37" s="1521">
        <v>3.3831013247262398E-2</v>
      </c>
      <c r="H37" s="596" t="s">
        <v>347</v>
      </c>
      <c r="I37" s="597">
        <v>3.7422710813959703E-2</v>
      </c>
      <c r="J37" s="596" t="s">
        <v>342</v>
      </c>
      <c r="K37" s="597">
        <v>3.69176502239471E-2</v>
      </c>
      <c r="L37" s="568" t="s">
        <v>336</v>
      </c>
      <c r="M37" s="597">
        <v>3.8690854380676903E-2</v>
      </c>
      <c r="N37" s="568" t="s">
        <v>336</v>
      </c>
      <c r="O37" s="597">
        <v>3.9035801364002802E-2</v>
      </c>
      <c r="P37" s="568" t="s">
        <v>336</v>
      </c>
      <c r="Q37" s="594">
        <v>3.7295221520184635E-2</v>
      </c>
      <c r="R37" s="568" t="s">
        <v>336</v>
      </c>
      <c r="S37" s="594">
        <v>0.04</v>
      </c>
      <c r="V37" s="1509"/>
      <c r="Z37" s="1525"/>
      <c r="AA37" s="38" t="s">
        <v>447</v>
      </c>
      <c r="AB37" s="1509"/>
      <c r="AC37" s="1512">
        <v>1.4357807718803569E-2</v>
      </c>
      <c r="AD37" s="1509"/>
      <c r="AE37" s="1509"/>
      <c r="AF37" s="1509"/>
      <c r="AG37" s="1509"/>
      <c r="AH37" s="1509"/>
      <c r="AI37" s="1509"/>
      <c r="AJ37" s="1509"/>
      <c r="AK37" s="1509"/>
      <c r="AL37" s="1509"/>
      <c r="AM37" s="1509"/>
    </row>
    <row r="38" spans="1:39" ht="18.600000000000001" customHeight="1">
      <c r="B38" s="564" t="s">
        <v>112</v>
      </c>
      <c r="C38" s="558">
        <v>2012</v>
      </c>
      <c r="D38" s="564" t="s">
        <v>112</v>
      </c>
      <c r="E38" s="558">
        <v>2013</v>
      </c>
      <c r="F38" s="564" t="s">
        <v>112</v>
      </c>
      <c r="G38" s="558">
        <v>2014</v>
      </c>
      <c r="H38" s="564" t="s">
        <v>112</v>
      </c>
      <c r="I38" s="558">
        <v>2015</v>
      </c>
      <c r="J38" s="564" t="s">
        <v>112</v>
      </c>
      <c r="K38" s="558">
        <v>2016</v>
      </c>
      <c r="L38" s="564" t="s">
        <v>112</v>
      </c>
      <c r="M38" s="558">
        <v>2017</v>
      </c>
      <c r="N38" s="564" t="s">
        <v>112</v>
      </c>
      <c r="O38" s="558"/>
      <c r="P38" s="564" t="s">
        <v>112</v>
      </c>
      <c r="Q38" s="558"/>
      <c r="R38" s="564" t="s">
        <v>112</v>
      </c>
      <c r="S38" s="558"/>
      <c r="V38" s="1509"/>
      <c r="Z38" s="1525"/>
      <c r="AA38" s="38" t="s">
        <v>448</v>
      </c>
      <c r="AB38" s="1509"/>
      <c r="AC38" s="1512">
        <v>1.1217738188692546E-2</v>
      </c>
      <c r="AD38" s="1509"/>
      <c r="AE38" s="1509"/>
      <c r="AF38" s="1509"/>
      <c r="AG38" s="1509"/>
      <c r="AH38" s="1509"/>
      <c r="AI38" s="1509"/>
      <c r="AJ38" s="1509"/>
      <c r="AK38" s="1509"/>
      <c r="AL38" s="1509"/>
      <c r="AM38" s="1509"/>
    </row>
    <row r="39" spans="1:39" ht="13.2" customHeight="1">
      <c r="A39" s="2">
        <v>1</v>
      </c>
      <c r="B39" s="559" t="s">
        <v>332</v>
      </c>
      <c r="C39" s="1514">
        <v>7.4592216562891306E-2</v>
      </c>
      <c r="D39" s="565" t="s">
        <v>332</v>
      </c>
      <c r="E39" s="1516">
        <v>7.4479706838138704E-2</v>
      </c>
      <c r="F39" s="565" t="s">
        <v>332</v>
      </c>
      <c r="G39" s="1514">
        <v>7.1797833822051099E-2</v>
      </c>
      <c r="H39" s="562" t="s">
        <v>332</v>
      </c>
      <c r="I39" s="587">
        <v>6.8658605019640606E-2</v>
      </c>
      <c r="J39" s="562" t="s">
        <v>332</v>
      </c>
      <c r="K39" s="588">
        <v>6.9260591952656894E-2</v>
      </c>
      <c r="L39" s="568" t="s">
        <v>334</v>
      </c>
      <c r="M39" s="588">
        <v>7.3602718021877594E-2</v>
      </c>
      <c r="N39" s="568" t="s">
        <v>334</v>
      </c>
      <c r="O39" s="588">
        <v>7.3603017039788193E-2</v>
      </c>
      <c r="P39" s="568" t="s">
        <v>334</v>
      </c>
      <c r="Q39" s="588">
        <v>0.10599015550218861</v>
      </c>
      <c r="R39" s="568" t="s">
        <v>334</v>
      </c>
      <c r="S39" s="588">
        <v>0.11899999999999999</v>
      </c>
      <c r="V39" s="1509"/>
      <c r="AA39" s="38" t="s">
        <v>351</v>
      </c>
      <c r="AB39" s="1509"/>
      <c r="AC39" s="1512">
        <v>1.0333392076130665E-2</v>
      </c>
      <c r="AD39" s="1509"/>
      <c r="AE39" s="1509"/>
      <c r="AF39" s="1509"/>
      <c r="AG39" s="1509"/>
      <c r="AH39" s="1509"/>
      <c r="AI39" s="1509"/>
      <c r="AJ39" s="1509"/>
      <c r="AK39" s="1509"/>
      <c r="AL39" s="1509"/>
      <c r="AM39" s="1509"/>
    </row>
    <row r="40" spans="1:39" ht="13.2" customHeight="1">
      <c r="A40" s="2">
        <v>2</v>
      </c>
      <c r="B40" s="560" t="s">
        <v>336</v>
      </c>
      <c r="C40" s="1518">
        <v>5.9387092570664497E-2</v>
      </c>
      <c r="D40" s="566" t="s">
        <v>334</v>
      </c>
      <c r="E40" s="1520">
        <v>6.7048833072479594E-2</v>
      </c>
      <c r="F40" s="566" t="s">
        <v>334</v>
      </c>
      <c r="G40" s="1518">
        <v>6.3043940269083804E-2</v>
      </c>
      <c r="H40" s="568" t="s">
        <v>334</v>
      </c>
      <c r="I40" s="589">
        <v>5.8037256692670798E-2</v>
      </c>
      <c r="J40" s="568" t="s">
        <v>334</v>
      </c>
      <c r="K40" s="590">
        <v>5.9842790751047099E-2</v>
      </c>
      <c r="L40" s="562" t="s">
        <v>332</v>
      </c>
      <c r="M40" s="590">
        <v>5.9977866129895002E-2</v>
      </c>
      <c r="N40" s="562" t="s">
        <v>332</v>
      </c>
      <c r="O40" s="590">
        <v>5.9978080397467097E-2</v>
      </c>
      <c r="P40" s="567" t="s">
        <v>336</v>
      </c>
      <c r="Q40" s="588">
        <v>7.0275407490674985E-2</v>
      </c>
      <c r="R40" s="567" t="s">
        <v>336</v>
      </c>
      <c r="S40" s="588">
        <v>6.8000000000000005E-2</v>
      </c>
      <c r="V40" s="1509"/>
      <c r="Z40" s="1513"/>
      <c r="AA40" s="1509" t="s">
        <v>441</v>
      </c>
      <c r="AB40" s="1509"/>
      <c r="AC40" s="1509">
        <v>5.5816337974014321E-3</v>
      </c>
      <c r="AD40" s="1509"/>
      <c r="AE40" s="1509"/>
      <c r="AF40" s="1509"/>
      <c r="AG40" s="1509"/>
      <c r="AH40" s="1509"/>
      <c r="AI40" s="1509"/>
      <c r="AJ40" s="1509"/>
      <c r="AK40" s="1509"/>
      <c r="AL40" s="1509"/>
      <c r="AM40" s="1509"/>
    </row>
    <row r="41" spans="1:39" ht="13.2" customHeight="1">
      <c r="A41" s="2">
        <v>3</v>
      </c>
      <c r="B41" s="560" t="s">
        <v>334</v>
      </c>
      <c r="C41" s="1518">
        <v>5.1419805895650497E-2</v>
      </c>
      <c r="D41" s="566" t="s">
        <v>336</v>
      </c>
      <c r="E41" s="1520">
        <v>5.9639330454514E-2</v>
      </c>
      <c r="F41" s="566" t="s">
        <v>336</v>
      </c>
      <c r="G41" s="1518">
        <v>5.9584887603605301E-2</v>
      </c>
      <c r="H41" s="568" t="s">
        <v>336</v>
      </c>
      <c r="I41" s="589">
        <v>5.5812418164013097E-2</v>
      </c>
      <c r="J41" s="568" t="s">
        <v>336</v>
      </c>
      <c r="K41" s="590">
        <v>5.5024261698482797E-2</v>
      </c>
      <c r="L41" s="568" t="s">
        <v>336</v>
      </c>
      <c r="M41" s="590">
        <v>5.6287198907348297E-2</v>
      </c>
      <c r="N41" s="568" t="s">
        <v>336</v>
      </c>
      <c r="O41" s="590">
        <v>5.6287471121824598E-2</v>
      </c>
      <c r="P41" s="578" t="s">
        <v>332</v>
      </c>
      <c r="Q41" s="588">
        <v>6.400422393677721E-2</v>
      </c>
      <c r="R41" s="578" t="s">
        <v>332</v>
      </c>
      <c r="S41" s="588">
        <v>6.400422393677721E-2</v>
      </c>
      <c r="V41" s="1509"/>
      <c r="Z41" s="1517"/>
      <c r="AA41" s="38" t="s">
        <v>442</v>
      </c>
      <c r="AB41" s="1509"/>
      <c r="AC41" s="1509">
        <v>3.9923741168554445E-3</v>
      </c>
      <c r="AD41" s="1509"/>
      <c r="AE41" s="1509"/>
      <c r="AF41" s="1509"/>
      <c r="AG41" s="1509"/>
      <c r="AH41" s="1509"/>
      <c r="AI41" s="1509"/>
      <c r="AJ41" s="1509"/>
      <c r="AK41" s="1509"/>
      <c r="AL41" s="1509"/>
      <c r="AM41" s="1509"/>
    </row>
    <row r="42" spans="1:39" ht="13.2" customHeight="1">
      <c r="A42" s="2">
        <v>4</v>
      </c>
      <c r="B42" s="560" t="s">
        <v>333</v>
      </c>
      <c r="C42" s="1518">
        <v>4.4757029625558803E-2</v>
      </c>
      <c r="D42" s="560" t="s">
        <v>333</v>
      </c>
      <c r="E42" s="1520">
        <v>4.3125718919122799E-2</v>
      </c>
      <c r="F42" s="566" t="s">
        <v>351</v>
      </c>
      <c r="G42" s="1518">
        <v>5.32717579367201E-2</v>
      </c>
      <c r="H42" s="568" t="s">
        <v>339</v>
      </c>
      <c r="I42" s="589">
        <v>4.8909036893588498E-2</v>
      </c>
      <c r="J42" s="568" t="s">
        <v>352</v>
      </c>
      <c r="K42" s="590">
        <v>4.5906658032999197E-2</v>
      </c>
      <c r="L42" s="568" t="s">
        <v>353</v>
      </c>
      <c r="M42" s="590">
        <v>5.4294571556167397E-2</v>
      </c>
      <c r="N42" s="568" t="s">
        <v>353</v>
      </c>
      <c r="O42" s="590">
        <v>5.4294495108826397E-2</v>
      </c>
      <c r="P42" s="568" t="s">
        <v>350</v>
      </c>
      <c r="Q42" s="588">
        <v>4.4909985863437397E-2</v>
      </c>
      <c r="R42" s="568" t="s">
        <v>350</v>
      </c>
      <c r="S42" s="588">
        <v>0.05</v>
      </c>
      <c r="V42" s="1509"/>
      <c r="Z42" s="1517"/>
      <c r="AA42" s="38" t="s">
        <v>446</v>
      </c>
      <c r="AB42" s="1509"/>
      <c r="AC42" s="1512">
        <v>2.5312805395792947E-4</v>
      </c>
      <c r="AD42" s="1509"/>
      <c r="AE42" s="1509"/>
      <c r="AF42" s="1509"/>
      <c r="AG42" s="1509"/>
      <c r="AH42" s="1509"/>
      <c r="AI42" s="1509"/>
      <c r="AJ42" s="1509"/>
      <c r="AK42" s="1509"/>
      <c r="AL42" s="1509"/>
      <c r="AM42" s="1509"/>
    </row>
    <row r="43" spans="1:39" ht="13.2" customHeight="1">
      <c r="A43" s="2">
        <v>5</v>
      </c>
      <c r="B43" s="560" t="s">
        <v>352</v>
      </c>
      <c r="C43" s="1518">
        <v>4.3340623105556302E-2</v>
      </c>
      <c r="D43" s="560" t="s">
        <v>352</v>
      </c>
      <c r="E43" s="1520">
        <v>4.2899436178838797E-2</v>
      </c>
      <c r="F43" s="566" t="s">
        <v>339</v>
      </c>
      <c r="G43" s="1518">
        <v>4.4616955225281703E-2</v>
      </c>
      <c r="H43" s="568" t="s">
        <v>351</v>
      </c>
      <c r="I43" s="589">
        <v>4.8496418472101503E-2</v>
      </c>
      <c r="J43" s="568" t="s">
        <v>351</v>
      </c>
      <c r="K43" s="590">
        <v>4.4985574125226399E-2</v>
      </c>
      <c r="L43" s="568" t="s">
        <v>342</v>
      </c>
      <c r="M43" s="590">
        <v>5.0985348072840601E-2</v>
      </c>
      <c r="N43" s="568" t="s">
        <v>342</v>
      </c>
      <c r="O43" s="590">
        <v>5.0985402860829303E-2</v>
      </c>
      <c r="P43" s="568" t="s">
        <v>352</v>
      </c>
      <c r="Q43" s="588">
        <v>4.4874559296918907E-2</v>
      </c>
      <c r="R43" s="568" t="s">
        <v>352</v>
      </c>
      <c r="S43" s="588">
        <v>4.4874559296918907E-2</v>
      </c>
      <c r="V43" s="1509"/>
      <c r="Z43" s="1517"/>
      <c r="AA43" s="1509"/>
      <c r="AB43" s="1509"/>
      <c r="AC43" s="1509"/>
      <c r="AD43" s="1509"/>
      <c r="AE43" s="1509"/>
      <c r="AF43" s="1509"/>
      <c r="AG43" s="1509"/>
      <c r="AH43" s="1509"/>
      <c r="AI43" s="1509"/>
      <c r="AJ43" s="1509"/>
      <c r="AK43" s="1509"/>
      <c r="AL43" s="1509"/>
      <c r="AM43" s="1509"/>
    </row>
    <row r="44" spans="1:39" ht="13.2" customHeight="1">
      <c r="A44" s="2">
        <v>6</v>
      </c>
      <c r="B44" s="560" t="s">
        <v>354</v>
      </c>
      <c r="C44" s="1518">
        <v>4.0350588941831002E-2</v>
      </c>
      <c r="D44" s="560" t="s">
        <v>355</v>
      </c>
      <c r="E44" s="1520">
        <v>4.05624383222392E-2</v>
      </c>
      <c r="F44" s="566" t="s">
        <v>355</v>
      </c>
      <c r="G44" s="1518">
        <v>4.3212733694667202E-2</v>
      </c>
      <c r="H44" s="568" t="s">
        <v>352</v>
      </c>
      <c r="I44" s="589">
        <v>4.5594885732205097E-2</v>
      </c>
      <c r="J44" s="568" t="s">
        <v>342</v>
      </c>
      <c r="K44" s="590">
        <v>4.46802537642517E-2</v>
      </c>
      <c r="L44" s="568" t="s">
        <v>352</v>
      </c>
      <c r="M44" s="590">
        <v>4.3567099717500002E-2</v>
      </c>
      <c r="N44" s="568" t="s">
        <v>352</v>
      </c>
      <c r="O44" s="590">
        <v>4.3567364391065101E-2</v>
      </c>
      <c r="P44" s="568" t="s">
        <v>342</v>
      </c>
      <c r="Q44" s="588">
        <v>4.2710813618789707E-2</v>
      </c>
      <c r="R44" s="568" t="s">
        <v>342</v>
      </c>
      <c r="S44" s="588">
        <v>4.2000000000000003E-2</v>
      </c>
      <c r="V44" s="1509"/>
      <c r="Z44" s="1517"/>
      <c r="AA44" s="1509"/>
      <c r="AB44" s="1509"/>
      <c r="AC44" s="1509"/>
      <c r="AD44" s="1509"/>
      <c r="AE44" s="1509"/>
      <c r="AF44" s="1509"/>
      <c r="AG44" s="1509"/>
      <c r="AH44" s="1509"/>
      <c r="AI44" s="1509"/>
      <c r="AJ44" s="1509"/>
      <c r="AK44" s="1509"/>
      <c r="AL44" s="1509"/>
      <c r="AM44" s="1509"/>
    </row>
    <row r="45" spans="1:39" ht="13.2" customHeight="1">
      <c r="A45" s="2">
        <v>7</v>
      </c>
      <c r="B45" s="560" t="s">
        <v>350</v>
      </c>
      <c r="C45" s="1518">
        <v>4.00503107595905E-2</v>
      </c>
      <c r="D45" s="566" t="s">
        <v>351</v>
      </c>
      <c r="E45" s="1520">
        <v>3.9740277699207398E-2</v>
      </c>
      <c r="F45" s="566" t="s">
        <v>352</v>
      </c>
      <c r="G45" s="1518">
        <v>4.2427829923608801E-2</v>
      </c>
      <c r="H45" s="568" t="s">
        <v>342</v>
      </c>
      <c r="I45" s="589">
        <v>4.4388939625672599E-2</v>
      </c>
      <c r="J45" s="568" t="s">
        <v>350</v>
      </c>
      <c r="K45" s="590">
        <v>4.2603460570641703E-2</v>
      </c>
      <c r="L45" s="568" t="s">
        <v>355</v>
      </c>
      <c r="M45" s="590">
        <v>4.1486892304752603E-2</v>
      </c>
      <c r="N45" s="568" t="s">
        <v>355</v>
      </c>
      <c r="O45" s="590">
        <v>4.1486647295733703E-2</v>
      </c>
      <c r="P45" s="568" t="s">
        <v>333</v>
      </c>
      <c r="Q45" s="588">
        <v>3.9655953536695453E-2</v>
      </c>
      <c r="R45" s="568" t="s">
        <v>447</v>
      </c>
      <c r="S45" s="588">
        <v>4.2000000000000003E-2</v>
      </c>
      <c r="V45" s="1509"/>
      <c r="Z45" s="1517"/>
      <c r="AA45" s="1509"/>
      <c r="AB45" s="1509"/>
      <c r="AC45" s="1509"/>
      <c r="AD45" s="1509"/>
      <c r="AE45" s="1509"/>
      <c r="AF45" s="1509"/>
      <c r="AG45" s="1509"/>
      <c r="AH45" s="1509"/>
      <c r="AI45" s="1509"/>
      <c r="AJ45" s="1509"/>
      <c r="AK45" s="1509"/>
      <c r="AL45" s="1509"/>
      <c r="AM45" s="1509"/>
    </row>
    <row r="46" spans="1:39" ht="13.2" customHeight="1">
      <c r="A46" s="2">
        <v>8</v>
      </c>
      <c r="B46" s="560" t="s">
        <v>339</v>
      </c>
      <c r="C46" s="1518">
        <v>3.9608391925349699E-2</v>
      </c>
      <c r="D46" s="560" t="s">
        <v>350</v>
      </c>
      <c r="E46" s="1520">
        <v>3.8680520198877397E-2</v>
      </c>
      <c r="F46" s="566" t="s">
        <v>342</v>
      </c>
      <c r="G46" s="1518">
        <v>4.2219217625653102E-2</v>
      </c>
      <c r="H46" s="568" t="s">
        <v>355</v>
      </c>
      <c r="I46" s="589">
        <v>4.3984023414719998E-2</v>
      </c>
      <c r="J46" s="568" t="s">
        <v>356</v>
      </c>
      <c r="K46" s="590">
        <v>3.9836110587444601E-2</v>
      </c>
      <c r="L46" s="568" t="s">
        <v>351</v>
      </c>
      <c r="M46" s="590">
        <v>3.9700548569658399E-2</v>
      </c>
      <c r="N46" s="568" t="s">
        <v>351</v>
      </c>
      <c r="O46" s="590">
        <v>3.9700489548235303E-2</v>
      </c>
      <c r="P46" s="568" t="s">
        <v>335</v>
      </c>
      <c r="Q46" s="588">
        <v>3.8587025020012607E-2</v>
      </c>
      <c r="R46" s="568" t="s">
        <v>485</v>
      </c>
      <c r="S46" s="588">
        <v>4.1000000000000002E-2</v>
      </c>
      <c r="Z46" s="38"/>
      <c r="AA46" s="38"/>
      <c r="AB46" s="1509"/>
      <c r="AC46" s="1509"/>
      <c r="AD46" s="1509"/>
      <c r="AE46" s="1509"/>
      <c r="AF46" s="1509"/>
      <c r="AG46" s="1509"/>
      <c r="AH46" s="1509"/>
      <c r="AI46" s="1509"/>
      <c r="AJ46" s="1509"/>
      <c r="AK46" s="1509"/>
      <c r="AL46" s="1509"/>
      <c r="AM46" s="1509"/>
    </row>
    <row r="47" spans="1:39" ht="13.2" customHeight="1">
      <c r="A47" s="2">
        <v>9</v>
      </c>
      <c r="B47" s="560" t="s">
        <v>355</v>
      </c>
      <c r="C47" s="1518">
        <v>3.8405862789867601E-2</v>
      </c>
      <c r="D47" s="566" t="s">
        <v>342</v>
      </c>
      <c r="E47" s="1520">
        <v>3.8312182182748497E-2</v>
      </c>
      <c r="F47" s="566" t="s">
        <v>333</v>
      </c>
      <c r="G47" s="1518">
        <v>4.1165725520976602E-2</v>
      </c>
      <c r="H47" s="568" t="s">
        <v>350</v>
      </c>
      <c r="I47" s="589">
        <v>3.8129243092767599E-2</v>
      </c>
      <c r="J47" s="568" t="s">
        <v>333</v>
      </c>
      <c r="K47" s="590">
        <v>3.8278771833479497E-2</v>
      </c>
      <c r="L47" s="568" t="s">
        <v>333</v>
      </c>
      <c r="M47" s="590">
        <v>3.86162929314205E-2</v>
      </c>
      <c r="N47" s="568" t="s">
        <v>333</v>
      </c>
      <c r="O47" s="590">
        <v>3.8616260459402897E-2</v>
      </c>
      <c r="P47" s="568" t="s">
        <v>447</v>
      </c>
      <c r="Q47" s="588">
        <v>3.8226627833699518E-2</v>
      </c>
      <c r="R47" s="568" t="s">
        <v>348</v>
      </c>
      <c r="S47" s="588">
        <v>3.7999999999999999E-2</v>
      </c>
      <c r="Z47" s="38"/>
      <c r="AA47" s="38"/>
      <c r="AB47" s="1509"/>
      <c r="AC47" s="1509"/>
      <c r="AD47" s="1509"/>
      <c r="AE47" s="1509"/>
      <c r="AF47" s="1509"/>
      <c r="AG47" s="1509"/>
      <c r="AH47" s="1509"/>
      <c r="AI47" s="1509"/>
      <c r="AJ47" s="1509"/>
      <c r="AK47" s="1509"/>
      <c r="AL47" s="1509"/>
      <c r="AM47" s="1509"/>
    </row>
    <row r="48" spans="1:39" ht="13.2" customHeight="1">
      <c r="A48" s="2">
        <v>10</v>
      </c>
      <c r="B48" s="561" t="s">
        <v>351</v>
      </c>
      <c r="C48" s="1521">
        <v>3.7230245378265497E-2</v>
      </c>
      <c r="D48" s="596" t="s">
        <v>339</v>
      </c>
      <c r="E48" s="1522">
        <v>3.8002929104360303E-2</v>
      </c>
      <c r="F48" s="583" t="s">
        <v>357</v>
      </c>
      <c r="G48" s="1521">
        <v>3.7277713817826699E-2</v>
      </c>
      <c r="H48" s="596" t="s">
        <v>357</v>
      </c>
      <c r="I48" s="592">
        <v>3.6419352354125599E-2</v>
      </c>
      <c r="J48" s="596" t="s">
        <v>339</v>
      </c>
      <c r="K48" s="593">
        <v>3.6663032876240703E-2</v>
      </c>
      <c r="L48" s="568" t="s">
        <v>350</v>
      </c>
      <c r="M48" s="593">
        <v>3.8428104369376499E-2</v>
      </c>
      <c r="N48" s="568" t="s">
        <v>350</v>
      </c>
      <c r="O48" s="593">
        <v>3.8428243854403098E-2</v>
      </c>
      <c r="P48" s="568" t="s">
        <v>348</v>
      </c>
      <c r="Q48" s="588">
        <v>3.5346856743821639E-2</v>
      </c>
      <c r="R48" s="568" t="s">
        <v>335</v>
      </c>
      <c r="S48" s="588">
        <v>3.5000000000000003E-2</v>
      </c>
      <c r="Z48" s="38"/>
      <c r="AA48" s="38"/>
      <c r="AB48" s="1509"/>
      <c r="AC48" s="1509"/>
      <c r="AD48" s="1509"/>
      <c r="AE48" s="1509"/>
      <c r="AF48" s="1509"/>
      <c r="AG48" s="1509"/>
      <c r="AH48" s="1509"/>
      <c r="AI48" s="1509"/>
      <c r="AJ48" s="1509"/>
      <c r="AK48" s="1509"/>
      <c r="AL48" s="1509"/>
      <c r="AM48" s="1509"/>
    </row>
    <row r="49" spans="1:39" ht="18.600000000000001" customHeight="1">
      <c r="B49" s="557" t="s">
        <v>125</v>
      </c>
      <c r="C49" s="558">
        <v>2012</v>
      </c>
      <c r="D49" s="557" t="s">
        <v>125</v>
      </c>
      <c r="E49" s="558">
        <v>2013</v>
      </c>
      <c r="F49" s="570" t="s">
        <v>125</v>
      </c>
      <c r="G49" s="558">
        <v>2014</v>
      </c>
      <c r="H49" s="557" t="s">
        <v>125</v>
      </c>
      <c r="I49" s="558">
        <v>2015</v>
      </c>
      <c r="J49" s="557" t="s">
        <v>125</v>
      </c>
      <c r="K49" s="558">
        <v>2016</v>
      </c>
      <c r="L49" s="557" t="s">
        <v>125</v>
      </c>
      <c r="M49" s="558">
        <v>2017</v>
      </c>
      <c r="N49" s="557" t="s">
        <v>125</v>
      </c>
      <c r="O49" s="558"/>
      <c r="P49" s="557" t="s">
        <v>125</v>
      </c>
      <c r="Q49" s="558"/>
      <c r="R49" s="557" t="s">
        <v>125</v>
      </c>
      <c r="S49" s="558"/>
      <c r="Z49" s="38"/>
      <c r="AA49" s="38"/>
      <c r="AB49" s="1509"/>
      <c r="AC49" s="1509"/>
      <c r="AD49" s="1509"/>
      <c r="AE49" s="1509"/>
      <c r="AF49" s="1509"/>
      <c r="AG49" s="1509"/>
      <c r="AH49" s="1509"/>
      <c r="AI49" s="1509"/>
      <c r="AJ49" s="1509"/>
      <c r="AK49" s="1509"/>
      <c r="AL49" s="1509"/>
      <c r="AM49" s="1509"/>
    </row>
    <row r="50" spans="1:39" ht="13.2" customHeight="1">
      <c r="A50" s="2">
        <v>1</v>
      </c>
      <c r="B50" s="567" t="s">
        <v>334</v>
      </c>
      <c r="C50" s="1514">
        <v>0.182</v>
      </c>
      <c r="D50" s="567" t="s">
        <v>334</v>
      </c>
      <c r="E50" s="1516">
        <v>0.168944869041847</v>
      </c>
      <c r="F50" s="582" t="s">
        <v>334</v>
      </c>
      <c r="G50" s="1514">
        <v>0.15648066970219701</v>
      </c>
      <c r="H50" s="567" t="s">
        <v>334</v>
      </c>
      <c r="I50" s="587">
        <v>0.156326099247276</v>
      </c>
      <c r="J50" s="567" t="s">
        <v>334</v>
      </c>
      <c r="K50" s="588">
        <v>0.153</v>
      </c>
      <c r="L50" s="567" t="s">
        <v>334</v>
      </c>
      <c r="M50" s="588">
        <v>0.14832902982751001</v>
      </c>
      <c r="N50" s="567" t="s">
        <v>334</v>
      </c>
      <c r="O50" s="588">
        <v>0.14863644475208301</v>
      </c>
      <c r="P50" s="567" t="s">
        <v>334</v>
      </c>
      <c r="Q50" s="588">
        <v>0.15011079736544694</v>
      </c>
      <c r="R50" s="567" t="s">
        <v>334</v>
      </c>
      <c r="S50" s="588">
        <v>0.14799999999999999</v>
      </c>
      <c r="Z50" s="38"/>
      <c r="AA50" s="38"/>
      <c r="AB50" s="1509"/>
      <c r="AC50" s="1509"/>
      <c r="AD50" s="1509"/>
      <c r="AE50" s="1509"/>
      <c r="AF50" s="1509"/>
      <c r="AG50" s="1509"/>
      <c r="AH50" s="1509"/>
      <c r="AI50" s="1509"/>
      <c r="AJ50" s="1509"/>
      <c r="AK50" s="1509"/>
      <c r="AL50" s="1509"/>
      <c r="AM50" s="1509"/>
    </row>
    <row r="51" spans="1:39" ht="13.2" customHeight="1">
      <c r="A51" s="2">
        <v>2</v>
      </c>
      <c r="B51" s="568" t="s">
        <v>330</v>
      </c>
      <c r="C51" s="1518">
        <v>6.3081224221706103E-2</v>
      </c>
      <c r="D51" s="568" t="s">
        <v>333</v>
      </c>
      <c r="E51" s="1520">
        <v>7.9390734797232299E-2</v>
      </c>
      <c r="F51" s="566" t="s">
        <v>333</v>
      </c>
      <c r="G51" s="1518">
        <v>8.3742823609264994E-2</v>
      </c>
      <c r="H51" s="568" t="s">
        <v>333</v>
      </c>
      <c r="I51" s="589">
        <v>9.2701123728368903E-2</v>
      </c>
      <c r="J51" s="568" t="s">
        <v>333</v>
      </c>
      <c r="K51" s="590">
        <v>9.7000000000000003E-2</v>
      </c>
      <c r="L51" s="568" t="s">
        <v>333</v>
      </c>
      <c r="M51" s="590">
        <v>9.3463201154635495E-2</v>
      </c>
      <c r="N51" s="568" t="s">
        <v>333</v>
      </c>
      <c r="O51" s="590">
        <v>9.2592692735456394E-2</v>
      </c>
      <c r="P51" s="568" t="s">
        <v>333</v>
      </c>
      <c r="Q51" s="588">
        <v>9.4529444101107293E-2</v>
      </c>
      <c r="R51" s="568" t="s">
        <v>333</v>
      </c>
      <c r="S51" s="588">
        <v>9.4E-2</v>
      </c>
      <c r="Z51" s="38"/>
      <c r="AA51" s="38"/>
      <c r="AB51" s="1509"/>
      <c r="AC51" s="1509"/>
      <c r="AD51" s="1509"/>
      <c r="AE51" s="1509"/>
      <c r="AF51" s="1509"/>
      <c r="AG51" s="1509"/>
      <c r="AH51" s="1509"/>
      <c r="AI51" s="1509"/>
      <c r="AJ51" s="1509"/>
      <c r="AK51" s="1509"/>
      <c r="AL51" s="1509"/>
      <c r="AM51" s="1509"/>
    </row>
    <row r="52" spans="1:39" ht="13.2" customHeight="1">
      <c r="A52" s="2">
        <v>3</v>
      </c>
      <c r="B52" s="568" t="s">
        <v>347</v>
      </c>
      <c r="C52" s="1518">
        <v>6.1667262915410297E-2</v>
      </c>
      <c r="D52" s="568" t="s">
        <v>330</v>
      </c>
      <c r="E52" s="1520">
        <v>6.7743809985607306E-2</v>
      </c>
      <c r="F52" s="566" t="s">
        <v>330</v>
      </c>
      <c r="G52" s="1518">
        <v>6.8797901524364394E-2</v>
      </c>
      <c r="H52" s="568" t="s">
        <v>330</v>
      </c>
      <c r="I52" s="589">
        <v>6.8687480830842099E-2</v>
      </c>
      <c r="J52" s="568" t="s">
        <v>330</v>
      </c>
      <c r="K52" s="590">
        <v>7.0999999999999994E-2</v>
      </c>
      <c r="L52" s="568" t="s">
        <v>330</v>
      </c>
      <c r="M52" s="590">
        <v>7.2797771925086296E-2</v>
      </c>
      <c r="N52" s="568" t="s">
        <v>330</v>
      </c>
      <c r="O52" s="590">
        <v>7.4868006698355902E-2</v>
      </c>
      <c r="P52" s="568" t="s">
        <v>330</v>
      </c>
      <c r="Q52" s="588">
        <v>7.6371650897817167E-2</v>
      </c>
      <c r="R52" s="568" t="s">
        <v>330</v>
      </c>
      <c r="S52" s="588">
        <v>8.1000000000000003E-2</v>
      </c>
      <c r="Z52" s="38"/>
      <c r="AA52" s="38"/>
      <c r="AB52" s="1509"/>
      <c r="AC52" s="1509"/>
      <c r="AD52" s="1509"/>
      <c r="AE52" s="1509"/>
      <c r="AF52" s="1509"/>
      <c r="AG52" s="1509"/>
      <c r="AH52" s="1509"/>
      <c r="AI52" s="1509"/>
      <c r="AJ52" s="1509"/>
      <c r="AK52" s="1509"/>
      <c r="AL52" s="1509"/>
      <c r="AM52" s="1509"/>
    </row>
    <row r="53" spans="1:39" ht="13.2" customHeight="1">
      <c r="A53" s="2">
        <v>4</v>
      </c>
      <c r="B53" s="568" t="s">
        <v>333</v>
      </c>
      <c r="C53" s="1518">
        <v>5.9388267717578699E-2</v>
      </c>
      <c r="D53" s="568" t="s">
        <v>332</v>
      </c>
      <c r="E53" s="1520">
        <v>5.9556520199804501E-2</v>
      </c>
      <c r="F53" s="566" t="s">
        <v>332</v>
      </c>
      <c r="G53" s="1518">
        <v>5.9901651630419397E-2</v>
      </c>
      <c r="H53" s="568" t="s">
        <v>332</v>
      </c>
      <c r="I53" s="589">
        <v>6.0201317729484803E-2</v>
      </c>
      <c r="J53" s="568" t="s">
        <v>332</v>
      </c>
      <c r="K53" s="590">
        <v>0.06</v>
      </c>
      <c r="L53" s="568" t="s">
        <v>332</v>
      </c>
      <c r="M53" s="590">
        <v>5.9524280546146703E-2</v>
      </c>
      <c r="N53" s="568" t="s">
        <v>332</v>
      </c>
      <c r="O53" s="590">
        <v>5.8679111620637998E-2</v>
      </c>
      <c r="P53" s="568" t="s">
        <v>472</v>
      </c>
      <c r="Q53" s="588">
        <v>5.7923633470706136E-2</v>
      </c>
      <c r="R53" s="568" t="s">
        <v>332</v>
      </c>
      <c r="S53" s="588">
        <v>5.7000000000000002E-2</v>
      </c>
      <c r="Z53" s="38"/>
      <c r="AA53" s="38"/>
      <c r="AB53" s="1509"/>
      <c r="AC53" s="1509"/>
      <c r="AD53" s="1509"/>
      <c r="AE53" s="1509"/>
      <c r="AF53" s="1509"/>
      <c r="AG53" s="1509"/>
      <c r="AH53" s="1509"/>
      <c r="AI53" s="1509"/>
      <c r="AJ53" s="1509"/>
      <c r="AK53" s="1509"/>
      <c r="AL53" s="1509"/>
      <c r="AM53" s="1509"/>
    </row>
    <row r="54" spans="1:39" ht="13.2" customHeight="1">
      <c r="A54" s="2">
        <v>5</v>
      </c>
      <c r="B54" s="568" t="s">
        <v>332</v>
      </c>
      <c r="C54" s="1518">
        <v>5.7824771012089701E-2</v>
      </c>
      <c r="D54" s="568" t="s">
        <v>347</v>
      </c>
      <c r="E54" s="1520">
        <v>5.3937980558313503E-2</v>
      </c>
      <c r="F54" s="566" t="s">
        <v>346</v>
      </c>
      <c r="G54" s="1518">
        <v>5.3890098701886401E-2</v>
      </c>
      <c r="H54" s="568" t="s">
        <v>346</v>
      </c>
      <c r="I54" s="589">
        <v>5.5253365457454601E-2</v>
      </c>
      <c r="J54" s="568" t="s">
        <v>346</v>
      </c>
      <c r="K54" s="590">
        <v>5.2999999999999999E-2</v>
      </c>
      <c r="L54" s="568" t="s">
        <v>346</v>
      </c>
      <c r="M54" s="590">
        <v>5.27051877744883E-2</v>
      </c>
      <c r="N54" s="568" t="s">
        <v>346</v>
      </c>
      <c r="O54" s="590">
        <v>5.2681956078541599E-2</v>
      </c>
      <c r="P54" s="568" t="s">
        <v>346</v>
      </c>
      <c r="Q54" s="588">
        <v>5.2175486637735295E-2</v>
      </c>
      <c r="R54" s="568" t="s">
        <v>346</v>
      </c>
      <c r="S54" s="588">
        <v>5.1999999999999998E-2</v>
      </c>
      <c r="Z54" s="38"/>
      <c r="AA54" s="38"/>
    </row>
    <row r="55" spans="1:39" ht="13.2" customHeight="1">
      <c r="A55" s="2">
        <v>6</v>
      </c>
      <c r="B55" s="568" t="s">
        <v>346</v>
      </c>
      <c r="C55" s="1518">
        <v>5.1328498986377098E-2</v>
      </c>
      <c r="D55" s="568" t="s">
        <v>346</v>
      </c>
      <c r="E55" s="1520">
        <v>5.2918177130234702E-2</v>
      </c>
      <c r="F55" s="566" t="s">
        <v>347</v>
      </c>
      <c r="G55" s="1518">
        <v>5.2179077462597902E-2</v>
      </c>
      <c r="H55" s="568" t="s">
        <v>347</v>
      </c>
      <c r="I55" s="589">
        <v>4.8300734987085099E-2</v>
      </c>
      <c r="J55" s="568" t="s">
        <v>347</v>
      </c>
      <c r="K55" s="590">
        <v>4.4999999999999998E-2</v>
      </c>
      <c r="L55" s="568" t="s">
        <v>347</v>
      </c>
      <c r="M55" s="590">
        <v>4.2074008831791701E-2</v>
      </c>
      <c r="N55" s="568" t="s">
        <v>347</v>
      </c>
      <c r="O55" s="590">
        <v>4.04911646955547E-2</v>
      </c>
      <c r="P55" s="568" t="s">
        <v>347</v>
      </c>
      <c r="Q55" s="588">
        <v>4.0049235685970561E-2</v>
      </c>
      <c r="R55" s="568" t="s">
        <v>335</v>
      </c>
      <c r="S55" s="588">
        <v>4.1000000000000002E-2</v>
      </c>
      <c r="Z55" s="38"/>
      <c r="AA55" s="38"/>
    </row>
    <row r="56" spans="1:39" ht="13.2" customHeight="1">
      <c r="A56" s="2">
        <v>7</v>
      </c>
      <c r="B56" s="568" t="s">
        <v>339</v>
      </c>
      <c r="C56" s="1518">
        <v>3.83908476764281E-2</v>
      </c>
      <c r="D56" s="568" t="s">
        <v>349</v>
      </c>
      <c r="E56" s="1520">
        <v>3.8537024636911499E-2</v>
      </c>
      <c r="F56" s="566" t="s">
        <v>336</v>
      </c>
      <c r="G56" s="1518">
        <v>3.7281880143669198E-2</v>
      </c>
      <c r="H56" s="568" t="s">
        <v>349</v>
      </c>
      <c r="I56" s="589">
        <v>3.7924446727293601E-2</v>
      </c>
      <c r="J56" s="568" t="s">
        <v>335</v>
      </c>
      <c r="K56" s="590">
        <v>3.6999999999999998E-2</v>
      </c>
      <c r="L56" s="568" t="s">
        <v>335</v>
      </c>
      <c r="M56" s="590">
        <v>3.9524590192135299E-2</v>
      </c>
      <c r="N56" s="568" t="s">
        <v>335</v>
      </c>
      <c r="O56" s="590">
        <v>4.04821518378118E-2</v>
      </c>
      <c r="P56" s="568" t="s">
        <v>335</v>
      </c>
      <c r="Q56" s="588">
        <v>4.0363360728223795E-2</v>
      </c>
      <c r="R56" s="568" t="s">
        <v>347</v>
      </c>
      <c r="S56" s="588">
        <v>0.04</v>
      </c>
      <c r="Z56" s="38"/>
      <c r="AA56" s="38"/>
    </row>
    <row r="57" spans="1:39" ht="13.2" customHeight="1">
      <c r="A57" s="2">
        <v>8</v>
      </c>
      <c r="B57" s="568" t="s">
        <v>349</v>
      </c>
      <c r="C57" s="1518">
        <v>3.5769246057660103E-2</v>
      </c>
      <c r="D57" s="568" t="s">
        <v>336</v>
      </c>
      <c r="E57" s="1520">
        <v>3.6016378427886402E-2</v>
      </c>
      <c r="F57" s="566" t="s">
        <v>349</v>
      </c>
      <c r="G57" s="1518">
        <v>3.6933666110466903E-2</v>
      </c>
      <c r="H57" s="568" t="s">
        <v>336</v>
      </c>
      <c r="I57" s="589">
        <v>3.6546114989080503E-2</v>
      </c>
      <c r="J57" s="568" t="s">
        <v>336</v>
      </c>
      <c r="K57" s="590">
        <v>3.5999999999999997E-2</v>
      </c>
      <c r="L57" s="568" t="s">
        <v>336</v>
      </c>
      <c r="M57" s="590">
        <v>3.9003352777954602E-2</v>
      </c>
      <c r="N57" s="568" t="s">
        <v>336</v>
      </c>
      <c r="O57" s="590">
        <v>4.0359576972508998E-2</v>
      </c>
      <c r="P57" s="568" t="s">
        <v>336</v>
      </c>
      <c r="Q57" s="588">
        <v>3.9494395258077623E-2</v>
      </c>
      <c r="R57" s="568" t="s">
        <v>349</v>
      </c>
      <c r="S57" s="588">
        <v>3.9E-2</v>
      </c>
      <c r="Z57" s="38"/>
      <c r="AA57" s="38"/>
    </row>
    <row r="58" spans="1:39" ht="13.2" customHeight="1">
      <c r="A58" s="2">
        <v>9</v>
      </c>
      <c r="B58" s="568" t="s">
        <v>358</v>
      </c>
      <c r="C58" s="1518">
        <v>3.4629748458744301E-2</v>
      </c>
      <c r="D58" s="568" t="s">
        <v>339</v>
      </c>
      <c r="E58" s="1520">
        <v>3.27010552079244E-2</v>
      </c>
      <c r="F58" s="566" t="s">
        <v>335</v>
      </c>
      <c r="G58" s="1518">
        <v>3.20639723974094E-2</v>
      </c>
      <c r="H58" s="568" t="s">
        <v>335</v>
      </c>
      <c r="I58" s="589">
        <v>3.2191251843010603E-2</v>
      </c>
      <c r="J58" s="568" t="s">
        <v>349</v>
      </c>
      <c r="K58" s="590">
        <v>3.4000000000000002E-2</v>
      </c>
      <c r="L58" s="568" t="s">
        <v>349</v>
      </c>
      <c r="M58" s="590">
        <v>3.3493374435971203E-2</v>
      </c>
      <c r="N58" s="568" t="s">
        <v>349</v>
      </c>
      <c r="O58" s="590">
        <v>3.4623794304955401E-2</v>
      </c>
      <c r="P58" s="568" t="s">
        <v>349</v>
      </c>
      <c r="Q58" s="588">
        <v>3.8138877412702263E-2</v>
      </c>
      <c r="R58" s="568" t="s">
        <v>336</v>
      </c>
      <c r="S58" s="588">
        <v>3.7999999999999999E-2</v>
      </c>
      <c r="Z58" s="38"/>
      <c r="AA58" s="38"/>
    </row>
    <row r="59" spans="1:39" ht="13.2" customHeight="1">
      <c r="A59" s="2">
        <v>10</v>
      </c>
      <c r="B59" s="569" t="s">
        <v>336</v>
      </c>
      <c r="C59" s="1526">
        <v>3.4309856275660001E-2</v>
      </c>
      <c r="D59" s="569" t="s">
        <v>358</v>
      </c>
      <c r="E59" s="1527">
        <v>3.0203498887837001E-2</v>
      </c>
      <c r="F59" s="584" t="s">
        <v>339</v>
      </c>
      <c r="G59" s="1526">
        <v>3.0589807404055501E-2</v>
      </c>
      <c r="H59" s="569" t="s">
        <v>339</v>
      </c>
      <c r="I59" s="598">
        <v>3.1313627746963398E-2</v>
      </c>
      <c r="J59" s="569" t="s">
        <v>343</v>
      </c>
      <c r="K59" s="599">
        <v>0.03</v>
      </c>
      <c r="L59" s="569" t="s">
        <v>343</v>
      </c>
      <c r="M59" s="599">
        <v>3.06687149175396E-2</v>
      </c>
      <c r="N59" s="569" t="s">
        <v>343</v>
      </c>
      <c r="O59" s="599">
        <v>3.09844023483902E-2</v>
      </c>
      <c r="P59" s="569" t="s">
        <v>343</v>
      </c>
      <c r="Q59" s="599">
        <v>3.0968631883008909E-2</v>
      </c>
      <c r="R59" s="569" t="s">
        <v>343</v>
      </c>
      <c r="S59" s="599">
        <v>0.03</v>
      </c>
      <c r="Z59" s="38"/>
      <c r="AA59" s="38"/>
    </row>
    <row r="83" spans="26:27">
      <c r="Z83" s="1509"/>
      <c r="AA83" s="1509"/>
    </row>
    <row r="84" spans="26:27">
      <c r="Z84" s="1509"/>
      <c r="AA84" s="1512"/>
    </row>
    <row r="85" spans="26:27">
      <c r="Z85" s="1509"/>
      <c r="AA85" s="1512"/>
    </row>
    <row r="86" spans="26:27">
      <c r="AA86" s="1512"/>
    </row>
  </sheetData>
  <phoneticPr fontId="75" type="noConversion"/>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N192"/>
  <sheetViews>
    <sheetView view="pageBreakPreview" topLeftCell="AI116" zoomScale="55" zoomScaleNormal="70" zoomScaleSheetLayoutView="55" workbookViewId="0">
      <selection activeCell="BK140" sqref="BK140"/>
    </sheetView>
  </sheetViews>
  <sheetFormatPr defaultColWidth="8.88671875" defaultRowHeight="13.8"/>
  <cols>
    <col min="1" max="1" width="9.109375" style="2" customWidth="1"/>
    <col min="2" max="2" width="15" style="2" customWidth="1"/>
    <col min="3" max="3" width="8.88671875" style="2" hidden="1" customWidth="1"/>
    <col min="4" max="4" width="16.33203125" style="2" hidden="1" customWidth="1"/>
    <col min="5" max="5" width="8.88671875" style="2" hidden="1" customWidth="1"/>
    <col min="6" max="6" width="6.109375" style="2" hidden="1" customWidth="1"/>
    <col min="7" max="16" width="8.88671875" style="2" hidden="1" customWidth="1"/>
    <col min="17" max="17" width="8.88671875" style="1" customWidth="1"/>
    <col min="18" max="18" width="8.88671875" style="1"/>
    <col min="19" max="25" width="8.88671875" style="2"/>
    <col min="26" max="26" width="9.44140625" style="2" bestFit="1" customWidth="1"/>
    <col min="27" max="27" width="4.44140625" style="2" customWidth="1"/>
    <col min="28" max="28" width="12.88671875" style="2" customWidth="1"/>
    <col min="29" max="40" width="10.33203125" style="2" customWidth="1"/>
    <col min="41" max="41" width="4.44140625" style="2" customWidth="1"/>
    <col min="42" max="53" width="11.44140625" style="2" customWidth="1"/>
    <col min="54" max="54" width="5.109375" style="2" customWidth="1"/>
    <col min="55" max="66" width="10.44140625" style="2" customWidth="1"/>
    <col min="67" max="67" width="2.6640625" style="2" customWidth="1"/>
    <col min="68" max="70" width="12.88671875" style="2" customWidth="1"/>
    <col min="71" max="79" width="8.88671875" style="2" customWidth="1"/>
    <col min="80" max="80" width="9.6640625" style="2" bestFit="1" customWidth="1"/>
    <col min="81" max="83" width="9.33203125" style="2" customWidth="1"/>
    <col min="84" max="84" width="9.6640625" style="2" bestFit="1" customWidth="1"/>
    <col min="85" max="16384" width="8.88671875" style="2"/>
  </cols>
  <sheetData>
    <row r="1" spans="1:28" ht="15.6">
      <c r="A1" s="3" t="s">
        <v>39</v>
      </c>
      <c r="B1" s="4"/>
      <c r="AB1" s="3" t="s">
        <v>39</v>
      </c>
    </row>
    <row r="2" spans="1:28">
      <c r="A2" s="2" t="s">
        <v>308</v>
      </c>
      <c r="T2" s="5" t="s">
        <v>359</v>
      </c>
      <c r="U2" s="5" t="s">
        <v>360</v>
      </c>
      <c r="V2" s="5" t="s">
        <v>361</v>
      </c>
      <c r="AB2" s="2" t="s">
        <v>308</v>
      </c>
    </row>
    <row r="3" spans="1:28">
      <c r="A3" s="5" t="s">
        <v>362</v>
      </c>
      <c r="AB3" s="5" t="s">
        <v>363</v>
      </c>
    </row>
    <row r="4" spans="1:28">
      <c r="A4" s="5"/>
      <c r="AB4" s="5"/>
    </row>
    <row r="5" spans="1:28">
      <c r="A5" s="5"/>
      <c r="AB5" s="5"/>
    </row>
    <row r="6" spans="1:28">
      <c r="A6" s="5"/>
      <c r="AB6" s="5"/>
    </row>
    <row r="7" spans="1:28">
      <c r="A7" s="5"/>
      <c r="AB7" s="5"/>
    </row>
    <row r="8" spans="1:28">
      <c r="A8" s="5"/>
      <c r="AB8" s="5"/>
    </row>
    <row r="9" spans="1:28">
      <c r="A9" s="5"/>
      <c r="AB9" s="5"/>
    </row>
    <row r="10" spans="1:28">
      <c r="A10" s="5"/>
      <c r="AB10" s="5"/>
    </row>
    <row r="11" spans="1:28">
      <c r="A11" s="5"/>
      <c r="AB11" s="5"/>
    </row>
    <row r="12" spans="1:28">
      <c r="A12" s="5"/>
      <c r="AB12" s="5"/>
    </row>
    <row r="13" spans="1:28">
      <c r="A13" s="5"/>
      <c r="AB13" s="5"/>
    </row>
    <row r="14" spans="1:28">
      <c r="A14" s="5"/>
      <c r="AB14" s="5"/>
    </row>
    <row r="15" spans="1:28">
      <c r="A15" s="5"/>
      <c r="AB15" s="5"/>
    </row>
    <row r="16" spans="1:28">
      <c r="A16" s="5"/>
      <c r="AB16" s="5"/>
    </row>
    <row r="17" spans="1:28">
      <c r="A17" s="5"/>
      <c r="AB17" s="5"/>
    </row>
    <row r="18" spans="1:28">
      <c r="A18" s="5"/>
      <c r="AB18" s="5"/>
    </row>
    <row r="19" spans="1:28">
      <c r="A19" s="5"/>
      <c r="AB19" s="5"/>
    </row>
    <row r="20" spans="1:28">
      <c r="A20" s="5"/>
      <c r="AB20" s="5"/>
    </row>
    <row r="21" spans="1:28">
      <c r="A21" s="5"/>
      <c r="AB21" s="5"/>
    </row>
    <row r="22" spans="1:28">
      <c r="A22" s="5"/>
      <c r="AB22" s="5"/>
    </row>
    <row r="23" spans="1:28">
      <c r="A23" s="5"/>
      <c r="AB23" s="5"/>
    </row>
    <row r="24" spans="1:28">
      <c r="A24" s="5"/>
      <c r="AB24" s="5"/>
    </row>
    <row r="25" spans="1:28">
      <c r="A25" s="5"/>
      <c r="AB25" s="5"/>
    </row>
    <row r="26" spans="1:28">
      <c r="A26" s="5"/>
      <c r="AB26" s="5"/>
    </row>
    <row r="27" spans="1:28">
      <c r="A27" s="5"/>
      <c r="AB27" s="5"/>
    </row>
    <row r="28" spans="1:28">
      <c r="A28" s="5"/>
      <c r="AB28" s="5"/>
    </row>
    <row r="29" spans="1:28">
      <c r="A29" s="5"/>
      <c r="AB29" s="5"/>
    </row>
    <row r="30" spans="1:28">
      <c r="A30" s="5"/>
      <c r="AB30" s="5"/>
    </row>
    <row r="31" spans="1:28">
      <c r="A31" s="5"/>
      <c r="AB31" s="5"/>
    </row>
    <row r="32" spans="1:28">
      <c r="A32" s="5"/>
      <c r="AB32" s="5"/>
    </row>
    <row r="33" spans="1:92">
      <c r="A33" s="5"/>
      <c r="AB33" s="5"/>
    </row>
    <row r="34" spans="1:92">
      <c r="A34" s="5"/>
      <c r="AB34" s="5"/>
    </row>
    <row r="35" spans="1:92">
      <c r="A35" s="5"/>
      <c r="AB35" s="5"/>
    </row>
    <row r="36" spans="1:92">
      <c r="A36" s="5"/>
      <c r="AB36" s="5"/>
    </row>
    <row r="37" spans="1:92">
      <c r="A37" s="5"/>
      <c r="AB37" s="5"/>
    </row>
    <row r="38" spans="1:92">
      <c r="A38" s="5"/>
      <c r="AB38" s="5"/>
    </row>
    <row r="39" spans="1:92" ht="14.4" thickBot="1"/>
    <row r="40" spans="1:92" s="178" customFormat="1" ht="14.4" thickBot="1">
      <c r="A40" s="181" t="s">
        <v>51</v>
      </c>
      <c r="B40" s="181" t="s">
        <v>311</v>
      </c>
      <c r="C40" s="10">
        <v>1997</v>
      </c>
      <c r="D40" s="10">
        <v>1998</v>
      </c>
      <c r="E40" s="10">
        <v>1999</v>
      </c>
      <c r="F40" s="10">
        <v>2000</v>
      </c>
      <c r="G40" s="10">
        <v>2001</v>
      </c>
      <c r="H40" s="10">
        <v>2002</v>
      </c>
      <c r="I40" s="10">
        <v>2003</v>
      </c>
      <c r="J40" s="9">
        <v>2004</v>
      </c>
      <c r="K40" s="39">
        <v>2005</v>
      </c>
      <c r="L40" s="435">
        <v>2006</v>
      </c>
      <c r="M40" s="445">
        <v>2007</v>
      </c>
      <c r="N40" s="445">
        <v>2008</v>
      </c>
      <c r="O40" s="445">
        <v>2009</v>
      </c>
      <c r="P40" s="445">
        <v>2010</v>
      </c>
      <c r="Q40" s="452">
        <v>2011</v>
      </c>
      <c r="R40" s="452">
        <v>2012</v>
      </c>
      <c r="S40" s="452">
        <v>2013</v>
      </c>
      <c r="T40" s="452">
        <v>2014</v>
      </c>
      <c r="U40" s="453">
        <v>2015</v>
      </c>
      <c r="V40" s="237">
        <v>2016</v>
      </c>
      <c r="W40" s="454">
        <v>2017</v>
      </c>
      <c r="X40" s="455">
        <v>2018</v>
      </c>
      <c r="Y40" s="455">
        <v>2019</v>
      </c>
      <c r="Z40" s="455">
        <v>2020</v>
      </c>
      <c r="AB40" s="38" t="s">
        <v>359</v>
      </c>
      <c r="AC40" s="2" t="s">
        <v>143</v>
      </c>
      <c r="AD40" s="38"/>
      <c r="AE40" s="38"/>
      <c r="AG40" s="2"/>
      <c r="AH40" s="2"/>
      <c r="AI40" s="2"/>
      <c r="AJ40" s="2"/>
      <c r="AK40" s="2"/>
      <c r="AL40" s="2"/>
      <c r="AM40" s="2"/>
      <c r="AN40" s="2"/>
      <c r="AO40" s="495"/>
      <c r="AP40" s="5" t="s">
        <v>85</v>
      </c>
      <c r="AS40" s="5"/>
      <c r="AT40" s="5"/>
      <c r="AU40" s="5"/>
      <c r="AV40" s="5"/>
      <c r="AW40" s="5"/>
      <c r="AX40" s="5"/>
      <c r="AY40" s="5"/>
      <c r="AZ40" s="5"/>
      <c r="BA40" s="5"/>
      <c r="BC40" s="5" t="s">
        <v>102</v>
      </c>
      <c r="BG40" s="5"/>
      <c r="BH40" s="5"/>
      <c r="BI40" s="5"/>
      <c r="BJ40" s="5"/>
      <c r="BK40" s="5"/>
      <c r="BL40" s="5"/>
      <c r="BM40" s="5"/>
      <c r="BN40" s="5"/>
      <c r="BP40" s="5" t="s">
        <v>112</v>
      </c>
      <c r="BT40" s="5"/>
      <c r="BU40" s="5"/>
      <c r="BV40" s="5"/>
      <c r="BW40" s="5"/>
      <c r="BX40" s="5"/>
      <c r="BY40" s="5"/>
      <c r="BZ40" s="5"/>
      <c r="CA40" s="5"/>
      <c r="CC40" s="5" t="s">
        <v>125</v>
      </c>
      <c r="CG40" s="5"/>
      <c r="CH40" s="5"/>
      <c r="CI40" s="5"/>
      <c r="CJ40" s="5"/>
      <c r="CK40" s="5"/>
      <c r="CL40" s="5"/>
      <c r="CM40" s="5"/>
    </row>
    <row r="41" spans="1:92">
      <c r="A41" s="1856" t="s">
        <v>143</v>
      </c>
      <c r="B41" s="15" t="s">
        <v>228</v>
      </c>
      <c r="C41" s="428">
        <v>19430</v>
      </c>
      <c r="D41" s="428">
        <v>18376</v>
      </c>
      <c r="E41" s="428">
        <v>17877</v>
      </c>
      <c r="F41" s="428">
        <v>13536</v>
      </c>
      <c r="G41" s="428">
        <v>18330</v>
      </c>
      <c r="H41" s="124">
        <v>25495</v>
      </c>
      <c r="I41" s="124">
        <v>32091</v>
      </c>
      <c r="J41" s="436">
        <v>31449</v>
      </c>
      <c r="K41" s="125">
        <v>28028</v>
      </c>
      <c r="L41" s="145">
        <v>32487</v>
      </c>
      <c r="M41" s="446">
        <v>28408</v>
      </c>
      <c r="N41" s="446">
        <v>32249</v>
      </c>
      <c r="O41" s="446">
        <v>27843</v>
      </c>
      <c r="P41" s="446">
        <v>30702</v>
      </c>
      <c r="Q41" s="446">
        <v>32582</v>
      </c>
      <c r="R41" s="446">
        <v>32634</v>
      </c>
      <c r="S41" s="446">
        <v>33608</v>
      </c>
      <c r="T41" s="446">
        <v>33042</v>
      </c>
      <c r="U41" s="153">
        <v>36560</v>
      </c>
      <c r="V41" s="124">
        <v>48727</v>
      </c>
      <c r="W41" s="154">
        <v>50680</v>
      </c>
      <c r="X41" s="456">
        <v>57906</v>
      </c>
      <c r="Y41" s="456">
        <v>60570</v>
      </c>
      <c r="Z41" s="456">
        <v>58656</v>
      </c>
      <c r="AB41" s="467"/>
      <c r="AC41" s="468">
        <v>2009</v>
      </c>
      <c r="AD41" s="468">
        <v>2010</v>
      </c>
      <c r="AE41" s="468">
        <v>2011</v>
      </c>
      <c r="AF41" s="468">
        <v>2012</v>
      </c>
      <c r="AG41" s="468">
        <v>2013</v>
      </c>
      <c r="AH41" s="468">
        <v>2014</v>
      </c>
      <c r="AI41" s="468">
        <v>2015</v>
      </c>
      <c r="AJ41" s="468">
        <v>2016</v>
      </c>
      <c r="AK41" s="485">
        <v>2017</v>
      </c>
      <c r="AL41" s="485">
        <v>2018</v>
      </c>
      <c r="AM41" s="486">
        <v>2019</v>
      </c>
      <c r="AN41" s="486">
        <v>2020</v>
      </c>
      <c r="AO41" s="496"/>
      <c r="AP41" s="497">
        <v>2009</v>
      </c>
      <c r="AQ41" s="468">
        <v>2010</v>
      </c>
      <c r="AR41" s="468">
        <v>2011</v>
      </c>
      <c r="AS41" s="468">
        <v>2012</v>
      </c>
      <c r="AT41" s="468">
        <v>2013</v>
      </c>
      <c r="AU41" s="468">
        <v>2014</v>
      </c>
      <c r="AV41" s="468">
        <v>2015</v>
      </c>
      <c r="AW41" s="468">
        <v>2016</v>
      </c>
      <c r="AX41" s="485">
        <v>2017</v>
      </c>
      <c r="AY41" s="506">
        <v>2018</v>
      </c>
      <c r="AZ41" s="507">
        <v>2019</v>
      </c>
      <c r="BA41" s="507">
        <v>2020</v>
      </c>
      <c r="BC41" s="497">
        <v>2009</v>
      </c>
      <c r="BD41" s="468">
        <v>2010</v>
      </c>
      <c r="BE41" s="468">
        <v>2011</v>
      </c>
      <c r="BF41" s="468">
        <v>2012</v>
      </c>
      <c r="BG41" s="468">
        <v>2013</v>
      </c>
      <c r="BH41" s="468">
        <v>2014</v>
      </c>
      <c r="BI41" s="468">
        <v>2015</v>
      </c>
      <c r="BJ41" s="468">
        <v>2016</v>
      </c>
      <c r="BK41" s="506">
        <v>2017</v>
      </c>
      <c r="BL41" s="506">
        <v>2018</v>
      </c>
      <c r="BM41" s="507">
        <v>2019</v>
      </c>
      <c r="BN41" s="507">
        <v>2020</v>
      </c>
      <c r="BP41" s="497">
        <v>2009</v>
      </c>
      <c r="BQ41" s="468">
        <v>2010</v>
      </c>
      <c r="BR41" s="468">
        <v>2011</v>
      </c>
      <c r="BS41" s="468">
        <v>2012</v>
      </c>
      <c r="BT41" s="468">
        <v>2013</v>
      </c>
      <c r="BU41" s="468">
        <v>2014</v>
      </c>
      <c r="BV41" s="468">
        <v>2015</v>
      </c>
      <c r="BW41" s="468">
        <v>2016</v>
      </c>
      <c r="BX41" s="468">
        <v>2017</v>
      </c>
      <c r="BY41" s="506">
        <v>2018</v>
      </c>
      <c r="BZ41" s="507">
        <v>2019</v>
      </c>
      <c r="CA41" s="507">
        <v>2020</v>
      </c>
      <c r="CC41" s="497">
        <v>2009</v>
      </c>
      <c r="CD41" s="468">
        <v>2010</v>
      </c>
      <c r="CE41" s="468">
        <v>2011</v>
      </c>
      <c r="CF41" s="468">
        <v>2012</v>
      </c>
      <c r="CG41" s="468">
        <v>2013</v>
      </c>
      <c r="CH41" s="468">
        <v>2014</v>
      </c>
      <c r="CI41" s="468">
        <v>2015</v>
      </c>
      <c r="CJ41" s="468">
        <v>2016</v>
      </c>
      <c r="CK41" s="468">
        <v>2017</v>
      </c>
      <c r="CL41" s="506">
        <v>2018</v>
      </c>
      <c r="CM41" s="507">
        <v>2019</v>
      </c>
      <c r="CN41" s="507">
        <v>2020</v>
      </c>
    </row>
    <row r="42" spans="1:92">
      <c r="A42" s="1857"/>
      <c r="B42" s="18" t="s">
        <v>45</v>
      </c>
      <c r="C42" s="91">
        <v>8980</v>
      </c>
      <c r="D42" s="91">
        <v>7702</v>
      </c>
      <c r="E42" s="91">
        <v>7141</v>
      </c>
      <c r="F42" s="91">
        <v>5498</v>
      </c>
      <c r="G42" s="91">
        <v>6580</v>
      </c>
      <c r="H42" s="111">
        <v>8250</v>
      </c>
      <c r="I42" s="111">
        <v>10293</v>
      </c>
      <c r="J42" s="112">
        <v>10440</v>
      </c>
      <c r="K42" s="113">
        <v>9548</v>
      </c>
      <c r="L42" s="146">
        <v>12044</v>
      </c>
      <c r="M42" s="447">
        <v>10650</v>
      </c>
      <c r="N42" s="447">
        <v>10917</v>
      </c>
      <c r="O42" s="447">
        <v>9540</v>
      </c>
      <c r="P42" s="447">
        <v>10580</v>
      </c>
      <c r="Q42" s="447">
        <v>11649</v>
      </c>
      <c r="R42" s="447">
        <v>12852</v>
      </c>
      <c r="S42" s="447">
        <v>12135</v>
      </c>
      <c r="T42" s="447">
        <v>11120</v>
      </c>
      <c r="U42" s="156">
        <v>10585</v>
      </c>
      <c r="V42" s="111">
        <v>15395</v>
      </c>
      <c r="W42" s="126">
        <v>17660</v>
      </c>
      <c r="X42" s="457">
        <v>21343</v>
      </c>
      <c r="Y42" s="457">
        <v>22423</v>
      </c>
      <c r="Z42" s="457">
        <v>20230</v>
      </c>
      <c r="AB42" s="469" t="s">
        <v>228</v>
      </c>
      <c r="AC42" s="470">
        <v>27843</v>
      </c>
      <c r="AD42" s="470">
        <v>30702</v>
      </c>
      <c r="AE42" s="470">
        <v>32582</v>
      </c>
      <c r="AF42" s="470">
        <v>32634</v>
      </c>
      <c r="AG42" s="470">
        <v>33608</v>
      </c>
      <c r="AH42" s="470">
        <v>33042</v>
      </c>
      <c r="AI42" s="470">
        <v>36560</v>
      </c>
      <c r="AJ42" s="470">
        <v>48727</v>
      </c>
      <c r="AK42" s="470">
        <v>50680</v>
      </c>
      <c r="AL42" s="1476">
        <v>57906</v>
      </c>
      <c r="AM42" s="487">
        <v>60570</v>
      </c>
      <c r="AN42" s="487">
        <v>58656</v>
      </c>
      <c r="AO42" s="30"/>
      <c r="AP42" s="498">
        <v>13177</v>
      </c>
      <c r="AQ42" s="481">
        <v>15626</v>
      </c>
      <c r="AR42" s="481">
        <v>17292</v>
      </c>
      <c r="AS42" s="481">
        <v>20329</v>
      </c>
      <c r="AT42" s="481">
        <v>20679</v>
      </c>
      <c r="AU42" s="481">
        <v>19917</v>
      </c>
      <c r="AV42" s="481">
        <v>16321</v>
      </c>
      <c r="AW42" s="481">
        <v>16086</v>
      </c>
      <c r="AX42" s="493">
        <v>15584</v>
      </c>
      <c r="AY42" s="508">
        <v>14653</v>
      </c>
      <c r="AZ42" s="509">
        <v>13485</v>
      </c>
      <c r="BA42" s="509">
        <v>13266</v>
      </c>
      <c r="BB42" s="510"/>
      <c r="BC42" s="498">
        <v>3113</v>
      </c>
      <c r="BD42" s="481">
        <v>3533</v>
      </c>
      <c r="BE42" s="481">
        <v>4344</v>
      </c>
      <c r="BF42" s="481">
        <v>6272</v>
      </c>
      <c r="BG42" s="481">
        <v>7314</v>
      </c>
      <c r="BH42" s="481">
        <v>7741</v>
      </c>
      <c r="BI42" s="481">
        <v>6432</v>
      </c>
      <c r="BJ42" s="481">
        <v>6541</v>
      </c>
      <c r="BK42" s="508">
        <v>7458</v>
      </c>
      <c r="BL42" s="508">
        <v>7467</v>
      </c>
      <c r="BM42" s="509">
        <v>7706</v>
      </c>
      <c r="BN42" s="509">
        <v>7478</v>
      </c>
      <c r="BO42" s="510"/>
      <c r="BP42" s="500"/>
      <c r="BQ42" s="501">
        <v>13628</v>
      </c>
      <c r="BR42" s="499">
        <v>15414</v>
      </c>
      <c r="BS42" s="499">
        <v>19958</v>
      </c>
      <c r="BT42" s="499">
        <v>18319</v>
      </c>
      <c r="BU42" s="499">
        <v>19525</v>
      </c>
      <c r="BV42" s="499">
        <v>26726</v>
      </c>
      <c r="BW42" s="481">
        <v>30301</v>
      </c>
      <c r="BX42" s="481">
        <v>27091</v>
      </c>
      <c r="BY42" s="508">
        <v>22978</v>
      </c>
      <c r="BZ42" s="509">
        <v>24717</v>
      </c>
      <c r="CA42" s="509">
        <v>24144</v>
      </c>
      <c r="CB42" s="510"/>
      <c r="CC42" s="498">
        <v>23677</v>
      </c>
      <c r="CD42" s="481">
        <v>32473</v>
      </c>
      <c r="CE42" s="481">
        <v>32774</v>
      </c>
      <c r="CF42" s="481">
        <v>38198</v>
      </c>
      <c r="CG42" s="481">
        <v>43450</v>
      </c>
      <c r="CH42" s="481">
        <v>47733</v>
      </c>
      <c r="CI42" s="481">
        <v>47529</v>
      </c>
      <c r="CJ42" s="481">
        <v>47910</v>
      </c>
      <c r="CK42" s="481">
        <v>50660</v>
      </c>
      <c r="CL42" s="508">
        <v>48963</v>
      </c>
      <c r="CM42" s="509">
        <v>55638</v>
      </c>
      <c r="CN42" s="509">
        <v>54377</v>
      </c>
    </row>
    <row r="43" spans="1:92">
      <c r="A43" s="1857"/>
      <c r="B43" s="18" t="s">
        <v>260</v>
      </c>
      <c r="C43" s="91">
        <v>9981</v>
      </c>
      <c r="D43" s="91">
        <v>9380</v>
      </c>
      <c r="E43" s="91">
        <v>9156</v>
      </c>
      <c r="F43" s="91">
        <v>7428</v>
      </c>
      <c r="G43" s="91">
        <v>8583</v>
      </c>
      <c r="H43" s="111">
        <v>11842</v>
      </c>
      <c r="I43" s="111">
        <v>15090</v>
      </c>
      <c r="J43" s="112">
        <v>14205</v>
      </c>
      <c r="K43" s="42">
        <v>13007</v>
      </c>
      <c r="L43" s="146">
        <v>14835</v>
      </c>
      <c r="M43" s="447">
        <v>12506</v>
      </c>
      <c r="N43" s="447">
        <v>12733</v>
      </c>
      <c r="O43" s="447">
        <v>11439</v>
      </c>
      <c r="P43" s="447">
        <v>12506</v>
      </c>
      <c r="Q43" s="447">
        <v>13382</v>
      </c>
      <c r="R43" s="447">
        <v>14699</v>
      </c>
      <c r="S43" s="447">
        <v>14880</v>
      </c>
      <c r="T43" s="447">
        <v>14384</v>
      </c>
      <c r="U43" s="156">
        <v>14950</v>
      </c>
      <c r="V43" s="111">
        <v>21939</v>
      </c>
      <c r="W43" s="126">
        <v>24960</v>
      </c>
      <c r="X43" s="457">
        <v>31136</v>
      </c>
      <c r="Y43" s="457">
        <v>34614</v>
      </c>
      <c r="Z43" s="457">
        <v>34162</v>
      </c>
      <c r="AB43" s="469" t="s">
        <v>45</v>
      </c>
      <c r="AC43" s="470">
        <v>9540</v>
      </c>
      <c r="AD43" s="470">
        <v>10580</v>
      </c>
      <c r="AE43" s="470">
        <v>11649</v>
      </c>
      <c r="AF43" s="470">
        <v>12852</v>
      </c>
      <c r="AG43" s="470">
        <v>12135</v>
      </c>
      <c r="AH43" s="470">
        <v>11120</v>
      </c>
      <c r="AI43" s="470">
        <v>10585</v>
      </c>
      <c r="AJ43" s="470">
        <v>15395</v>
      </c>
      <c r="AK43" s="470">
        <v>17660</v>
      </c>
      <c r="AL43" s="1476">
        <v>21343</v>
      </c>
      <c r="AM43" s="487">
        <v>22423</v>
      </c>
      <c r="AN43" s="487">
        <v>20230</v>
      </c>
      <c r="AO43" s="30"/>
      <c r="AP43" s="498">
        <v>164459</v>
      </c>
      <c r="AQ43" s="481">
        <v>187237</v>
      </c>
      <c r="AR43" s="481">
        <v>197594</v>
      </c>
      <c r="AS43" s="481">
        <v>224917</v>
      </c>
      <c r="AT43" s="481">
        <v>225571</v>
      </c>
      <c r="AU43" s="481">
        <v>177750</v>
      </c>
      <c r="AV43" s="481">
        <v>146749</v>
      </c>
      <c r="AW43" s="481">
        <v>160643</v>
      </c>
      <c r="AX43" s="493">
        <v>156844</v>
      </c>
      <c r="AY43" s="508">
        <v>152440</v>
      </c>
      <c r="AZ43" s="509">
        <v>140865</v>
      </c>
      <c r="BA43" s="509">
        <v>140329</v>
      </c>
      <c r="BB43" s="510"/>
      <c r="BC43" s="498">
        <v>7141</v>
      </c>
      <c r="BD43" s="481">
        <v>8332</v>
      </c>
      <c r="BE43" s="481">
        <v>11083</v>
      </c>
      <c r="BF43" s="481">
        <v>12980</v>
      </c>
      <c r="BG43" s="481">
        <v>13514</v>
      </c>
      <c r="BH43" s="481">
        <v>13499</v>
      </c>
      <c r="BI43" s="481">
        <v>9615</v>
      </c>
      <c r="BJ43" s="481">
        <v>9962</v>
      </c>
      <c r="BK43" s="508">
        <v>11081</v>
      </c>
      <c r="BL43" s="508">
        <v>11239</v>
      </c>
      <c r="BM43" s="509">
        <v>11351</v>
      </c>
      <c r="BN43" s="509">
        <v>10819</v>
      </c>
      <c r="BO43" s="510"/>
      <c r="BP43" s="500"/>
      <c r="BQ43" s="501">
        <v>23890</v>
      </c>
      <c r="BR43" s="499">
        <v>25387</v>
      </c>
      <c r="BS43" s="499">
        <v>28847</v>
      </c>
      <c r="BT43" s="499">
        <v>22609</v>
      </c>
      <c r="BU43" s="499">
        <v>26501</v>
      </c>
      <c r="BV43" s="499">
        <v>36418</v>
      </c>
      <c r="BW43" s="481">
        <v>34967</v>
      </c>
      <c r="BX43" s="481">
        <v>31090</v>
      </c>
      <c r="BY43" s="508">
        <v>28094</v>
      </c>
      <c r="BZ43" s="509">
        <v>30401</v>
      </c>
      <c r="CA43" s="509">
        <v>28955</v>
      </c>
      <c r="CB43" s="510"/>
      <c r="CC43" s="498">
        <v>35501</v>
      </c>
      <c r="CD43" s="481">
        <v>44814</v>
      </c>
      <c r="CE43" s="481">
        <v>46139</v>
      </c>
      <c r="CF43" s="481">
        <v>50677</v>
      </c>
      <c r="CG43" s="481">
        <v>51919</v>
      </c>
      <c r="CH43" s="481">
        <v>53848</v>
      </c>
      <c r="CI43" s="481">
        <v>52409</v>
      </c>
      <c r="CJ43" s="481">
        <v>49800</v>
      </c>
      <c r="CK43" s="481">
        <v>49677</v>
      </c>
      <c r="CL43" s="508">
        <v>47566</v>
      </c>
      <c r="CM43" s="509">
        <v>53542</v>
      </c>
      <c r="CN43" s="509">
        <v>51619</v>
      </c>
    </row>
    <row r="44" spans="1:92">
      <c r="A44" s="1857"/>
      <c r="B44" s="18" t="s">
        <v>247</v>
      </c>
      <c r="C44" s="91"/>
      <c r="D44" s="91"/>
      <c r="E44" s="91"/>
      <c r="F44" s="91"/>
      <c r="G44" s="91"/>
      <c r="H44" s="111"/>
      <c r="I44" s="111"/>
      <c r="J44" s="112"/>
      <c r="K44" s="42"/>
      <c r="L44" s="146"/>
      <c r="M44" s="447">
        <v>858</v>
      </c>
      <c r="N44" s="447">
        <v>1201</v>
      </c>
      <c r="O44" s="447">
        <v>1120</v>
      </c>
      <c r="P44" s="447">
        <v>1392</v>
      </c>
      <c r="Q44" s="447">
        <v>1427</v>
      </c>
      <c r="R44" s="447">
        <v>1788</v>
      </c>
      <c r="S44" s="447">
        <v>1989</v>
      </c>
      <c r="T44" s="447">
        <v>1891</v>
      </c>
      <c r="U44" s="156">
        <v>1987</v>
      </c>
      <c r="V44" s="111">
        <v>3210</v>
      </c>
      <c r="W44" s="126">
        <v>4435</v>
      </c>
      <c r="X44" s="457">
        <v>6262</v>
      </c>
      <c r="Y44" s="457">
        <v>7247</v>
      </c>
      <c r="Z44" s="457">
        <v>7049</v>
      </c>
      <c r="AB44" s="469" t="s">
        <v>46</v>
      </c>
      <c r="AC44" s="471">
        <v>1120</v>
      </c>
      <c r="AD44" s="471">
        <v>1392</v>
      </c>
      <c r="AE44" s="471">
        <v>1427</v>
      </c>
      <c r="AF44" s="471">
        <v>1788</v>
      </c>
      <c r="AG44" s="471">
        <v>1989</v>
      </c>
      <c r="AH44" s="471">
        <v>1891</v>
      </c>
      <c r="AI44" s="471">
        <v>1987</v>
      </c>
      <c r="AJ44" s="471">
        <v>3210</v>
      </c>
      <c r="AK44" s="471">
        <v>4435</v>
      </c>
      <c r="AL44" s="1477">
        <v>6262</v>
      </c>
      <c r="AM44" s="457">
        <v>7247</v>
      </c>
      <c r="AN44" s="457">
        <v>34162</v>
      </c>
      <c r="AO44" s="30"/>
      <c r="AP44" s="498">
        <v>2777</v>
      </c>
      <c r="AQ44" s="481">
        <v>3505</v>
      </c>
      <c r="AR44" s="499">
        <v>4048</v>
      </c>
      <c r="AS44" s="499">
        <v>5165</v>
      </c>
      <c r="AT44" s="499">
        <v>4984</v>
      </c>
      <c r="AU44" s="499">
        <v>4336</v>
      </c>
      <c r="AV44" s="499">
        <v>3886</v>
      </c>
      <c r="AW44" s="481">
        <v>1832</v>
      </c>
      <c r="AX44" s="493">
        <v>2415</v>
      </c>
      <c r="AY44" s="508">
        <v>4199</v>
      </c>
      <c r="AZ44" s="509">
        <v>3938</v>
      </c>
      <c r="BA44" s="509">
        <v>14165</v>
      </c>
      <c r="BB44" s="510"/>
      <c r="BC44" s="498">
        <v>42129</v>
      </c>
      <c r="BD44" s="481">
        <v>51404</v>
      </c>
      <c r="BE44" s="499">
        <v>72258</v>
      </c>
      <c r="BF44" s="499">
        <v>84061</v>
      </c>
      <c r="BG44" s="499">
        <v>95667</v>
      </c>
      <c r="BH44" s="499">
        <v>97294</v>
      </c>
      <c r="BI44" s="499">
        <v>76318</v>
      </c>
      <c r="BJ44" s="481">
        <v>82400</v>
      </c>
      <c r="BK44" s="508">
        <v>90847</v>
      </c>
      <c r="BL44" s="508">
        <v>89227</v>
      </c>
      <c r="BM44" s="509">
        <v>94852</v>
      </c>
      <c r="BN44" s="509">
        <v>8504</v>
      </c>
      <c r="BO44" s="510"/>
      <c r="BP44" s="500"/>
      <c r="BQ44" s="501">
        <v>5168</v>
      </c>
      <c r="BR44" s="499">
        <v>4882</v>
      </c>
      <c r="BS44" s="499">
        <v>5320</v>
      </c>
      <c r="BT44" s="499">
        <v>4271</v>
      </c>
      <c r="BU44" s="499">
        <v>4627</v>
      </c>
      <c r="BV44" s="499">
        <v>6262</v>
      </c>
      <c r="BW44" s="499">
        <v>7410</v>
      </c>
      <c r="BX44" s="481">
        <v>7857</v>
      </c>
      <c r="BY44" s="508">
        <v>8623</v>
      </c>
      <c r="BZ44" s="509">
        <v>9437</v>
      </c>
      <c r="CA44" s="509">
        <v>21084</v>
      </c>
      <c r="CB44" s="510"/>
      <c r="CC44" s="498">
        <v>8762</v>
      </c>
      <c r="CD44" s="481">
        <v>11671</v>
      </c>
      <c r="CE44" s="481">
        <v>12262</v>
      </c>
      <c r="CF44" s="481">
        <v>13233</v>
      </c>
      <c r="CG44" s="481">
        <v>14548</v>
      </c>
      <c r="CH44" s="481">
        <v>16469</v>
      </c>
      <c r="CI44" s="481">
        <v>17924</v>
      </c>
      <c r="CJ44" s="481">
        <v>19494</v>
      </c>
      <c r="CK44" s="481">
        <v>20717</v>
      </c>
      <c r="CL44" s="508">
        <v>19780</v>
      </c>
      <c r="CM44" s="509">
        <v>21684</v>
      </c>
      <c r="CN44" s="509">
        <v>164555</v>
      </c>
    </row>
    <row r="45" spans="1:92">
      <c r="A45" s="1857"/>
      <c r="B45" s="429" t="s">
        <v>248</v>
      </c>
      <c r="C45" s="430"/>
      <c r="D45" s="430"/>
      <c r="E45" s="430"/>
      <c r="F45" s="430"/>
      <c r="G45" s="430"/>
      <c r="H45" s="433"/>
      <c r="I45" s="433"/>
      <c r="J45" s="437"/>
      <c r="K45" s="438"/>
      <c r="L45" s="439"/>
      <c r="M45" s="448"/>
      <c r="N45" s="448"/>
      <c r="O45" s="448"/>
      <c r="P45" s="448">
        <v>433</v>
      </c>
      <c r="Q45" s="448">
        <v>515</v>
      </c>
      <c r="R45" s="448">
        <v>793</v>
      </c>
      <c r="S45" s="448">
        <v>941</v>
      </c>
      <c r="T45" s="448">
        <v>1186</v>
      </c>
      <c r="U45" s="458">
        <v>1407</v>
      </c>
      <c r="V45" s="433">
        <v>2513</v>
      </c>
      <c r="W45" s="459">
        <v>3180</v>
      </c>
      <c r="X45" s="460">
        <v>4831</v>
      </c>
      <c r="Y45" s="460">
        <v>6229</v>
      </c>
      <c r="Z45" s="460">
        <v>6863</v>
      </c>
      <c r="AB45" s="469" t="s">
        <v>47</v>
      </c>
      <c r="AC45" s="471">
        <v>0</v>
      </c>
      <c r="AD45" s="471">
        <v>433</v>
      </c>
      <c r="AE45" s="471">
        <v>515</v>
      </c>
      <c r="AF45" s="471">
        <v>793</v>
      </c>
      <c r="AG45" s="471">
        <v>941</v>
      </c>
      <c r="AH45" s="471">
        <v>1186</v>
      </c>
      <c r="AI45" s="471">
        <v>1407</v>
      </c>
      <c r="AJ45" s="471">
        <v>2513</v>
      </c>
      <c r="AK45" s="471">
        <v>3180</v>
      </c>
      <c r="AL45" s="1477">
        <v>4831</v>
      </c>
      <c r="AM45" s="457">
        <v>6229</v>
      </c>
      <c r="AN45" s="457">
        <v>7049</v>
      </c>
      <c r="AO45" s="30"/>
      <c r="AP45" s="500">
        <v>0</v>
      </c>
      <c r="AQ45" s="501">
        <v>255</v>
      </c>
      <c r="AR45" s="499">
        <v>416</v>
      </c>
      <c r="AS45" s="499">
        <v>822</v>
      </c>
      <c r="AT45" s="499">
        <v>1243</v>
      </c>
      <c r="AU45" s="499">
        <v>1560</v>
      </c>
      <c r="AV45" s="499">
        <v>1535</v>
      </c>
      <c r="AW45" s="481">
        <v>4292</v>
      </c>
      <c r="AX45" s="493">
        <v>4232</v>
      </c>
      <c r="AY45" s="508">
        <v>3152</v>
      </c>
      <c r="AZ45" s="509">
        <v>3738</v>
      </c>
      <c r="BA45" s="509">
        <v>3960</v>
      </c>
      <c r="BB45" s="510"/>
      <c r="BC45" s="500">
        <v>0</v>
      </c>
      <c r="BD45" s="501">
        <v>203</v>
      </c>
      <c r="BE45" s="499">
        <v>326</v>
      </c>
      <c r="BF45" s="499">
        <v>437</v>
      </c>
      <c r="BG45" s="499">
        <v>565</v>
      </c>
      <c r="BH45" s="499">
        <v>810</v>
      </c>
      <c r="BI45" s="499">
        <v>853</v>
      </c>
      <c r="BJ45" s="481">
        <v>1102</v>
      </c>
      <c r="BK45" s="508">
        <v>1556</v>
      </c>
      <c r="BL45" s="508">
        <v>1801</v>
      </c>
      <c r="BM45" s="509">
        <v>2032</v>
      </c>
      <c r="BN45" s="509">
        <v>103881</v>
      </c>
      <c r="BO45" s="510"/>
      <c r="BP45" s="500"/>
      <c r="BQ45" s="501">
        <v>79767</v>
      </c>
      <c r="BR45" s="499">
        <v>112347</v>
      </c>
      <c r="BS45" s="499">
        <v>143847</v>
      </c>
      <c r="BT45" s="499">
        <v>143535</v>
      </c>
      <c r="BU45" s="499">
        <v>162680</v>
      </c>
      <c r="BV45" s="499">
        <v>263436</v>
      </c>
      <c r="BW45" s="499">
        <v>302136</v>
      </c>
      <c r="BX45" s="481">
        <v>326970</v>
      </c>
      <c r="BY45" s="508">
        <v>345959</v>
      </c>
      <c r="BZ45" s="509">
        <v>360919</v>
      </c>
      <c r="CA45" s="509">
        <v>9311</v>
      </c>
      <c r="CB45" s="510"/>
      <c r="CC45" s="500">
        <v>0</v>
      </c>
      <c r="CD45" s="501">
        <v>2657</v>
      </c>
      <c r="CE45" s="481">
        <v>3174</v>
      </c>
      <c r="CF45" s="481">
        <v>4637</v>
      </c>
      <c r="CG45" s="481">
        <v>5928</v>
      </c>
      <c r="CH45" s="481">
        <v>7236</v>
      </c>
      <c r="CI45" s="481">
        <v>8116</v>
      </c>
      <c r="CJ45" s="481">
        <v>10462</v>
      </c>
      <c r="CK45" s="481">
        <v>13243</v>
      </c>
      <c r="CL45" s="508">
        <v>14488</v>
      </c>
      <c r="CM45" s="509">
        <v>19209</v>
      </c>
      <c r="CN45" s="509">
        <v>21977</v>
      </c>
    </row>
    <row r="46" spans="1:92">
      <c r="A46" s="1857"/>
      <c r="B46" s="26" t="s">
        <v>49</v>
      </c>
      <c r="C46" s="431">
        <v>1255</v>
      </c>
      <c r="D46" s="431">
        <v>1260</v>
      </c>
      <c r="E46" s="431">
        <v>1183</v>
      </c>
      <c r="F46" s="431">
        <v>1061</v>
      </c>
      <c r="G46" s="431">
        <v>1209</v>
      </c>
      <c r="H46" s="129">
        <v>1794</v>
      </c>
      <c r="I46" s="129">
        <v>2515</v>
      </c>
      <c r="J46" s="440">
        <v>2633</v>
      </c>
      <c r="K46" s="131">
        <v>2672</v>
      </c>
      <c r="L46" s="147">
        <v>3411</v>
      </c>
      <c r="M46" s="449">
        <v>2278</v>
      </c>
      <c r="N46" s="449">
        <v>2719</v>
      </c>
      <c r="O46" s="449">
        <v>2504</v>
      </c>
      <c r="P46" s="449">
        <v>2495</v>
      </c>
      <c r="Q46" s="449">
        <v>2557</v>
      </c>
      <c r="R46" s="449">
        <v>2921</v>
      </c>
      <c r="S46" s="449">
        <v>3159</v>
      </c>
      <c r="T46" s="449">
        <v>2990</v>
      </c>
      <c r="U46" s="158">
        <v>2932</v>
      </c>
      <c r="V46" s="129">
        <v>4156</v>
      </c>
      <c r="W46" s="159">
        <v>4720</v>
      </c>
      <c r="X46" s="461">
        <v>6147</v>
      </c>
      <c r="Y46" s="461">
        <v>6701</v>
      </c>
      <c r="Z46" s="461">
        <v>6755</v>
      </c>
      <c r="AB46" s="469" t="s">
        <v>48</v>
      </c>
      <c r="AC46" s="472">
        <v>11439</v>
      </c>
      <c r="AD46" s="472">
        <v>12506</v>
      </c>
      <c r="AE46" s="472">
        <v>13382</v>
      </c>
      <c r="AF46" s="472">
        <v>14699</v>
      </c>
      <c r="AG46" s="472">
        <v>14880</v>
      </c>
      <c r="AH46" s="472">
        <v>14384</v>
      </c>
      <c r="AI46" s="472">
        <v>14950</v>
      </c>
      <c r="AJ46" s="472">
        <v>21939</v>
      </c>
      <c r="AK46" s="472">
        <v>24960</v>
      </c>
      <c r="AL46" s="1478">
        <v>31136</v>
      </c>
      <c r="AM46" s="457">
        <v>34614</v>
      </c>
      <c r="AN46" s="457">
        <v>6863</v>
      </c>
      <c r="AO46" s="30"/>
      <c r="AP46" s="498">
        <v>11033</v>
      </c>
      <c r="AQ46" s="481">
        <v>13824</v>
      </c>
      <c r="AR46" s="499">
        <v>16262</v>
      </c>
      <c r="AS46" s="499">
        <v>20103</v>
      </c>
      <c r="AT46" s="499">
        <v>21131</v>
      </c>
      <c r="AU46" s="499">
        <v>20229</v>
      </c>
      <c r="AV46" s="499">
        <v>17995</v>
      </c>
      <c r="AW46" s="481">
        <v>17248</v>
      </c>
      <c r="AX46" s="493">
        <v>17451</v>
      </c>
      <c r="AY46" s="508">
        <v>17080</v>
      </c>
      <c r="AZ46" s="509">
        <v>14789</v>
      </c>
      <c r="BA46" s="509">
        <v>4331</v>
      </c>
      <c r="BB46" s="510"/>
      <c r="BC46" s="498">
        <v>3674</v>
      </c>
      <c r="BD46" s="481">
        <v>4711</v>
      </c>
      <c r="BE46" s="499">
        <v>5874</v>
      </c>
      <c r="BF46" s="499">
        <v>8404</v>
      </c>
      <c r="BG46" s="499">
        <v>8835</v>
      </c>
      <c r="BH46" s="499">
        <v>8804</v>
      </c>
      <c r="BI46" s="499">
        <v>7337</v>
      </c>
      <c r="BJ46" s="499">
        <v>7495</v>
      </c>
      <c r="BK46" s="515">
        <v>8096</v>
      </c>
      <c r="BL46" s="508">
        <v>7912</v>
      </c>
      <c r="BM46" s="509">
        <v>8171</v>
      </c>
      <c r="BN46" s="509">
        <v>2041</v>
      </c>
      <c r="BO46" s="510"/>
      <c r="BP46" s="500"/>
      <c r="BQ46" s="501">
        <v>10985</v>
      </c>
      <c r="BR46" s="499">
        <v>12334</v>
      </c>
      <c r="BS46" s="499">
        <v>16776</v>
      </c>
      <c r="BT46" s="499">
        <v>16674</v>
      </c>
      <c r="BU46" s="499">
        <v>17401</v>
      </c>
      <c r="BV46" s="499">
        <v>23157</v>
      </c>
      <c r="BW46" s="499">
        <v>25637</v>
      </c>
      <c r="BX46" s="481">
        <v>23673</v>
      </c>
      <c r="BY46" s="508">
        <v>22915</v>
      </c>
      <c r="BZ46" s="509">
        <v>23114</v>
      </c>
      <c r="CA46" s="509">
        <v>440691</v>
      </c>
      <c r="CB46" s="510"/>
      <c r="CC46" s="498">
        <v>82382</v>
      </c>
      <c r="CD46" s="481">
        <v>107792</v>
      </c>
      <c r="CE46" s="481">
        <v>108626</v>
      </c>
      <c r="CF46" s="481">
        <v>121026</v>
      </c>
      <c r="CG46" s="481">
        <v>133593</v>
      </c>
      <c r="CH46" s="481">
        <v>144621</v>
      </c>
      <c r="CI46" s="481">
        <v>140969</v>
      </c>
      <c r="CJ46" s="481">
        <v>143723</v>
      </c>
      <c r="CK46" s="481">
        <v>150949</v>
      </c>
      <c r="CL46" s="508">
        <v>144413</v>
      </c>
      <c r="CM46" s="509">
        <v>167115</v>
      </c>
      <c r="CN46" s="509">
        <v>21428</v>
      </c>
    </row>
    <row r="47" spans="1:92">
      <c r="A47" s="1858"/>
      <c r="B47" s="21" t="s">
        <v>201</v>
      </c>
      <c r="C47" s="95">
        <v>39646</v>
      </c>
      <c r="D47" s="95">
        <v>36718</v>
      </c>
      <c r="E47" s="95">
        <v>35357</v>
      </c>
      <c r="F47" s="95">
        <v>27523</v>
      </c>
      <c r="G47" s="95">
        <v>34702</v>
      </c>
      <c r="H47" s="114">
        <v>47381</v>
      </c>
      <c r="I47" s="114">
        <v>59989</v>
      </c>
      <c r="J47" s="115">
        <v>58727</v>
      </c>
      <c r="K47" s="116">
        <v>53255</v>
      </c>
      <c r="L47" s="441">
        <v>62777</v>
      </c>
      <c r="M47" s="450">
        <v>54700</v>
      </c>
      <c r="N47" s="450">
        <v>59819</v>
      </c>
      <c r="O47" s="450">
        <v>52446</v>
      </c>
      <c r="P47" s="450">
        <v>58108</v>
      </c>
      <c r="Q47" s="450">
        <v>62112</v>
      </c>
      <c r="R47" s="450">
        <v>65687</v>
      </c>
      <c r="S47" s="450">
        <v>66712</v>
      </c>
      <c r="T47" s="450">
        <v>64613</v>
      </c>
      <c r="U47" s="462">
        <v>68421</v>
      </c>
      <c r="V47" s="114">
        <v>95940</v>
      </c>
      <c r="W47" s="128">
        <v>105635</v>
      </c>
      <c r="X47" s="463">
        <v>127625</v>
      </c>
      <c r="Y47" s="463">
        <v>137784</v>
      </c>
      <c r="Z47" s="463">
        <v>133715</v>
      </c>
      <c r="AB47" s="469" t="s">
        <v>49</v>
      </c>
      <c r="AC47" s="470">
        <v>2504</v>
      </c>
      <c r="AD47" s="470">
        <v>2495</v>
      </c>
      <c r="AE47" s="470">
        <v>2557</v>
      </c>
      <c r="AF47" s="470">
        <v>2921</v>
      </c>
      <c r="AG47" s="470">
        <v>3159</v>
      </c>
      <c r="AH47" s="470">
        <v>2990</v>
      </c>
      <c r="AI47" s="470">
        <v>2932</v>
      </c>
      <c r="AJ47" s="470">
        <v>4156</v>
      </c>
      <c r="AK47" s="470">
        <v>4720</v>
      </c>
      <c r="AL47" s="1476">
        <v>6147</v>
      </c>
      <c r="AM47" s="487">
        <v>6701</v>
      </c>
      <c r="AN47" s="487">
        <v>6755</v>
      </c>
      <c r="AO47" s="30"/>
      <c r="AP47" s="498">
        <v>1903</v>
      </c>
      <c r="AQ47" s="481">
        <v>2246</v>
      </c>
      <c r="AR47" s="499">
        <v>2711</v>
      </c>
      <c r="AS47" s="499">
        <v>3455</v>
      </c>
      <c r="AT47" s="499">
        <v>3471</v>
      </c>
      <c r="AU47" s="499">
        <v>3350</v>
      </c>
      <c r="AV47" s="499">
        <v>2872</v>
      </c>
      <c r="AW47" s="481">
        <v>2986</v>
      </c>
      <c r="AX47" s="493">
        <v>3051</v>
      </c>
      <c r="AY47" s="508">
        <v>3001</v>
      </c>
      <c r="AZ47" s="509">
        <v>3095</v>
      </c>
      <c r="BA47" s="509">
        <v>3332</v>
      </c>
      <c r="BB47" s="510"/>
      <c r="BC47" s="498">
        <v>675</v>
      </c>
      <c r="BD47" s="481">
        <v>660</v>
      </c>
      <c r="BE47" s="481">
        <v>835</v>
      </c>
      <c r="BF47" s="481">
        <v>1313</v>
      </c>
      <c r="BG47" s="481">
        <v>1435</v>
      </c>
      <c r="BH47" s="481">
        <v>1638</v>
      </c>
      <c r="BI47" s="481">
        <v>1318</v>
      </c>
      <c r="BJ47" s="481">
        <v>1375</v>
      </c>
      <c r="BK47" s="508">
        <v>1624</v>
      </c>
      <c r="BL47" s="508">
        <v>1366</v>
      </c>
      <c r="BM47" s="509">
        <v>1549</v>
      </c>
      <c r="BN47" s="509">
        <v>2043</v>
      </c>
      <c r="BO47" s="510"/>
      <c r="BP47" s="500"/>
      <c r="BQ47" s="501">
        <v>1672</v>
      </c>
      <c r="BR47" s="499">
        <v>1749</v>
      </c>
      <c r="BS47" s="499">
        <v>2357</v>
      </c>
      <c r="BT47" s="499">
        <v>2280</v>
      </c>
      <c r="BU47" s="499">
        <v>2494</v>
      </c>
      <c r="BV47" s="499">
        <v>3317</v>
      </c>
      <c r="BW47" s="499">
        <v>3757</v>
      </c>
      <c r="BX47" s="481">
        <v>3463</v>
      </c>
      <c r="BY47" s="508">
        <v>3578</v>
      </c>
      <c r="BZ47" s="509">
        <v>4216</v>
      </c>
      <c r="CA47" s="509">
        <v>5942</v>
      </c>
      <c r="CB47" s="510"/>
      <c r="CC47" s="498">
        <v>17027</v>
      </c>
      <c r="CD47" s="481">
        <v>20207</v>
      </c>
      <c r="CE47" s="481">
        <v>21530</v>
      </c>
      <c r="CF47" s="481">
        <v>25384</v>
      </c>
      <c r="CG47" s="481">
        <v>28397</v>
      </c>
      <c r="CH47" s="481">
        <v>30770</v>
      </c>
      <c r="CI47" s="481">
        <v>31460</v>
      </c>
      <c r="CJ47" s="481">
        <v>31660</v>
      </c>
      <c r="CK47" s="481">
        <v>33583</v>
      </c>
      <c r="CL47" s="508">
        <v>32549</v>
      </c>
      <c r="CM47" s="509">
        <v>37242</v>
      </c>
      <c r="CN47" s="509">
        <v>38037</v>
      </c>
    </row>
    <row r="48" spans="1:92" ht="14.4" thickBot="1">
      <c r="A48" s="1856" t="s">
        <v>85</v>
      </c>
      <c r="B48" s="355" t="s">
        <v>228</v>
      </c>
      <c r="C48" s="432">
        <v>7422</v>
      </c>
      <c r="D48" s="432">
        <v>6843</v>
      </c>
      <c r="E48" s="432">
        <v>6843</v>
      </c>
      <c r="F48" s="432">
        <v>5229</v>
      </c>
      <c r="G48" s="432">
        <v>5067</v>
      </c>
      <c r="H48" s="434">
        <v>4732</v>
      </c>
      <c r="I48" s="434">
        <v>4729</v>
      </c>
      <c r="J48" s="442">
        <v>4679</v>
      </c>
      <c r="K48" s="443">
        <v>4554</v>
      </c>
      <c r="L48" s="444">
        <v>5741</v>
      </c>
      <c r="M48" s="451">
        <v>8189</v>
      </c>
      <c r="N48" s="451">
        <v>11244</v>
      </c>
      <c r="O48" s="451">
        <v>13177</v>
      </c>
      <c r="P48" s="451">
        <v>15626</v>
      </c>
      <c r="Q48" s="451">
        <v>17292</v>
      </c>
      <c r="R48" s="451">
        <v>20329</v>
      </c>
      <c r="S48" s="451">
        <v>20679</v>
      </c>
      <c r="T48" s="451">
        <v>19917</v>
      </c>
      <c r="U48" s="464">
        <v>16321</v>
      </c>
      <c r="V48" s="434">
        <v>16086</v>
      </c>
      <c r="W48" s="465">
        <v>15584</v>
      </c>
      <c r="X48" s="466">
        <v>14653</v>
      </c>
      <c r="Y48" s="466">
        <v>13485</v>
      </c>
      <c r="Z48" s="466">
        <v>13266</v>
      </c>
      <c r="AB48" s="473" t="s">
        <v>201</v>
      </c>
      <c r="AC48" s="474">
        <v>52446</v>
      </c>
      <c r="AD48" s="474">
        <v>58108</v>
      </c>
      <c r="AE48" s="482">
        <v>62112</v>
      </c>
      <c r="AF48" s="482">
        <v>65687</v>
      </c>
      <c r="AG48" s="482">
        <v>66712</v>
      </c>
      <c r="AH48" s="482">
        <v>64613</v>
      </c>
      <c r="AI48" s="482">
        <v>68421</v>
      </c>
      <c r="AJ48" s="482">
        <v>95940</v>
      </c>
      <c r="AK48" s="488">
        <v>105635</v>
      </c>
      <c r="AL48" s="488">
        <f>SUM(AL42:AL47)</f>
        <v>127625</v>
      </c>
      <c r="AM48" s="489">
        <v>137784</v>
      </c>
      <c r="AN48" s="489">
        <v>133715</v>
      </c>
      <c r="AO48" s="30"/>
      <c r="AP48" s="502">
        <v>193349</v>
      </c>
      <c r="AQ48" s="482">
        <v>222693</v>
      </c>
      <c r="AR48" s="482">
        <v>238323</v>
      </c>
      <c r="AS48" s="482">
        <v>274791</v>
      </c>
      <c r="AT48" s="482">
        <v>277079</v>
      </c>
      <c r="AU48" s="482">
        <v>227142</v>
      </c>
      <c r="AV48" s="482">
        <v>189358</v>
      </c>
      <c r="AW48" s="482">
        <v>203087</v>
      </c>
      <c r="AX48" s="488">
        <v>199577</v>
      </c>
      <c r="AY48" s="511">
        <f>SUM(AY42:AY47)</f>
        <v>194525</v>
      </c>
      <c r="AZ48" s="512">
        <v>179910</v>
      </c>
      <c r="BA48" s="512">
        <v>179383</v>
      </c>
      <c r="BB48" s="510"/>
      <c r="BC48" s="502">
        <v>56732</v>
      </c>
      <c r="BD48" s="482">
        <v>68843</v>
      </c>
      <c r="BE48" s="482">
        <v>94720</v>
      </c>
      <c r="BF48" s="482">
        <v>113467</v>
      </c>
      <c r="BG48" s="482">
        <v>127330</v>
      </c>
      <c r="BH48" s="482">
        <v>129786</v>
      </c>
      <c r="BI48" s="482">
        <v>101873</v>
      </c>
      <c r="BJ48" s="482">
        <v>108875</v>
      </c>
      <c r="BK48" s="511">
        <v>120662</v>
      </c>
      <c r="BL48" s="511">
        <f>SUM(BL42:BL47)</f>
        <v>119012</v>
      </c>
      <c r="BM48" s="511">
        <f>SUM(BM42:BM47)</f>
        <v>125661</v>
      </c>
      <c r="BN48" s="512">
        <f>SUM(BN42:BN47)</f>
        <v>134766</v>
      </c>
      <c r="BO48" s="510"/>
      <c r="BP48" s="517"/>
      <c r="BQ48" s="482">
        <v>135110</v>
      </c>
      <c r="BR48" s="482">
        <v>172113</v>
      </c>
      <c r="BS48" s="482">
        <v>217105</v>
      </c>
      <c r="BT48" s="482">
        <v>207688</v>
      </c>
      <c r="BU48" s="482">
        <v>233228</v>
      </c>
      <c r="BV48" s="482">
        <v>359316</v>
      </c>
      <c r="BW48" s="482">
        <v>404208</v>
      </c>
      <c r="BX48" s="482">
        <v>420144</v>
      </c>
      <c r="BY48" s="511">
        <f>SUM(BY42:BY47)</f>
        <v>432147</v>
      </c>
      <c r="BZ48" s="512">
        <v>452804</v>
      </c>
      <c r="CA48" s="512">
        <v>530127</v>
      </c>
      <c r="CB48" s="510"/>
      <c r="CC48" s="502">
        <v>167349</v>
      </c>
      <c r="CD48" s="482">
        <v>219614</v>
      </c>
      <c r="CE48" s="482">
        <v>224505</v>
      </c>
      <c r="CF48" s="482">
        <v>253155</v>
      </c>
      <c r="CG48" s="482">
        <v>277835</v>
      </c>
      <c r="CH48" s="482">
        <v>300677</v>
      </c>
      <c r="CI48" s="482">
        <v>298407</v>
      </c>
      <c r="CJ48" s="482">
        <v>303049</v>
      </c>
      <c r="CK48" s="482">
        <v>318829</v>
      </c>
      <c r="CL48" s="511">
        <f>SUM(CL42:CL47)</f>
        <v>307759</v>
      </c>
      <c r="CM48" s="512">
        <v>354430</v>
      </c>
      <c r="CN48" s="512">
        <v>351993</v>
      </c>
    </row>
    <row r="49" spans="1:92" ht="14.4" thickBot="1">
      <c r="A49" s="1857"/>
      <c r="B49" s="355" t="s">
        <v>45</v>
      </c>
      <c r="C49" s="432">
        <v>129937</v>
      </c>
      <c r="D49" s="432">
        <v>125704</v>
      </c>
      <c r="E49" s="432">
        <v>125704</v>
      </c>
      <c r="F49" s="432">
        <v>112269</v>
      </c>
      <c r="G49" s="432">
        <v>109375</v>
      </c>
      <c r="H49" s="434">
        <v>108515</v>
      </c>
      <c r="I49" s="434">
        <v>110835</v>
      </c>
      <c r="J49" s="442">
        <v>112527</v>
      </c>
      <c r="K49" s="443">
        <v>111088</v>
      </c>
      <c r="L49" s="444">
        <v>126804</v>
      </c>
      <c r="M49" s="451">
        <v>145040</v>
      </c>
      <c r="N49" s="451">
        <v>151765</v>
      </c>
      <c r="O49" s="451">
        <v>164459</v>
      </c>
      <c r="P49" s="451">
        <v>187237</v>
      </c>
      <c r="Q49" s="451">
        <v>197594</v>
      </c>
      <c r="R49" s="451">
        <v>224917</v>
      </c>
      <c r="S49" s="451">
        <v>225571</v>
      </c>
      <c r="T49" s="451">
        <v>177750</v>
      </c>
      <c r="U49" s="464">
        <v>146749</v>
      </c>
      <c r="V49" s="434">
        <v>160643</v>
      </c>
      <c r="W49" s="465">
        <v>156844</v>
      </c>
      <c r="X49" s="466">
        <v>152440</v>
      </c>
      <c r="Y49" s="466">
        <v>140865</v>
      </c>
      <c r="Z49" s="466">
        <v>140329</v>
      </c>
      <c r="AB49" s="475" t="s">
        <v>227</v>
      </c>
      <c r="AC49" s="476"/>
      <c r="AD49" s="476"/>
      <c r="AE49" s="483"/>
      <c r="AF49" s="483"/>
      <c r="AG49" s="483"/>
      <c r="AH49" s="483"/>
      <c r="AI49" s="483"/>
      <c r="AJ49" s="483"/>
      <c r="AK49" s="490"/>
      <c r="AL49" s="490"/>
      <c r="AM49" s="490"/>
      <c r="AN49" s="490"/>
      <c r="AO49" s="30"/>
      <c r="AP49" s="483"/>
      <c r="AQ49" s="483"/>
      <c r="AR49" s="483"/>
      <c r="AS49" s="483"/>
      <c r="AT49" s="483"/>
      <c r="AU49" s="483"/>
      <c r="AV49" s="483"/>
      <c r="AW49" s="483"/>
      <c r="AX49" s="483"/>
      <c r="AY49" s="483"/>
      <c r="AZ49" s="483"/>
      <c r="BA49" s="483"/>
      <c r="BB49" s="510"/>
      <c r="BC49" s="483"/>
      <c r="BD49" s="483"/>
      <c r="BE49" s="483"/>
      <c r="BF49" s="483"/>
      <c r="BG49" s="483"/>
      <c r="BH49" s="483"/>
      <c r="BI49" s="483"/>
      <c r="BJ49" s="483"/>
      <c r="BK49" s="483"/>
      <c r="BL49" s="483"/>
      <c r="BM49" s="483"/>
      <c r="BN49" s="483"/>
      <c r="BO49" s="510"/>
      <c r="BP49" s="483"/>
      <c r="BQ49" s="483"/>
      <c r="BR49" s="483"/>
      <c r="BS49" s="483"/>
      <c r="BT49" s="483"/>
      <c r="BU49" s="483"/>
      <c r="BV49" s="483"/>
      <c r="BW49" s="483"/>
      <c r="BX49" s="483"/>
      <c r="BY49" s="483"/>
      <c r="BZ49" s="483"/>
      <c r="CA49" s="483"/>
      <c r="CB49" s="510"/>
      <c r="CC49" s="483"/>
      <c r="CD49" s="483"/>
      <c r="CE49" s="483"/>
      <c r="CF49" s="483"/>
      <c r="CG49" s="483"/>
      <c r="CH49" s="483"/>
      <c r="CI49" s="483"/>
      <c r="CJ49" s="483"/>
      <c r="CK49" s="483"/>
      <c r="CL49" s="483"/>
      <c r="CM49" s="483"/>
      <c r="CN49" s="483"/>
    </row>
    <row r="50" spans="1:92">
      <c r="A50" s="1857"/>
      <c r="B50" s="355" t="s">
        <v>260</v>
      </c>
      <c r="C50" s="432">
        <v>8646</v>
      </c>
      <c r="D50" s="432">
        <v>7046</v>
      </c>
      <c r="E50" s="432">
        <v>7046</v>
      </c>
      <c r="F50" s="432">
        <v>6007</v>
      </c>
      <c r="G50" s="432">
        <v>6020</v>
      </c>
      <c r="H50" s="434">
        <v>5588</v>
      </c>
      <c r="I50" s="434">
        <v>5476</v>
      </c>
      <c r="J50" s="442">
        <v>5256</v>
      </c>
      <c r="K50" s="443">
        <v>5168</v>
      </c>
      <c r="L50" s="444">
        <v>5993</v>
      </c>
      <c r="M50" s="451">
        <v>8023</v>
      </c>
      <c r="N50" s="451">
        <v>9873</v>
      </c>
      <c r="O50" s="451">
        <v>11033</v>
      </c>
      <c r="P50" s="451">
        <v>13824</v>
      </c>
      <c r="Q50" s="451">
        <v>16262</v>
      </c>
      <c r="R50" s="451">
        <v>20103</v>
      </c>
      <c r="S50" s="451">
        <v>21131</v>
      </c>
      <c r="T50" s="451">
        <v>20229</v>
      </c>
      <c r="U50" s="464">
        <v>17995</v>
      </c>
      <c r="V50" s="434">
        <v>17248</v>
      </c>
      <c r="W50" s="465">
        <v>17451</v>
      </c>
      <c r="X50" s="466">
        <v>17080</v>
      </c>
      <c r="Y50" s="466">
        <v>14789</v>
      </c>
      <c r="Z50" s="466">
        <v>14165</v>
      </c>
      <c r="AB50" s="477" t="s">
        <v>186</v>
      </c>
      <c r="AC50" s="478">
        <v>27843</v>
      </c>
      <c r="AD50" s="478">
        <v>30702</v>
      </c>
      <c r="AE50" s="484">
        <v>32582</v>
      </c>
      <c r="AF50" s="484">
        <v>32634</v>
      </c>
      <c r="AG50" s="484">
        <v>33608</v>
      </c>
      <c r="AH50" s="484">
        <v>33042</v>
      </c>
      <c r="AI50" s="484">
        <v>36560</v>
      </c>
      <c r="AJ50" s="484">
        <v>48727</v>
      </c>
      <c r="AK50" s="491">
        <v>50680</v>
      </c>
      <c r="AL50" s="1479">
        <v>57906</v>
      </c>
      <c r="AM50" s="492">
        <v>60570</v>
      </c>
      <c r="AN50" s="492">
        <v>58656</v>
      </c>
      <c r="AO50" s="30"/>
      <c r="AP50" s="503">
        <v>164459</v>
      </c>
      <c r="AQ50" s="504">
        <v>187237</v>
      </c>
      <c r="AR50" s="484">
        <v>197594</v>
      </c>
      <c r="AS50" s="484">
        <v>224917</v>
      </c>
      <c r="AT50" s="484">
        <v>225571</v>
      </c>
      <c r="AU50" s="484">
        <v>177750</v>
      </c>
      <c r="AV50" s="484">
        <v>146749</v>
      </c>
      <c r="AW50" s="484">
        <v>160643</v>
      </c>
      <c r="AX50" s="513">
        <v>156844</v>
      </c>
      <c r="AY50" s="484">
        <v>152440</v>
      </c>
      <c r="AZ50" s="514">
        <v>140865</v>
      </c>
      <c r="BA50" s="514">
        <v>140329</v>
      </c>
      <c r="BB50" s="510"/>
      <c r="BC50" s="503">
        <v>42129</v>
      </c>
      <c r="BD50" s="484">
        <v>51404</v>
      </c>
      <c r="BE50" s="484">
        <v>72258</v>
      </c>
      <c r="BF50" s="484">
        <v>84061</v>
      </c>
      <c r="BG50" s="484">
        <v>95667</v>
      </c>
      <c r="BH50" s="484">
        <v>97294</v>
      </c>
      <c r="BI50" s="484">
        <v>76318</v>
      </c>
      <c r="BJ50" s="484">
        <v>82400</v>
      </c>
      <c r="BK50" s="513">
        <v>90847</v>
      </c>
      <c r="BL50" s="484">
        <v>89227</v>
      </c>
      <c r="BM50" s="514">
        <v>94852</v>
      </c>
      <c r="BN50" s="514">
        <v>103881</v>
      </c>
      <c r="BO50" s="510"/>
      <c r="BP50" s="518"/>
      <c r="BQ50" s="484">
        <v>79767</v>
      </c>
      <c r="BR50" s="484">
        <v>112347</v>
      </c>
      <c r="BS50" s="484">
        <v>143847</v>
      </c>
      <c r="BT50" s="484">
        <v>143535</v>
      </c>
      <c r="BU50" s="484">
        <v>162680</v>
      </c>
      <c r="BV50" s="484">
        <v>263436</v>
      </c>
      <c r="BW50" s="484">
        <v>302136</v>
      </c>
      <c r="BX50" s="484">
        <v>326970</v>
      </c>
      <c r="BY50" s="484">
        <v>345959</v>
      </c>
      <c r="BZ50" s="514">
        <v>360919</v>
      </c>
      <c r="CA50" s="514">
        <v>440691</v>
      </c>
      <c r="CB50" s="510"/>
      <c r="CC50" s="503">
        <v>82382</v>
      </c>
      <c r="CD50" s="484">
        <v>107792</v>
      </c>
      <c r="CE50" s="484">
        <v>108626</v>
      </c>
      <c r="CF50" s="484">
        <v>121026</v>
      </c>
      <c r="CG50" s="484">
        <v>133593</v>
      </c>
      <c r="CH50" s="484">
        <v>144621</v>
      </c>
      <c r="CI50" s="484">
        <v>140969</v>
      </c>
      <c r="CJ50" s="484">
        <v>143723</v>
      </c>
      <c r="CK50" s="484">
        <v>150949</v>
      </c>
      <c r="CL50" s="484">
        <v>144413</v>
      </c>
      <c r="CM50" s="514">
        <v>167115</v>
      </c>
      <c r="CN50" s="514">
        <v>164555</v>
      </c>
    </row>
    <row r="51" spans="1:92">
      <c r="A51" s="1857"/>
      <c r="B51" s="18" t="s">
        <v>247</v>
      </c>
      <c r="C51" s="91"/>
      <c r="D51" s="91"/>
      <c r="E51" s="91"/>
      <c r="F51" s="91"/>
      <c r="G51" s="91"/>
      <c r="H51" s="111"/>
      <c r="I51" s="111"/>
      <c r="J51" s="112"/>
      <c r="K51" s="42"/>
      <c r="L51" s="146"/>
      <c r="M51" s="447">
        <v>2538</v>
      </c>
      <c r="N51" s="447">
        <v>2596</v>
      </c>
      <c r="O51" s="447">
        <v>2777</v>
      </c>
      <c r="P51" s="447">
        <v>3505</v>
      </c>
      <c r="Q51" s="447">
        <v>4048</v>
      </c>
      <c r="R51" s="447">
        <v>5165</v>
      </c>
      <c r="S51" s="447">
        <v>4984</v>
      </c>
      <c r="T51" s="447">
        <v>4336</v>
      </c>
      <c r="U51" s="156">
        <v>3886</v>
      </c>
      <c r="V51" s="111">
        <v>1832</v>
      </c>
      <c r="W51" s="126">
        <v>2415</v>
      </c>
      <c r="X51" s="457">
        <v>4199</v>
      </c>
      <c r="Y51" s="457">
        <v>3938</v>
      </c>
      <c r="Z51" s="457">
        <v>3960</v>
      </c>
      <c r="AB51" s="469"/>
      <c r="AC51" s="479"/>
      <c r="AD51" s="479"/>
      <c r="AE51" s="481"/>
      <c r="AF51" s="481"/>
      <c r="AG51" s="481"/>
      <c r="AH51" s="481"/>
      <c r="AI51" s="481"/>
      <c r="AJ51" s="481"/>
      <c r="AK51" s="493"/>
      <c r="AL51" s="493"/>
      <c r="AM51" s="494"/>
      <c r="AN51" s="494"/>
      <c r="AO51" s="30"/>
      <c r="AP51" s="498"/>
      <c r="AQ51" s="481"/>
      <c r="AR51" s="481"/>
      <c r="AS51" s="481"/>
      <c r="AT51" s="481"/>
      <c r="AU51" s="481"/>
      <c r="AV51" s="481"/>
      <c r="AW51" s="481"/>
      <c r="AX51" s="508"/>
      <c r="AY51" s="481"/>
      <c r="AZ51" s="509"/>
      <c r="BA51" s="509"/>
      <c r="BB51" s="510"/>
      <c r="BC51" s="498"/>
      <c r="BD51" s="481"/>
      <c r="BE51" s="481"/>
      <c r="BF51" s="481"/>
      <c r="BG51" s="481"/>
      <c r="BH51" s="481"/>
      <c r="BI51" s="481"/>
      <c r="BJ51" s="481"/>
      <c r="BK51" s="508"/>
      <c r="BL51" s="481"/>
      <c r="BM51" s="509"/>
      <c r="BN51" s="509"/>
      <c r="BO51" s="510"/>
      <c r="BP51" s="500"/>
      <c r="BQ51" s="481"/>
      <c r="BR51" s="481"/>
      <c r="BS51" s="481"/>
      <c r="BT51" s="481"/>
      <c r="BU51" s="481"/>
      <c r="BV51" s="481"/>
      <c r="BW51" s="481"/>
      <c r="BX51" s="481"/>
      <c r="BY51" s="481"/>
      <c r="BZ51" s="509"/>
      <c r="CA51" s="509"/>
      <c r="CB51" s="510"/>
      <c r="CC51" s="498"/>
      <c r="CD51" s="481"/>
      <c r="CE51" s="481"/>
      <c r="CF51" s="481"/>
      <c r="CG51" s="481"/>
      <c r="CH51" s="481"/>
      <c r="CI51" s="481"/>
      <c r="CJ51" s="481"/>
      <c r="CK51" s="481"/>
      <c r="CL51" s="481"/>
      <c r="CM51" s="509"/>
      <c r="CN51" s="509"/>
    </row>
    <row r="52" spans="1:92">
      <c r="A52" s="1857"/>
      <c r="B52" s="429" t="s">
        <v>248</v>
      </c>
      <c r="C52" s="430"/>
      <c r="D52" s="430"/>
      <c r="E52" s="430"/>
      <c r="F52" s="430"/>
      <c r="G52" s="430"/>
      <c r="H52" s="433"/>
      <c r="I52" s="433"/>
      <c r="J52" s="437"/>
      <c r="K52" s="438"/>
      <c r="L52" s="439"/>
      <c r="M52" s="448"/>
      <c r="N52" s="448"/>
      <c r="O52" s="448"/>
      <c r="P52" s="448">
        <v>255</v>
      </c>
      <c r="Q52" s="448">
        <v>416</v>
      </c>
      <c r="R52" s="448">
        <v>822</v>
      </c>
      <c r="S52" s="448">
        <v>1243</v>
      </c>
      <c r="T52" s="448">
        <v>1560</v>
      </c>
      <c r="U52" s="458">
        <v>1535</v>
      </c>
      <c r="V52" s="433">
        <v>4292</v>
      </c>
      <c r="W52" s="459">
        <v>4232</v>
      </c>
      <c r="X52" s="460">
        <v>3152</v>
      </c>
      <c r="Y52" s="460">
        <v>3738</v>
      </c>
      <c r="Z52" s="460">
        <v>4331</v>
      </c>
      <c r="AB52" s="480" t="s">
        <v>187</v>
      </c>
      <c r="AC52" s="481">
        <v>24603</v>
      </c>
      <c r="AD52" s="481">
        <v>27406</v>
      </c>
      <c r="AE52" s="481">
        <v>29530</v>
      </c>
      <c r="AF52" s="481">
        <v>33053</v>
      </c>
      <c r="AG52" s="481">
        <v>33104</v>
      </c>
      <c r="AH52" s="481">
        <v>31571</v>
      </c>
      <c r="AI52" s="481">
        <v>31861</v>
      </c>
      <c r="AJ52" s="481">
        <v>47213</v>
      </c>
      <c r="AK52" s="493">
        <v>54955</v>
      </c>
      <c r="AL52" s="493">
        <f>AL43+AL44+AL45+AL46+AL47</f>
        <v>69719</v>
      </c>
      <c r="AM52" s="494">
        <f>AM43+AM44+AM45+AM46+AM47</f>
        <v>77214</v>
      </c>
      <c r="AN52" s="494">
        <v>75059</v>
      </c>
      <c r="AO52" s="30"/>
      <c r="AP52" s="498">
        <v>28890</v>
      </c>
      <c r="AQ52" s="481">
        <v>35456</v>
      </c>
      <c r="AR52" s="481">
        <v>40729</v>
      </c>
      <c r="AS52" s="481">
        <v>49874</v>
      </c>
      <c r="AT52" s="481">
        <v>51508</v>
      </c>
      <c r="AU52" s="481">
        <v>49392</v>
      </c>
      <c r="AV52" s="481">
        <v>42609</v>
      </c>
      <c r="AW52" s="481">
        <v>42444</v>
      </c>
      <c r="AX52" s="508">
        <v>42733</v>
      </c>
      <c r="AY52" s="481">
        <f>AY42+++AY44+AY45+AY47+AY46</f>
        <v>42085</v>
      </c>
      <c r="AZ52" s="509">
        <f>AZ42+++AZ44+AZ45+AZ47+AZ46</f>
        <v>39045</v>
      </c>
      <c r="BA52" s="509">
        <v>39054</v>
      </c>
      <c r="BB52" s="510"/>
      <c r="BC52" s="498">
        <v>14603</v>
      </c>
      <c r="BD52" s="481">
        <v>17439</v>
      </c>
      <c r="BE52" s="481">
        <v>22462</v>
      </c>
      <c r="BF52" s="481">
        <v>29406</v>
      </c>
      <c r="BG52" s="481">
        <v>31663</v>
      </c>
      <c r="BH52" s="481">
        <v>32492</v>
      </c>
      <c r="BI52" s="481">
        <v>25555</v>
      </c>
      <c r="BJ52" s="481">
        <v>26475</v>
      </c>
      <c r="BK52" s="508">
        <v>29815</v>
      </c>
      <c r="BL52" s="481">
        <f>BL42+BL43+BL45+BL46+BL47</f>
        <v>29785</v>
      </c>
      <c r="BM52" s="509">
        <f>BM42+BM43+BM45+BM46+BM47</f>
        <v>30809</v>
      </c>
      <c r="BN52" s="509">
        <v>30885</v>
      </c>
      <c r="BO52" s="510"/>
      <c r="BP52" s="500"/>
      <c r="BQ52" s="481">
        <v>55343</v>
      </c>
      <c r="BR52" s="481">
        <v>59766</v>
      </c>
      <c r="BS52" s="481">
        <v>73258</v>
      </c>
      <c r="BT52" s="481">
        <v>64153</v>
      </c>
      <c r="BU52" s="481">
        <v>70548</v>
      </c>
      <c r="BV52" s="481">
        <v>95880</v>
      </c>
      <c r="BW52" s="481">
        <v>102072</v>
      </c>
      <c r="BX52" s="481">
        <v>93174</v>
      </c>
      <c r="BY52" s="481">
        <f>BY42+BY43+BY44+BY46+BY47</f>
        <v>86188</v>
      </c>
      <c r="BZ52" s="509">
        <f>BZ42+BZ43+BZ44+BZ46+BZ47</f>
        <v>91885</v>
      </c>
      <c r="CA52" s="509">
        <v>89436</v>
      </c>
      <c r="CB52" s="510"/>
      <c r="CC52" s="498">
        <v>84967</v>
      </c>
      <c r="CD52" s="481">
        <v>111822</v>
      </c>
      <c r="CE52" s="481">
        <v>115879</v>
      </c>
      <c r="CF52" s="481">
        <v>132129</v>
      </c>
      <c r="CG52" s="481">
        <v>144242</v>
      </c>
      <c r="CH52" s="481">
        <v>156056</v>
      </c>
      <c r="CI52" s="481">
        <v>157438</v>
      </c>
      <c r="CJ52" s="481">
        <v>159326</v>
      </c>
      <c r="CK52" s="481">
        <v>167880</v>
      </c>
      <c r="CL52" s="481">
        <f>CL42+CL43+CL44+CL45+CL47</f>
        <v>163346</v>
      </c>
      <c r="CM52" s="509">
        <f>CM42+CM43+CM44+CM45+CM47</f>
        <v>187315</v>
      </c>
      <c r="CN52" s="509">
        <v>187438</v>
      </c>
    </row>
    <row r="53" spans="1:92" ht="14.4" thickBot="1">
      <c r="A53" s="1857"/>
      <c r="B53" s="26" t="s">
        <v>49</v>
      </c>
      <c r="C53" s="431">
        <v>1681</v>
      </c>
      <c r="D53" s="431">
        <v>1855</v>
      </c>
      <c r="E53" s="431">
        <v>1855</v>
      </c>
      <c r="F53" s="431">
        <v>2375</v>
      </c>
      <c r="G53" s="431">
        <v>1280</v>
      </c>
      <c r="H53" s="129">
        <v>1183</v>
      </c>
      <c r="I53" s="129">
        <v>1471</v>
      </c>
      <c r="J53" s="440">
        <v>1730</v>
      </c>
      <c r="K53" s="131">
        <v>2134</v>
      </c>
      <c r="L53" s="147">
        <v>2861</v>
      </c>
      <c r="M53" s="449">
        <v>1164</v>
      </c>
      <c r="N53" s="449">
        <v>1472</v>
      </c>
      <c r="O53" s="449">
        <v>1903</v>
      </c>
      <c r="P53" s="449">
        <v>2246</v>
      </c>
      <c r="Q53" s="449">
        <v>2711</v>
      </c>
      <c r="R53" s="449">
        <v>3455</v>
      </c>
      <c r="S53" s="449">
        <v>3471</v>
      </c>
      <c r="T53" s="449">
        <v>3350</v>
      </c>
      <c r="U53" s="158">
        <v>2872</v>
      </c>
      <c r="V53" s="129">
        <v>2986</v>
      </c>
      <c r="W53" s="159">
        <v>3051</v>
      </c>
      <c r="X53" s="461">
        <v>3001</v>
      </c>
      <c r="Y53" s="461">
        <v>3095</v>
      </c>
      <c r="Z53" s="461">
        <v>3332</v>
      </c>
      <c r="AB53" s="473" t="s">
        <v>201</v>
      </c>
      <c r="AC53" s="474">
        <v>52446</v>
      </c>
      <c r="AD53" s="474">
        <v>58108</v>
      </c>
      <c r="AE53" s="482">
        <v>62112</v>
      </c>
      <c r="AF53" s="482">
        <v>65687</v>
      </c>
      <c r="AG53" s="482">
        <v>66712</v>
      </c>
      <c r="AH53" s="482">
        <v>64613</v>
      </c>
      <c r="AI53" s="482">
        <v>68421</v>
      </c>
      <c r="AJ53" s="482">
        <v>95940</v>
      </c>
      <c r="AK53" s="488">
        <v>105635</v>
      </c>
      <c r="AL53" s="488">
        <f>SUM(AL50:AL52)</f>
        <v>127625</v>
      </c>
      <c r="AM53" s="489">
        <f>SUM(AM50:AM52)</f>
        <v>137784</v>
      </c>
      <c r="AN53" s="489">
        <v>133715</v>
      </c>
      <c r="AO53" s="30"/>
      <c r="AP53" s="502">
        <v>193349</v>
      </c>
      <c r="AQ53" s="505">
        <v>222693</v>
      </c>
      <c r="AR53" s="482">
        <v>238323</v>
      </c>
      <c r="AS53" s="482">
        <v>274791</v>
      </c>
      <c r="AT53" s="482">
        <v>277079</v>
      </c>
      <c r="AU53" s="482">
        <v>227142</v>
      </c>
      <c r="AV53" s="482">
        <v>189358</v>
      </c>
      <c r="AW53" s="482">
        <v>203087</v>
      </c>
      <c r="AX53" s="511">
        <v>199577</v>
      </c>
      <c r="AY53" s="482">
        <f>SUM(AY50:AY52)</f>
        <v>194525</v>
      </c>
      <c r="AZ53" s="512">
        <f>SUM(AZ50:AZ52)</f>
        <v>179910</v>
      </c>
      <c r="BA53" s="512">
        <v>179383</v>
      </c>
      <c r="BB53" s="510"/>
      <c r="BC53" s="502">
        <v>56732</v>
      </c>
      <c r="BD53" s="482">
        <v>68843</v>
      </c>
      <c r="BE53" s="482">
        <v>94720</v>
      </c>
      <c r="BF53" s="482">
        <v>113467</v>
      </c>
      <c r="BG53" s="482">
        <v>127330</v>
      </c>
      <c r="BH53" s="482">
        <v>129786</v>
      </c>
      <c r="BI53" s="482">
        <v>101873</v>
      </c>
      <c r="BJ53" s="482">
        <v>108875</v>
      </c>
      <c r="BK53" s="511">
        <v>120662</v>
      </c>
      <c r="BL53" s="482">
        <f>SUM(BL50:BL52)</f>
        <v>119012</v>
      </c>
      <c r="BM53" s="512">
        <f>SUM(BM50:BM52)</f>
        <v>125661</v>
      </c>
      <c r="BN53" s="512">
        <v>134766</v>
      </c>
      <c r="BO53" s="510"/>
      <c r="BP53" s="517"/>
      <c r="BQ53" s="482">
        <v>135110</v>
      </c>
      <c r="BR53" s="482">
        <v>172113</v>
      </c>
      <c r="BS53" s="482">
        <v>217105</v>
      </c>
      <c r="BT53" s="482">
        <v>207688</v>
      </c>
      <c r="BU53" s="482">
        <v>233228</v>
      </c>
      <c r="BV53" s="482">
        <v>359316</v>
      </c>
      <c r="BW53" s="482">
        <v>404208</v>
      </c>
      <c r="BX53" s="482">
        <v>420144</v>
      </c>
      <c r="BY53" s="482">
        <f>SUM(BY50:BY52)</f>
        <v>432147</v>
      </c>
      <c r="BZ53" s="512">
        <f>SUM(BZ50:BZ52)</f>
        <v>452804</v>
      </c>
      <c r="CA53" s="512">
        <v>530127</v>
      </c>
      <c r="CB53" s="510"/>
      <c r="CC53" s="502">
        <v>167349</v>
      </c>
      <c r="CD53" s="482">
        <v>219614</v>
      </c>
      <c r="CE53" s="482">
        <v>224505</v>
      </c>
      <c r="CF53" s="482">
        <v>253155</v>
      </c>
      <c r="CG53" s="482">
        <v>277835</v>
      </c>
      <c r="CH53" s="482">
        <v>300677</v>
      </c>
      <c r="CI53" s="482">
        <v>298407</v>
      </c>
      <c r="CJ53" s="482">
        <v>303049</v>
      </c>
      <c r="CK53" s="482">
        <v>318829</v>
      </c>
      <c r="CL53" s="482">
        <f>SUM(CL50:CL52)</f>
        <v>307759</v>
      </c>
      <c r="CM53" s="512">
        <f>SUM(CM50:CM52)</f>
        <v>354430</v>
      </c>
      <c r="CN53" s="512">
        <v>351993</v>
      </c>
    </row>
    <row r="54" spans="1:92">
      <c r="A54" s="1858"/>
      <c r="B54" s="21" t="s">
        <v>201</v>
      </c>
      <c r="C54" s="95">
        <v>147686</v>
      </c>
      <c r="D54" s="95">
        <v>141448</v>
      </c>
      <c r="E54" s="95">
        <v>141448</v>
      </c>
      <c r="F54" s="95">
        <v>125880</v>
      </c>
      <c r="G54" s="95">
        <v>121742</v>
      </c>
      <c r="H54" s="114">
        <v>120018</v>
      </c>
      <c r="I54" s="114">
        <v>122511</v>
      </c>
      <c r="J54" s="115">
        <v>124192</v>
      </c>
      <c r="K54" s="116">
        <v>122944</v>
      </c>
      <c r="L54" s="441">
        <v>141399</v>
      </c>
      <c r="M54" s="450">
        <v>164954</v>
      </c>
      <c r="N54" s="450">
        <v>176950</v>
      </c>
      <c r="O54" s="450">
        <v>193349</v>
      </c>
      <c r="P54" s="450">
        <v>222693</v>
      </c>
      <c r="Q54" s="450">
        <v>238323</v>
      </c>
      <c r="R54" s="450">
        <v>274791</v>
      </c>
      <c r="S54" s="450">
        <v>277079</v>
      </c>
      <c r="T54" s="450">
        <v>227142</v>
      </c>
      <c r="U54" s="462">
        <v>189358</v>
      </c>
      <c r="V54" s="114">
        <v>203087</v>
      </c>
      <c r="W54" s="128">
        <v>199577</v>
      </c>
      <c r="X54" s="463">
        <v>194525</v>
      </c>
      <c r="Y54" s="463">
        <v>179910</v>
      </c>
      <c r="Z54" s="463">
        <v>179383</v>
      </c>
      <c r="AP54" s="171"/>
      <c r="AQ54" s="171"/>
      <c r="AR54" s="171"/>
      <c r="AS54" s="171"/>
      <c r="AT54" s="171"/>
      <c r="AU54" s="171"/>
      <c r="AV54" s="171"/>
      <c r="AW54" s="171"/>
      <c r="AX54" s="171"/>
      <c r="AY54" s="171"/>
      <c r="AZ54" s="171"/>
      <c r="BA54" s="171"/>
    </row>
    <row r="55" spans="1:92" s="1" customFormat="1">
      <c r="A55" s="1856" t="s">
        <v>102</v>
      </c>
      <c r="B55" s="355" t="s">
        <v>228</v>
      </c>
      <c r="C55" s="432"/>
      <c r="D55" s="432"/>
      <c r="E55" s="432"/>
      <c r="F55" s="432"/>
      <c r="G55" s="432"/>
      <c r="H55" s="434"/>
      <c r="I55" s="434"/>
      <c r="J55" s="442"/>
      <c r="K55" s="443"/>
      <c r="L55" s="444"/>
      <c r="M55" s="451">
        <v>6746</v>
      </c>
      <c r="N55" s="451">
        <v>4920</v>
      </c>
      <c r="O55" s="451">
        <v>3113</v>
      </c>
      <c r="P55" s="451">
        <v>3533</v>
      </c>
      <c r="Q55" s="451">
        <v>4344</v>
      </c>
      <c r="R55" s="451">
        <v>6272</v>
      </c>
      <c r="S55" s="451">
        <v>7314</v>
      </c>
      <c r="T55" s="451">
        <v>7741</v>
      </c>
      <c r="U55" s="464">
        <v>6432</v>
      </c>
      <c r="V55" s="434">
        <v>6541</v>
      </c>
      <c r="W55" s="465">
        <v>7458</v>
      </c>
      <c r="X55" s="466">
        <v>7467</v>
      </c>
      <c r="Y55" s="466">
        <v>7706</v>
      </c>
      <c r="Z55" s="466">
        <v>7478</v>
      </c>
    </row>
    <row r="56" spans="1:92" s="1" customFormat="1">
      <c r="A56" s="1859"/>
      <c r="B56" s="355" t="s">
        <v>45</v>
      </c>
      <c r="C56" s="432"/>
      <c r="D56" s="432"/>
      <c r="E56" s="432"/>
      <c r="F56" s="432"/>
      <c r="G56" s="432"/>
      <c r="H56" s="434"/>
      <c r="I56" s="434"/>
      <c r="J56" s="442"/>
      <c r="K56" s="443"/>
      <c r="L56" s="444"/>
      <c r="M56" s="451">
        <v>17275</v>
      </c>
      <c r="N56" s="451">
        <v>11312</v>
      </c>
      <c r="O56" s="451">
        <v>7141</v>
      </c>
      <c r="P56" s="451">
        <v>8332</v>
      </c>
      <c r="Q56" s="451">
        <v>11083</v>
      </c>
      <c r="R56" s="451">
        <v>12980</v>
      </c>
      <c r="S56" s="451">
        <v>13514</v>
      </c>
      <c r="T56" s="451">
        <v>13499</v>
      </c>
      <c r="U56" s="464">
        <v>9615</v>
      </c>
      <c r="V56" s="434">
        <v>9962</v>
      </c>
      <c r="W56" s="465">
        <v>11081</v>
      </c>
      <c r="X56" s="466">
        <v>11239</v>
      </c>
      <c r="Y56" s="466">
        <v>11351</v>
      </c>
      <c r="Z56" s="466">
        <v>10819</v>
      </c>
    </row>
    <row r="57" spans="1:92" s="1" customFormat="1">
      <c r="A57" s="1859"/>
      <c r="B57" s="355" t="s">
        <v>260</v>
      </c>
      <c r="C57" s="432"/>
      <c r="D57" s="432"/>
      <c r="E57" s="432"/>
      <c r="F57" s="432"/>
      <c r="G57" s="432"/>
      <c r="H57" s="434"/>
      <c r="I57" s="434"/>
      <c r="J57" s="442"/>
      <c r="K57" s="443"/>
      <c r="L57" s="444"/>
      <c r="M57" s="451">
        <v>6683</v>
      </c>
      <c r="N57" s="451">
        <v>5135</v>
      </c>
      <c r="O57" s="451">
        <v>3674</v>
      </c>
      <c r="P57" s="451">
        <v>4711</v>
      </c>
      <c r="Q57" s="451">
        <v>5874</v>
      </c>
      <c r="R57" s="451">
        <v>8404</v>
      </c>
      <c r="S57" s="451">
        <v>8835</v>
      </c>
      <c r="T57" s="451">
        <v>8804</v>
      </c>
      <c r="U57" s="464">
        <v>7337</v>
      </c>
      <c r="V57" s="434">
        <v>7495</v>
      </c>
      <c r="W57" s="465">
        <v>8096</v>
      </c>
      <c r="X57" s="466">
        <v>7912</v>
      </c>
      <c r="Y57" s="466">
        <v>8171</v>
      </c>
      <c r="Z57" s="466">
        <v>8504</v>
      </c>
    </row>
    <row r="58" spans="1:92">
      <c r="A58" s="1859"/>
      <c r="B58" s="18" t="s">
        <v>247</v>
      </c>
      <c r="C58" s="91"/>
      <c r="D58" s="91"/>
      <c r="E58" s="91"/>
      <c r="F58" s="91"/>
      <c r="G58" s="91"/>
      <c r="H58" s="111"/>
      <c r="I58" s="111"/>
      <c r="J58" s="112"/>
      <c r="K58" s="42"/>
      <c r="L58" s="146"/>
      <c r="M58" s="447">
        <v>91562</v>
      </c>
      <c r="N58" s="447">
        <v>61109</v>
      </c>
      <c r="O58" s="447">
        <v>42129</v>
      </c>
      <c r="P58" s="447">
        <v>51404</v>
      </c>
      <c r="Q58" s="447">
        <v>72258</v>
      </c>
      <c r="R58" s="447">
        <v>84061</v>
      </c>
      <c r="S58" s="447">
        <v>95667</v>
      </c>
      <c r="T58" s="447">
        <v>97294</v>
      </c>
      <c r="U58" s="156">
        <v>76318</v>
      </c>
      <c r="V58" s="111">
        <v>82400</v>
      </c>
      <c r="W58" s="126">
        <v>90847</v>
      </c>
      <c r="X58" s="457">
        <v>89227</v>
      </c>
      <c r="Y58" s="457">
        <v>94852</v>
      </c>
      <c r="Z58" s="457">
        <v>103881</v>
      </c>
    </row>
    <row r="59" spans="1:92">
      <c r="A59" s="1859"/>
      <c r="B59" s="429" t="s">
        <v>248</v>
      </c>
      <c r="C59" s="430"/>
      <c r="D59" s="430"/>
      <c r="E59" s="430"/>
      <c r="F59" s="430"/>
      <c r="G59" s="430"/>
      <c r="H59" s="433"/>
      <c r="I59" s="433"/>
      <c r="J59" s="437"/>
      <c r="K59" s="438"/>
      <c r="L59" s="439"/>
      <c r="M59" s="448"/>
      <c r="N59" s="448"/>
      <c r="O59" s="448"/>
      <c r="P59" s="448">
        <v>203</v>
      </c>
      <c r="Q59" s="448">
        <v>326</v>
      </c>
      <c r="R59" s="448">
        <v>437</v>
      </c>
      <c r="S59" s="448">
        <v>565</v>
      </c>
      <c r="T59" s="448">
        <v>810</v>
      </c>
      <c r="U59" s="458">
        <v>853</v>
      </c>
      <c r="V59" s="433">
        <v>1102</v>
      </c>
      <c r="W59" s="459">
        <v>1556</v>
      </c>
      <c r="X59" s="460">
        <v>1801</v>
      </c>
      <c r="Y59" s="460">
        <v>2032</v>
      </c>
      <c r="Z59" s="460">
        <v>2041</v>
      </c>
    </row>
    <row r="60" spans="1:92" s="1" customFormat="1">
      <c r="A60" s="1859"/>
      <c r="B60" s="26" t="s">
        <v>49</v>
      </c>
      <c r="C60" s="431"/>
      <c r="D60" s="431"/>
      <c r="E60" s="431"/>
      <c r="F60" s="431"/>
      <c r="G60" s="431"/>
      <c r="H60" s="129"/>
      <c r="I60" s="129"/>
      <c r="J60" s="440"/>
      <c r="K60" s="131"/>
      <c r="L60" s="147"/>
      <c r="M60" s="449">
        <v>1439</v>
      </c>
      <c r="N60" s="449">
        <v>1047</v>
      </c>
      <c r="O60" s="449">
        <v>675</v>
      </c>
      <c r="P60" s="449">
        <v>660</v>
      </c>
      <c r="Q60" s="449">
        <v>835</v>
      </c>
      <c r="R60" s="449">
        <v>1313</v>
      </c>
      <c r="S60" s="449">
        <v>1435</v>
      </c>
      <c r="T60" s="449">
        <v>1638</v>
      </c>
      <c r="U60" s="158">
        <v>1318</v>
      </c>
      <c r="V60" s="129">
        <v>1375</v>
      </c>
      <c r="W60" s="159">
        <v>1624</v>
      </c>
      <c r="X60" s="461">
        <v>1366</v>
      </c>
      <c r="Y60" s="461">
        <v>1549</v>
      </c>
      <c r="Z60" s="461">
        <v>2043</v>
      </c>
    </row>
    <row r="61" spans="1:92" s="1" customFormat="1">
      <c r="A61" s="1860"/>
      <c r="B61" s="21" t="s">
        <v>201</v>
      </c>
      <c r="C61" s="95"/>
      <c r="D61" s="95"/>
      <c r="E61" s="95"/>
      <c r="F61" s="95"/>
      <c r="G61" s="95"/>
      <c r="H61" s="114"/>
      <c r="I61" s="114"/>
      <c r="J61" s="115"/>
      <c r="K61" s="116"/>
      <c r="L61" s="441"/>
      <c r="M61" s="450">
        <v>123705</v>
      </c>
      <c r="N61" s="450">
        <v>83523</v>
      </c>
      <c r="O61" s="450">
        <v>56732</v>
      </c>
      <c r="P61" s="450">
        <v>68843</v>
      </c>
      <c r="Q61" s="450">
        <v>94720</v>
      </c>
      <c r="R61" s="450">
        <v>113467</v>
      </c>
      <c r="S61" s="450">
        <v>127330</v>
      </c>
      <c r="T61" s="450">
        <v>129786</v>
      </c>
      <c r="U61" s="462">
        <v>101873</v>
      </c>
      <c r="V61" s="114">
        <v>108875</v>
      </c>
      <c r="W61" s="128">
        <v>120662</v>
      </c>
      <c r="X61" s="463">
        <v>119012</v>
      </c>
      <c r="Y61" s="463">
        <v>125661</v>
      </c>
      <c r="Z61" s="463">
        <v>134766</v>
      </c>
    </row>
    <row r="62" spans="1:92">
      <c r="A62" s="1856" t="s">
        <v>112</v>
      </c>
      <c r="B62" s="355" t="s">
        <v>228</v>
      </c>
      <c r="C62" s="432"/>
      <c r="D62" s="432"/>
      <c r="E62" s="432"/>
      <c r="F62" s="432"/>
      <c r="G62" s="432"/>
      <c r="H62" s="434"/>
      <c r="I62" s="434"/>
      <c r="J62" s="442"/>
      <c r="K62" s="443"/>
      <c r="L62" s="444"/>
      <c r="M62" s="451"/>
      <c r="N62" s="451"/>
      <c r="O62" s="451"/>
      <c r="P62" s="451">
        <v>13628</v>
      </c>
      <c r="Q62" s="451">
        <v>15414</v>
      </c>
      <c r="R62" s="451">
        <v>19958</v>
      </c>
      <c r="S62" s="451">
        <v>18319</v>
      </c>
      <c r="T62" s="451">
        <v>19525</v>
      </c>
      <c r="U62" s="464">
        <v>26726</v>
      </c>
      <c r="V62" s="434">
        <v>30301</v>
      </c>
      <c r="W62" s="465">
        <v>27091</v>
      </c>
      <c r="X62" s="466">
        <v>22978</v>
      </c>
      <c r="Y62" s="466">
        <v>24717</v>
      </c>
      <c r="Z62" s="466">
        <v>24144</v>
      </c>
    </row>
    <row r="63" spans="1:92">
      <c r="A63" s="1857"/>
      <c r="B63" s="355" t="s">
        <v>45</v>
      </c>
      <c r="C63" s="432"/>
      <c r="D63" s="432"/>
      <c r="E63" s="432"/>
      <c r="F63" s="432"/>
      <c r="G63" s="432"/>
      <c r="H63" s="434"/>
      <c r="I63" s="434"/>
      <c r="J63" s="442"/>
      <c r="K63" s="443"/>
      <c r="L63" s="444"/>
      <c r="M63" s="451"/>
      <c r="N63" s="451"/>
      <c r="O63" s="451"/>
      <c r="P63" s="451">
        <v>23890</v>
      </c>
      <c r="Q63" s="451">
        <v>25387</v>
      </c>
      <c r="R63" s="451">
        <v>28847</v>
      </c>
      <c r="S63" s="451">
        <v>22609</v>
      </c>
      <c r="T63" s="451">
        <v>26501</v>
      </c>
      <c r="U63" s="464">
        <v>36418</v>
      </c>
      <c r="V63" s="434">
        <v>34967</v>
      </c>
      <c r="W63" s="465">
        <v>31090</v>
      </c>
      <c r="X63" s="466">
        <v>28094</v>
      </c>
      <c r="Y63" s="466">
        <v>30401</v>
      </c>
      <c r="Z63" s="466">
        <v>28955</v>
      </c>
    </row>
    <row r="64" spans="1:92">
      <c r="A64" s="1857"/>
      <c r="B64" s="355" t="s">
        <v>260</v>
      </c>
      <c r="C64" s="432"/>
      <c r="D64" s="432"/>
      <c r="E64" s="432"/>
      <c r="F64" s="432"/>
      <c r="G64" s="432"/>
      <c r="H64" s="434"/>
      <c r="I64" s="434"/>
      <c r="J64" s="442"/>
      <c r="K64" s="443"/>
      <c r="L64" s="444"/>
      <c r="M64" s="451"/>
      <c r="N64" s="451"/>
      <c r="O64" s="451"/>
      <c r="P64" s="451">
        <v>10985</v>
      </c>
      <c r="Q64" s="451">
        <v>12334</v>
      </c>
      <c r="R64" s="451">
        <v>16776</v>
      </c>
      <c r="S64" s="451">
        <v>16674</v>
      </c>
      <c r="T64" s="451">
        <v>17401</v>
      </c>
      <c r="U64" s="464">
        <v>23157</v>
      </c>
      <c r="V64" s="434">
        <v>25637</v>
      </c>
      <c r="W64" s="465">
        <v>23673</v>
      </c>
      <c r="X64" s="466">
        <v>22915</v>
      </c>
      <c r="Y64" s="466">
        <v>23114</v>
      </c>
      <c r="Z64" s="466">
        <v>21084</v>
      </c>
    </row>
    <row r="65" spans="1:26">
      <c r="A65" s="1857"/>
      <c r="B65" s="18" t="s">
        <v>247</v>
      </c>
      <c r="C65" s="91"/>
      <c r="D65" s="91"/>
      <c r="E65" s="91"/>
      <c r="F65" s="91"/>
      <c r="G65" s="91"/>
      <c r="H65" s="111"/>
      <c r="I65" s="111"/>
      <c r="J65" s="112"/>
      <c r="K65" s="42"/>
      <c r="L65" s="146"/>
      <c r="M65" s="447"/>
      <c r="N65" s="447"/>
      <c r="O65" s="447"/>
      <c r="P65" s="447">
        <v>5168</v>
      </c>
      <c r="Q65" s="447">
        <v>4882</v>
      </c>
      <c r="R65" s="447">
        <v>5320</v>
      </c>
      <c r="S65" s="447">
        <v>4271</v>
      </c>
      <c r="T65" s="447">
        <v>4627</v>
      </c>
      <c r="U65" s="156">
        <v>6262</v>
      </c>
      <c r="V65" s="111">
        <v>7410</v>
      </c>
      <c r="W65" s="126">
        <v>7857</v>
      </c>
      <c r="X65" s="457">
        <v>8623</v>
      </c>
      <c r="Y65" s="457">
        <v>9437</v>
      </c>
      <c r="Z65" s="457">
        <v>9311</v>
      </c>
    </row>
    <row r="66" spans="1:26">
      <c r="A66" s="1857"/>
      <c r="B66" s="429" t="s">
        <v>248</v>
      </c>
      <c r="C66" s="430"/>
      <c r="D66" s="430"/>
      <c r="E66" s="430"/>
      <c r="F66" s="430"/>
      <c r="G66" s="430"/>
      <c r="H66" s="433"/>
      <c r="I66" s="433"/>
      <c r="J66" s="437"/>
      <c r="K66" s="438"/>
      <c r="L66" s="439"/>
      <c r="M66" s="448"/>
      <c r="N66" s="448"/>
      <c r="O66" s="448"/>
      <c r="P66" s="448">
        <v>79767</v>
      </c>
      <c r="Q66" s="448">
        <v>112347</v>
      </c>
      <c r="R66" s="448">
        <v>143847</v>
      </c>
      <c r="S66" s="448">
        <v>143535</v>
      </c>
      <c r="T66" s="448">
        <v>162680</v>
      </c>
      <c r="U66" s="458">
        <v>263436</v>
      </c>
      <c r="V66" s="433">
        <v>302136</v>
      </c>
      <c r="W66" s="459">
        <v>326970</v>
      </c>
      <c r="X66" s="460">
        <v>345959</v>
      </c>
      <c r="Y66" s="460">
        <v>360919</v>
      </c>
      <c r="Z66" s="460">
        <v>440691</v>
      </c>
    </row>
    <row r="67" spans="1:26">
      <c r="A67" s="1857"/>
      <c r="B67" s="26" t="s">
        <v>49</v>
      </c>
      <c r="C67" s="431"/>
      <c r="D67" s="431"/>
      <c r="E67" s="431"/>
      <c r="F67" s="431"/>
      <c r="G67" s="431"/>
      <c r="H67" s="129"/>
      <c r="I67" s="129"/>
      <c r="J67" s="440"/>
      <c r="K67" s="131"/>
      <c r="L67" s="147"/>
      <c r="M67" s="449"/>
      <c r="N67" s="449"/>
      <c r="O67" s="449"/>
      <c r="P67" s="449">
        <v>1672</v>
      </c>
      <c r="Q67" s="449">
        <v>1749</v>
      </c>
      <c r="R67" s="449">
        <v>2357</v>
      </c>
      <c r="S67" s="449">
        <v>2280</v>
      </c>
      <c r="T67" s="449">
        <v>2494</v>
      </c>
      <c r="U67" s="158">
        <v>3317</v>
      </c>
      <c r="V67" s="129">
        <v>3757</v>
      </c>
      <c r="W67" s="159">
        <v>3463</v>
      </c>
      <c r="X67" s="461">
        <v>3578</v>
      </c>
      <c r="Y67" s="461">
        <v>4216</v>
      </c>
      <c r="Z67" s="461">
        <v>5942</v>
      </c>
    </row>
    <row r="68" spans="1:26">
      <c r="A68" s="1858"/>
      <c r="B68" s="21" t="s">
        <v>201</v>
      </c>
      <c r="C68" s="95"/>
      <c r="D68" s="95"/>
      <c r="E68" s="95"/>
      <c r="F68" s="95"/>
      <c r="G68" s="95"/>
      <c r="H68" s="114"/>
      <c r="I68" s="114"/>
      <c r="J68" s="115"/>
      <c r="K68" s="116"/>
      <c r="L68" s="441"/>
      <c r="M68" s="450"/>
      <c r="N68" s="450"/>
      <c r="O68" s="450"/>
      <c r="P68" s="450">
        <v>135110</v>
      </c>
      <c r="Q68" s="450">
        <v>172113</v>
      </c>
      <c r="R68" s="450">
        <v>217105</v>
      </c>
      <c r="S68" s="450">
        <v>207688</v>
      </c>
      <c r="T68" s="450">
        <v>233228</v>
      </c>
      <c r="U68" s="462">
        <v>359316</v>
      </c>
      <c r="V68" s="114">
        <v>404208</v>
      </c>
      <c r="W68" s="128">
        <v>420144</v>
      </c>
      <c r="X68" s="463">
        <v>432147</v>
      </c>
      <c r="Y68" s="463">
        <v>452804</v>
      </c>
      <c r="Z68" s="463">
        <f>SUM(Z62:Z67)</f>
        <v>530127</v>
      </c>
    </row>
    <row r="69" spans="1:26">
      <c r="A69" s="1856" t="s">
        <v>125</v>
      </c>
      <c r="B69" s="355" t="s">
        <v>228</v>
      </c>
      <c r="C69" s="432">
        <v>18635</v>
      </c>
      <c r="D69" s="432">
        <v>25693</v>
      </c>
      <c r="E69" s="432">
        <v>25693</v>
      </c>
      <c r="F69" s="432">
        <v>26324</v>
      </c>
      <c r="G69" s="432">
        <v>28459</v>
      </c>
      <c r="H69" s="434">
        <v>28428</v>
      </c>
      <c r="I69" s="434">
        <v>28209</v>
      </c>
      <c r="J69" s="442">
        <v>26246</v>
      </c>
      <c r="K69" s="443">
        <v>22182</v>
      </c>
      <c r="L69" s="444">
        <v>25636</v>
      </c>
      <c r="M69" s="451">
        <v>23884</v>
      </c>
      <c r="N69" s="451">
        <v>24007</v>
      </c>
      <c r="O69" s="451">
        <v>23677</v>
      </c>
      <c r="P69" s="451">
        <v>32473</v>
      </c>
      <c r="Q69" s="451">
        <v>32774</v>
      </c>
      <c r="R69" s="451">
        <v>38198</v>
      </c>
      <c r="S69" s="451">
        <v>43450</v>
      </c>
      <c r="T69" s="451">
        <v>47733</v>
      </c>
      <c r="U69" s="464">
        <v>47529</v>
      </c>
      <c r="V69" s="434">
        <v>47910</v>
      </c>
      <c r="W69" s="465">
        <v>50660</v>
      </c>
      <c r="X69" s="466">
        <v>48963</v>
      </c>
      <c r="Y69" s="466">
        <v>55638</v>
      </c>
      <c r="Z69" s="466">
        <v>54377</v>
      </c>
    </row>
    <row r="70" spans="1:26">
      <c r="A70" s="1857"/>
      <c r="B70" s="355" t="s">
        <v>45</v>
      </c>
      <c r="C70" s="432">
        <v>23179</v>
      </c>
      <c r="D70" s="432">
        <v>30841</v>
      </c>
      <c r="E70" s="432">
        <v>30841</v>
      </c>
      <c r="F70" s="432">
        <v>31296</v>
      </c>
      <c r="G70" s="432">
        <v>33224</v>
      </c>
      <c r="H70" s="434">
        <v>34859</v>
      </c>
      <c r="I70" s="434">
        <v>35516</v>
      </c>
      <c r="J70" s="442">
        <v>35350</v>
      </c>
      <c r="K70" s="443">
        <v>30341</v>
      </c>
      <c r="L70" s="444">
        <v>36807</v>
      </c>
      <c r="M70" s="451">
        <v>33525</v>
      </c>
      <c r="N70" s="451">
        <v>33912</v>
      </c>
      <c r="O70" s="451">
        <v>35501</v>
      </c>
      <c r="P70" s="451">
        <v>44814</v>
      </c>
      <c r="Q70" s="451">
        <v>46139</v>
      </c>
      <c r="R70" s="451">
        <v>50677</v>
      </c>
      <c r="S70" s="451">
        <v>51919</v>
      </c>
      <c r="T70" s="451">
        <v>53848</v>
      </c>
      <c r="U70" s="464">
        <v>52409</v>
      </c>
      <c r="V70" s="434">
        <v>49800</v>
      </c>
      <c r="W70" s="465">
        <v>49677</v>
      </c>
      <c r="X70" s="466">
        <v>47566</v>
      </c>
      <c r="Y70" s="466">
        <v>53542</v>
      </c>
      <c r="Z70" s="466">
        <v>51619</v>
      </c>
    </row>
    <row r="71" spans="1:26">
      <c r="A71" s="1857"/>
      <c r="B71" s="355" t="s">
        <v>260</v>
      </c>
      <c r="C71" s="432">
        <v>61707</v>
      </c>
      <c r="D71" s="432">
        <v>80292</v>
      </c>
      <c r="E71" s="432">
        <v>80292</v>
      </c>
      <c r="F71" s="432">
        <v>85072</v>
      </c>
      <c r="G71" s="432">
        <v>87610</v>
      </c>
      <c r="H71" s="434">
        <v>86980</v>
      </c>
      <c r="I71" s="434">
        <v>87901</v>
      </c>
      <c r="J71" s="442">
        <v>84271</v>
      </c>
      <c r="K71" s="443">
        <v>74637</v>
      </c>
      <c r="L71" s="444">
        <v>89823</v>
      </c>
      <c r="M71" s="451">
        <v>80171</v>
      </c>
      <c r="N71" s="451">
        <v>78267</v>
      </c>
      <c r="O71" s="451">
        <v>82382</v>
      </c>
      <c r="P71" s="451">
        <v>107792</v>
      </c>
      <c r="Q71" s="451">
        <v>108626</v>
      </c>
      <c r="R71" s="451">
        <v>121026</v>
      </c>
      <c r="S71" s="451">
        <v>133593</v>
      </c>
      <c r="T71" s="451">
        <v>144621</v>
      </c>
      <c r="U71" s="464">
        <v>140969</v>
      </c>
      <c r="V71" s="434">
        <v>143723</v>
      </c>
      <c r="W71" s="465">
        <v>150949</v>
      </c>
      <c r="X71" s="466">
        <v>144413</v>
      </c>
      <c r="Y71" s="466">
        <v>167115</v>
      </c>
      <c r="Z71" s="466">
        <v>164555</v>
      </c>
    </row>
    <row r="72" spans="1:26">
      <c r="A72" s="1857"/>
      <c r="B72" s="18" t="s">
        <v>247</v>
      </c>
      <c r="C72" s="91"/>
      <c r="D72" s="91"/>
      <c r="E72" s="91"/>
      <c r="F72" s="91"/>
      <c r="G72" s="91"/>
      <c r="H72" s="111"/>
      <c r="I72" s="111"/>
      <c r="J72" s="112"/>
      <c r="K72" s="42"/>
      <c r="L72" s="146"/>
      <c r="M72" s="447">
        <v>6307</v>
      </c>
      <c r="N72" s="447">
        <v>7572</v>
      </c>
      <c r="O72" s="447">
        <v>8762</v>
      </c>
      <c r="P72" s="447">
        <v>11671</v>
      </c>
      <c r="Q72" s="447">
        <v>12262</v>
      </c>
      <c r="R72" s="447">
        <v>13233</v>
      </c>
      <c r="S72" s="447">
        <v>14548</v>
      </c>
      <c r="T72" s="447">
        <v>16469</v>
      </c>
      <c r="U72" s="156">
        <v>17924</v>
      </c>
      <c r="V72" s="111">
        <v>19494</v>
      </c>
      <c r="W72" s="126">
        <v>20717</v>
      </c>
      <c r="X72" s="457">
        <v>19780</v>
      </c>
      <c r="Y72" s="457">
        <v>21684</v>
      </c>
      <c r="Z72" s="457">
        <v>21977</v>
      </c>
    </row>
    <row r="73" spans="1:26">
      <c r="A73" s="1857"/>
      <c r="B73" s="429" t="s">
        <v>248</v>
      </c>
      <c r="C73" s="430"/>
      <c r="D73" s="430"/>
      <c r="E73" s="430"/>
      <c r="F73" s="430"/>
      <c r="G73" s="430"/>
      <c r="H73" s="433"/>
      <c r="I73" s="433"/>
      <c r="J73" s="437"/>
      <c r="K73" s="438"/>
      <c r="L73" s="439"/>
      <c r="M73" s="448"/>
      <c r="N73" s="448"/>
      <c r="O73" s="448"/>
      <c r="P73" s="448">
        <v>2657</v>
      </c>
      <c r="Q73" s="448">
        <v>3174</v>
      </c>
      <c r="R73" s="448">
        <v>4637</v>
      </c>
      <c r="S73" s="448">
        <v>5928</v>
      </c>
      <c r="T73" s="448">
        <v>7236</v>
      </c>
      <c r="U73" s="458">
        <v>8116</v>
      </c>
      <c r="V73" s="433">
        <v>10462</v>
      </c>
      <c r="W73" s="459">
        <v>13243</v>
      </c>
      <c r="X73" s="460">
        <v>14488</v>
      </c>
      <c r="Y73" s="460">
        <v>19209</v>
      </c>
      <c r="Z73" s="460">
        <v>21428</v>
      </c>
    </row>
    <row r="74" spans="1:26">
      <c r="A74" s="1857"/>
      <c r="B74" s="26" t="s">
        <v>49</v>
      </c>
      <c r="C74" s="431">
        <v>8463</v>
      </c>
      <c r="D74" s="431">
        <v>10694</v>
      </c>
      <c r="E74" s="431">
        <v>10694</v>
      </c>
      <c r="F74" s="431">
        <v>14805</v>
      </c>
      <c r="G74" s="431">
        <v>16752</v>
      </c>
      <c r="H74" s="129">
        <v>17067</v>
      </c>
      <c r="I74" s="129">
        <v>17400</v>
      </c>
      <c r="J74" s="440">
        <v>18426</v>
      </c>
      <c r="K74" s="131">
        <v>16646</v>
      </c>
      <c r="L74" s="147">
        <v>21506</v>
      </c>
      <c r="M74" s="449">
        <v>14951</v>
      </c>
      <c r="N74" s="449">
        <v>15901</v>
      </c>
      <c r="O74" s="449">
        <v>17027</v>
      </c>
      <c r="P74" s="449">
        <v>20207</v>
      </c>
      <c r="Q74" s="449">
        <v>21530</v>
      </c>
      <c r="R74" s="449">
        <v>25384</v>
      </c>
      <c r="S74" s="449">
        <v>28397</v>
      </c>
      <c r="T74" s="449">
        <v>30770</v>
      </c>
      <c r="U74" s="158">
        <v>31460</v>
      </c>
      <c r="V74" s="129">
        <v>31660</v>
      </c>
      <c r="W74" s="159">
        <v>33583</v>
      </c>
      <c r="X74" s="461">
        <v>32549</v>
      </c>
      <c r="Y74" s="461">
        <v>37242</v>
      </c>
      <c r="Z74" s="461">
        <v>38037</v>
      </c>
    </row>
    <row r="75" spans="1:26" ht="14.4" thickBot="1">
      <c r="A75" s="1861"/>
      <c r="B75" s="32" t="s">
        <v>201</v>
      </c>
      <c r="C75" s="100">
        <v>111984</v>
      </c>
      <c r="D75" s="100">
        <v>147520</v>
      </c>
      <c r="E75" s="100">
        <v>147520</v>
      </c>
      <c r="F75" s="100">
        <v>157497</v>
      </c>
      <c r="G75" s="100">
        <v>166045</v>
      </c>
      <c r="H75" s="119">
        <v>167334</v>
      </c>
      <c r="I75" s="119">
        <v>169026</v>
      </c>
      <c r="J75" s="120">
        <v>164293</v>
      </c>
      <c r="K75" s="121">
        <v>143806</v>
      </c>
      <c r="L75" s="520">
        <v>173772</v>
      </c>
      <c r="M75" s="521">
        <v>158838</v>
      </c>
      <c r="N75" s="521">
        <v>159659</v>
      </c>
      <c r="O75" s="521">
        <v>167349</v>
      </c>
      <c r="P75" s="521">
        <v>219614</v>
      </c>
      <c r="Q75" s="522">
        <v>224505</v>
      </c>
      <c r="R75" s="522">
        <v>253155</v>
      </c>
      <c r="S75" s="522">
        <v>277835</v>
      </c>
      <c r="T75" s="522">
        <v>300677</v>
      </c>
      <c r="U75" s="523">
        <v>298407</v>
      </c>
      <c r="V75" s="524">
        <v>303049</v>
      </c>
      <c r="W75" s="525">
        <v>318829</v>
      </c>
      <c r="X75" s="526">
        <v>307759</v>
      </c>
      <c r="Y75" s="526">
        <v>354430</v>
      </c>
      <c r="Z75" s="526">
        <f>SUM(Z69:Z74)</f>
        <v>351993</v>
      </c>
    </row>
    <row r="76" spans="1:26">
      <c r="C76" s="365"/>
      <c r="D76" s="365"/>
      <c r="E76" s="365"/>
      <c r="F76" s="365"/>
      <c r="G76" s="365"/>
      <c r="H76" s="365"/>
    </row>
    <row r="77" spans="1:26">
      <c r="A77" s="101"/>
    </row>
    <row r="78" spans="1:26">
      <c r="D78" s="519"/>
    </row>
    <row r="79" spans="1:26">
      <c r="D79" s="103"/>
    </row>
    <row r="82" spans="14:92">
      <c r="Q82" s="2"/>
      <c r="R82" s="2"/>
    </row>
    <row r="84" spans="14:92">
      <c r="N84" s="105"/>
      <c r="O84" s="105"/>
      <c r="P84" s="105"/>
      <c r="Q84" s="105"/>
      <c r="R84" s="105"/>
    </row>
    <row r="85" spans="14:92">
      <c r="N85" s="105"/>
      <c r="O85" s="105"/>
      <c r="P85" s="105"/>
      <c r="Q85" s="105"/>
      <c r="R85" s="105"/>
    </row>
    <row r="86" spans="14:92">
      <c r="N86" s="105"/>
      <c r="O86" s="105"/>
      <c r="P86" s="105"/>
      <c r="Q86" s="105"/>
      <c r="R86" s="105"/>
    </row>
    <row r="87" spans="14:92">
      <c r="N87" s="105"/>
      <c r="O87" s="105"/>
      <c r="P87" s="105"/>
      <c r="Q87" s="105"/>
      <c r="R87" s="105"/>
    </row>
    <row r="88" spans="14:92">
      <c r="N88" s="105"/>
      <c r="O88" s="105"/>
      <c r="P88" s="105"/>
      <c r="Q88" s="105"/>
      <c r="R88" s="105"/>
    </row>
    <row r="89" spans="14:92">
      <c r="N89" s="105"/>
      <c r="O89" s="105"/>
      <c r="P89" s="105"/>
      <c r="Q89" s="105"/>
      <c r="R89" s="105"/>
    </row>
    <row r="93" spans="14:92">
      <c r="AB93" s="6" t="s">
        <v>360</v>
      </c>
      <c r="AC93" s="527" t="s">
        <v>143</v>
      </c>
      <c r="AD93" s="6"/>
      <c r="AE93" s="6"/>
      <c r="AF93" s="527"/>
      <c r="AG93" s="527"/>
      <c r="AH93" s="527"/>
      <c r="AI93" s="527"/>
      <c r="AJ93" s="527"/>
      <c r="AK93" s="527"/>
      <c r="AL93" s="527"/>
      <c r="AM93" s="527"/>
      <c r="AN93" s="527"/>
      <c r="AO93" s="527"/>
      <c r="AP93" s="527" t="s">
        <v>85</v>
      </c>
      <c r="AQ93" s="535"/>
      <c r="AR93" s="535"/>
      <c r="AS93" s="527"/>
      <c r="AT93" s="527"/>
      <c r="AU93" s="527"/>
      <c r="AV93" s="527"/>
      <c r="AW93" s="527"/>
      <c r="AX93" s="527"/>
      <c r="AY93" s="527"/>
      <c r="AZ93" s="527"/>
      <c r="BA93" s="527"/>
      <c r="BB93" s="535"/>
      <c r="BC93" s="527" t="s">
        <v>102</v>
      </c>
      <c r="BD93" s="535"/>
      <c r="BE93" s="535"/>
      <c r="BF93" s="527"/>
      <c r="BG93" s="527"/>
      <c r="BH93" s="527"/>
      <c r="BI93" s="527"/>
      <c r="BJ93" s="527"/>
      <c r="BK93" s="527"/>
      <c r="BL93" s="527"/>
      <c r="BM93" s="527"/>
      <c r="BN93" s="527"/>
      <c r="BO93" s="535"/>
      <c r="BP93" s="527" t="s">
        <v>112</v>
      </c>
      <c r="BQ93" s="535"/>
      <c r="BR93" s="535"/>
      <c r="BS93" s="527" t="s">
        <v>112</v>
      </c>
      <c r="BT93" s="527"/>
      <c r="BU93" s="527"/>
      <c r="BV93" s="527"/>
      <c r="BW93" s="527"/>
      <c r="BX93" s="527"/>
      <c r="BY93" s="527"/>
      <c r="BZ93" s="527"/>
      <c r="CA93" s="527"/>
      <c r="CB93" s="535"/>
      <c r="CC93" s="527" t="s">
        <v>125</v>
      </c>
      <c r="CD93" s="535"/>
      <c r="CE93" s="535"/>
      <c r="CF93" s="527"/>
      <c r="CG93" s="527"/>
      <c r="CH93" s="527"/>
      <c r="CI93" s="527"/>
      <c r="CJ93" s="527"/>
      <c r="CK93" s="527"/>
      <c r="CL93" s="527"/>
      <c r="CM93" s="527"/>
    </row>
    <row r="94" spans="14:92">
      <c r="Q94" s="2"/>
      <c r="R94" s="2"/>
      <c r="AB94" s="528"/>
      <c r="AC94" s="529">
        <v>2009</v>
      </c>
      <c r="AD94" s="529">
        <v>2010</v>
      </c>
      <c r="AE94" s="529">
        <v>2011</v>
      </c>
      <c r="AF94" s="529">
        <v>2012</v>
      </c>
      <c r="AG94" s="529">
        <v>2013</v>
      </c>
      <c r="AH94" s="529">
        <v>2014</v>
      </c>
      <c r="AI94" s="529">
        <v>2015</v>
      </c>
      <c r="AJ94" s="529">
        <v>2016</v>
      </c>
      <c r="AK94" s="529">
        <v>2017</v>
      </c>
      <c r="AL94" s="529">
        <v>2018</v>
      </c>
      <c r="AM94" s="529">
        <v>2019</v>
      </c>
      <c r="AN94" s="529">
        <v>2020</v>
      </c>
      <c r="AO94" s="496"/>
      <c r="AP94" s="529">
        <v>2009</v>
      </c>
      <c r="AQ94" s="529">
        <v>2010</v>
      </c>
      <c r="AR94" s="529">
        <v>2011</v>
      </c>
      <c r="AS94" s="529">
        <v>2012</v>
      </c>
      <c r="AT94" s="529">
        <v>2013</v>
      </c>
      <c r="AU94" s="529">
        <v>2014</v>
      </c>
      <c r="AV94" s="529">
        <v>2015</v>
      </c>
      <c r="AW94" s="529">
        <v>2016</v>
      </c>
      <c r="AX94" s="529">
        <v>2017</v>
      </c>
      <c r="AY94" s="529">
        <v>2018</v>
      </c>
      <c r="AZ94" s="529">
        <v>2019</v>
      </c>
      <c r="BA94" s="529">
        <v>2020</v>
      </c>
      <c r="BC94" s="529">
        <v>2009</v>
      </c>
      <c r="BD94" s="529">
        <v>2010</v>
      </c>
      <c r="BE94" s="529">
        <v>2011</v>
      </c>
      <c r="BF94" s="529">
        <v>2012</v>
      </c>
      <c r="BG94" s="529">
        <v>2013</v>
      </c>
      <c r="BH94" s="529">
        <v>2014</v>
      </c>
      <c r="BI94" s="529">
        <v>2015</v>
      </c>
      <c r="BJ94" s="529">
        <v>2016</v>
      </c>
      <c r="BK94" s="529">
        <v>2017</v>
      </c>
      <c r="BL94" s="529">
        <v>2018</v>
      </c>
      <c r="BM94" s="529">
        <v>2019</v>
      </c>
      <c r="BN94" s="529">
        <v>2020</v>
      </c>
      <c r="BP94" s="529">
        <v>2009</v>
      </c>
      <c r="BQ94" s="529">
        <v>2010</v>
      </c>
      <c r="BR94" s="529">
        <v>2011</v>
      </c>
      <c r="BS94" s="529">
        <v>2012</v>
      </c>
      <c r="BT94" s="529">
        <v>2013</v>
      </c>
      <c r="BU94" s="529">
        <v>2014</v>
      </c>
      <c r="BV94" s="529">
        <v>2015</v>
      </c>
      <c r="BW94" s="529">
        <v>2016</v>
      </c>
      <c r="BX94" s="529">
        <v>2017</v>
      </c>
      <c r="BY94" s="529">
        <v>2018</v>
      </c>
      <c r="BZ94" s="529">
        <v>2019</v>
      </c>
      <c r="CA94" s="529">
        <v>2020</v>
      </c>
      <c r="CC94" s="529">
        <v>2009</v>
      </c>
      <c r="CD94" s="529">
        <v>2010</v>
      </c>
      <c r="CE94" s="529">
        <v>2011</v>
      </c>
      <c r="CF94" s="529">
        <v>2012</v>
      </c>
      <c r="CG94" s="529">
        <v>2013</v>
      </c>
      <c r="CH94" s="529">
        <v>2014</v>
      </c>
      <c r="CI94" s="529">
        <v>2015</v>
      </c>
      <c r="CJ94" s="529">
        <v>2016</v>
      </c>
      <c r="CK94" s="529">
        <v>2017</v>
      </c>
      <c r="CL94" s="529">
        <v>2018</v>
      </c>
      <c r="CM94" s="529">
        <v>2019</v>
      </c>
      <c r="CN94" s="529">
        <v>2020</v>
      </c>
    </row>
    <row r="95" spans="14:92">
      <c r="Q95" s="2"/>
      <c r="R95" s="2"/>
      <c r="AB95" s="176" t="s">
        <v>228</v>
      </c>
      <c r="AC95" s="138">
        <v>27843</v>
      </c>
      <c r="AD95" s="138">
        <v>30702</v>
      </c>
      <c r="AE95" s="170">
        <v>32582</v>
      </c>
      <c r="AF95" s="170">
        <v>32634</v>
      </c>
      <c r="AG95" s="170">
        <v>33608</v>
      </c>
      <c r="AH95" s="170">
        <v>33042</v>
      </c>
      <c r="AI95" s="170">
        <v>36560</v>
      </c>
      <c r="AJ95" s="170">
        <v>48727</v>
      </c>
      <c r="AK95" s="170">
        <v>50680</v>
      </c>
      <c r="AL95" s="170">
        <v>57906</v>
      </c>
      <c r="AM95" s="170">
        <v>60570</v>
      </c>
      <c r="AN95" s="170">
        <v>58656</v>
      </c>
      <c r="AO95" s="536"/>
      <c r="AP95" s="138">
        <v>13177</v>
      </c>
      <c r="AQ95" s="138">
        <v>15626</v>
      </c>
      <c r="AR95" s="170">
        <v>17292</v>
      </c>
      <c r="AS95" s="170">
        <v>20329</v>
      </c>
      <c r="AT95" s="170">
        <v>20679</v>
      </c>
      <c r="AU95" s="170">
        <v>19917</v>
      </c>
      <c r="AV95" s="170">
        <v>16321</v>
      </c>
      <c r="AW95" s="170">
        <v>16086</v>
      </c>
      <c r="AX95" s="170">
        <v>15584</v>
      </c>
      <c r="AY95" s="170">
        <v>14653</v>
      </c>
      <c r="AZ95" s="170">
        <v>13485</v>
      </c>
      <c r="BA95" s="170">
        <v>13266</v>
      </c>
      <c r="BB95" s="536"/>
      <c r="BC95" s="138">
        <v>3113</v>
      </c>
      <c r="BD95" s="138">
        <v>3533</v>
      </c>
      <c r="BE95" s="170">
        <v>4344</v>
      </c>
      <c r="BF95" s="170">
        <v>6272</v>
      </c>
      <c r="BG95" s="170">
        <v>7314</v>
      </c>
      <c r="BH95" s="170">
        <v>7741</v>
      </c>
      <c r="BI95" s="170">
        <v>6432</v>
      </c>
      <c r="BJ95" s="170">
        <v>6541</v>
      </c>
      <c r="BK95" s="170">
        <v>7458</v>
      </c>
      <c r="BL95" s="170">
        <v>7467</v>
      </c>
      <c r="BM95" s="170">
        <v>7706</v>
      </c>
      <c r="BN95" s="170">
        <v>7478</v>
      </c>
      <c r="BO95" s="170"/>
      <c r="BP95" s="138"/>
      <c r="BQ95" s="138">
        <v>13628</v>
      </c>
      <c r="BR95" s="170">
        <v>15414</v>
      </c>
      <c r="BS95" s="170">
        <v>19958</v>
      </c>
      <c r="BT95" s="170">
        <v>18319</v>
      </c>
      <c r="BU95" s="170">
        <v>19525</v>
      </c>
      <c r="BV95" s="170">
        <v>26726</v>
      </c>
      <c r="BW95" s="170">
        <v>30301</v>
      </c>
      <c r="BX95" s="170">
        <v>27091</v>
      </c>
      <c r="BY95" s="170">
        <v>22978</v>
      </c>
      <c r="BZ95" s="170">
        <v>24717</v>
      </c>
      <c r="CA95" s="170">
        <v>24144</v>
      </c>
      <c r="CB95" s="170"/>
      <c r="CC95" s="138">
        <v>23677</v>
      </c>
      <c r="CD95" s="138">
        <v>32473</v>
      </c>
      <c r="CE95" s="170">
        <v>32774</v>
      </c>
      <c r="CF95" s="170">
        <v>38198</v>
      </c>
      <c r="CG95" s="170">
        <v>43450</v>
      </c>
      <c r="CH95" s="170">
        <v>47733</v>
      </c>
      <c r="CI95" s="170">
        <v>47529</v>
      </c>
      <c r="CJ95" s="170">
        <v>47910</v>
      </c>
      <c r="CK95" s="170">
        <v>50660</v>
      </c>
      <c r="CL95" s="170">
        <v>48963</v>
      </c>
      <c r="CM95" s="170">
        <v>55638</v>
      </c>
      <c r="CN95" s="170">
        <v>54377</v>
      </c>
    </row>
    <row r="96" spans="14:92">
      <c r="Q96" s="2"/>
      <c r="R96" s="2"/>
      <c r="AB96" s="176" t="s">
        <v>45</v>
      </c>
      <c r="AC96" s="138">
        <v>9540</v>
      </c>
      <c r="AD96" s="138">
        <v>10580</v>
      </c>
      <c r="AE96" s="170">
        <v>11649</v>
      </c>
      <c r="AF96" s="170">
        <v>12852</v>
      </c>
      <c r="AG96" s="170">
        <v>12135</v>
      </c>
      <c r="AH96" s="170">
        <v>11120</v>
      </c>
      <c r="AI96" s="170">
        <v>10585</v>
      </c>
      <c r="AJ96" s="170">
        <v>15395</v>
      </c>
      <c r="AK96" s="170">
        <v>17660</v>
      </c>
      <c r="AL96" s="170">
        <v>21343</v>
      </c>
      <c r="AM96" s="170">
        <v>22423</v>
      </c>
      <c r="AN96" s="170">
        <v>20230</v>
      </c>
      <c r="AO96" s="536"/>
      <c r="AP96" s="138">
        <v>164459</v>
      </c>
      <c r="AQ96" s="138">
        <v>187237</v>
      </c>
      <c r="AR96" s="170">
        <v>197594</v>
      </c>
      <c r="AS96" s="170">
        <v>224917</v>
      </c>
      <c r="AT96" s="170">
        <v>225571</v>
      </c>
      <c r="AU96" s="170">
        <v>177750</v>
      </c>
      <c r="AV96" s="170">
        <v>146749</v>
      </c>
      <c r="AW96" s="170">
        <v>160643</v>
      </c>
      <c r="AX96" s="170">
        <v>156844</v>
      </c>
      <c r="AY96" s="170">
        <v>152440</v>
      </c>
      <c r="AZ96" s="170">
        <v>140865</v>
      </c>
      <c r="BA96" s="170">
        <v>140329</v>
      </c>
      <c r="BB96" s="536"/>
      <c r="BC96" s="138">
        <v>7141</v>
      </c>
      <c r="BD96" s="138">
        <v>8332</v>
      </c>
      <c r="BE96" s="170">
        <v>11083</v>
      </c>
      <c r="BF96" s="170">
        <v>12980</v>
      </c>
      <c r="BG96" s="170">
        <v>13514</v>
      </c>
      <c r="BH96" s="170">
        <v>13499</v>
      </c>
      <c r="BI96" s="170">
        <v>9615</v>
      </c>
      <c r="BJ96" s="170">
        <v>9962</v>
      </c>
      <c r="BK96" s="170">
        <v>11081</v>
      </c>
      <c r="BL96" s="170">
        <v>11239</v>
      </c>
      <c r="BM96" s="170">
        <v>11351</v>
      </c>
      <c r="BN96" s="170">
        <v>10819</v>
      </c>
      <c r="BO96" s="170"/>
      <c r="BP96" s="138"/>
      <c r="BQ96" s="138">
        <v>23890</v>
      </c>
      <c r="BR96" s="170">
        <v>25387</v>
      </c>
      <c r="BS96" s="170">
        <v>28847</v>
      </c>
      <c r="BT96" s="170">
        <v>22609</v>
      </c>
      <c r="BU96" s="170">
        <v>26501</v>
      </c>
      <c r="BV96" s="170">
        <v>36418</v>
      </c>
      <c r="BW96" s="170">
        <v>34967</v>
      </c>
      <c r="BX96" s="170">
        <v>31090</v>
      </c>
      <c r="BY96" s="170">
        <v>28094</v>
      </c>
      <c r="BZ96" s="170">
        <v>30401</v>
      </c>
      <c r="CA96" s="170">
        <v>28955</v>
      </c>
      <c r="CB96" s="170"/>
      <c r="CC96" s="138">
        <v>35501</v>
      </c>
      <c r="CD96" s="138">
        <v>44814</v>
      </c>
      <c r="CE96" s="170">
        <v>46139</v>
      </c>
      <c r="CF96" s="170">
        <v>50677</v>
      </c>
      <c r="CG96" s="170">
        <v>51919</v>
      </c>
      <c r="CH96" s="170">
        <v>53848</v>
      </c>
      <c r="CI96" s="170">
        <v>52409</v>
      </c>
      <c r="CJ96" s="170">
        <v>49800</v>
      </c>
      <c r="CK96" s="170">
        <v>49677</v>
      </c>
      <c r="CL96" s="170">
        <v>47566</v>
      </c>
      <c r="CM96" s="170">
        <v>53542</v>
      </c>
      <c r="CN96" s="170">
        <v>51619</v>
      </c>
    </row>
    <row r="97" spans="28:92" s="2" customFormat="1">
      <c r="AB97" s="176" t="s">
        <v>46</v>
      </c>
      <c r="AC97" s="138">
        <v>1120</v>
      </c>
      <c r="AD97" s="138">
        <v>1392</v>
      </c>
      <c r="AE97" s="170">
        <v>1427</v>
      </c>
      <c r="AF97" s="170">
        <v>1788</v>
      </c>
      <c r="AG97" s="170">
        <v>1989</v>
      </c>
      <c r="AH97" s="170">
        <v>1891</v>
      </c>
      <c r="AI97" s="170">
        <v>1987</v>
      </c>
      <c r="AJ97" s="170">
        <v>3210</v>
      </c>
      <c r="AK97" s="170">
        <v>4435</v>
      </c>
      <c r="AL97" s="170">
        <v>6262</v>
      </c>
      <c r="AM97" s="170">
        <v>7247</v>
      </c>
      <c r="AN97" s="170">
        <v>7049</v>
      </c>
      <c r="AO97" s="536"/>
      <c r="AP97" s="138">
        <v>2777</v>
      </c>
      <c r="AQ97" s="138">
        <v>3505</v>
      </c>
      <c r="AR97" s="170">
        <v>4048</v>
      </c>
      <c r="AS97" s="170">
        <v>5165</v>
      </c>
      <c r="AT97" s="170">
        <v>4984</v>
      </c>
      <c r="AU97" s="170">
        <v>4336</v>
      </c>
      <c r="AV97" s="170">
        <v>3886</v>
      </c>
      <c r="AW97" s="170">
        <v>1832</v>
      </c>
      <c r="AX97" s="170">
        <v>2415</v>
      </c>
      <c r="AY97" s="170">
        <v>4199</v>
      </c>
      <c r="AZ97" s="170">
        <v>3938</v>
      </c>
      <c r="BA97" s="170">
        <v>3960</v>
      </c>
      <c r="BB97" s="536"/>
      <c r="BC97" s="138">
        <v>42129</v>
      </c>
      <c r="BD97" s="138">
        <v>51404</v>
      </c>
      <c r="BE97" s="170">
        <v>72258</v>
      </c>
      <c r="BF97" s="170">
        <v>84061</v>
      </c>
      <c r="BG97" s="170">
        <v>95667</v>
      </c>
      <c r="BH97" s="170">
        <v>97294</v>
      </c>
      <c r="BI97" s="170">
        <v>76318</v>
      </c>
      <c r="BJ97" s="170">
        <v>82400</v>
      </c>
      <c r="BK97" s="170">
        <v>90847</v>
      </c>
      <c r="BL97" s="170">
        <v>89227</v>
      </c>
      <c r="BM97" s="170">
        <v>94852</v>
      </c>
      <c r="BN97" s="170">
        <v>103881</v>
      </c>
      <c r="BO97" s="170"/>
      <c r="BP97" s="138"/>
      <c r="BQ97" s="138">
        <v>5168</v>
      </c>
      <c r="BR97" s="170">
        <v>4882</v>
      </c>
      <c r="BS97" s="170">
        <v>5320</v>
      </c>
      <c r="BT97" s="170">
        <v>4271</v>
      </c>
      <c r="BU97" s="170">
        <v>4627</v>
      </c>
      <c r="BV97" s="170">
        <v>6262</v>
      </c>
      <c r="BW97" s="170">
        <v>7410</v>
      </c>
      <c r="BX97" s="170">
        <v>7857</v>
      </c>
      <c r="BY97" s="170">
        <v>8623</v>
      </c>
      <c r="BZ97" s="170">
        <v>9437</v>
      </c>
      <c r="CA97" s="170">
        <v>9311</v>
      </c>
      <c r="CB97" s="170"/>
      <c r="CC97" s="138">
        <v>8762</v>
      </c>
      <c r="CD97" s="138">
        <v>11671</v>
      </c>
      <c r="CE97" s="170">
        <v>12262</v>
      </c>
      <c r="CF97" s="170">
        <v>13233</v>
      </c>
      <c r="CG97" s="170">
        <v>14548</v>
      </c>
      <c r="CH97" s="170">
        <v>16469</v>
      </c>
      <c r="CI97" s="170">
        <v>17924</v>
      </c>
      <c r="CJ97" s="170">
        <v>19494</v>
      </c>
      <c r="CK97" s="170">
        <v>20717</v>
      </c>
      <c r="CL97" s="170">
        <v>19780</v>
      </c>
      <c r="CM97" s="170">
        <v>21684</v>
      </c>
      <c r="CN97" s="170">
        <v>21977</v>
      </c>
    </row>
    <row r="98" spans="28:92" s="2" customFormat="1">
      <c r="AB98" s="176" t="s">
        <v>47</v>
      </c>
      <c r="AC98" s="530">
        <v>0</v>
      </c>
      <c r="AD98" s="530">
        <v>433</v>
      </c>
      <c r="AE98" s="170">
        <v>515</v>
      </c>
      <c r="AF98" s="170">
        <v>793</v>
      </c>
      <c r="AG98" s="170">
        <v>941</v>
      </c>
      <c r="AH98" s="170">
        <v>1186</v>
      </c>
      <c r="AI98" s="170">
        <v>1407</v>
      </c>
      <c r="AJ98" s="170">
        <v>2513</v>
      </c>
      <c r="AK98" s="170">
        <v>3180</v>
      </c>
      <c r="AL98" s="170">
        <v>4831</v>
      </c>
      <c r="AM98" s="170">
        <v>6229</v>
      </c>
      <c r="AN98" s="170">
        <v>6863</v>
      </c>
      <c r="AO98" s="536"/>
      <c r="AP98" s="530">
        <v>0</v>
      </c>
      <c r="AQ98" s="530">
        <v>255</v>
      </c>
      <c r="AR98" s="170">
        <v>416</v>
      </c>
      <c r="AS98" s="170">
        <v>822</v>
      </c>
      <c r="AT98" s="170">
        <v>1243</v>
      </c>
      <c r="AU98" s="170">
        <v>1560</v>
      </c>
      <c r="AV98" s="170">
        <v>1535</v>
      </c>
      <c r="AW98" s="170">
        <v>4292</v>
      </c>
      <c r="AX98" s="170">
        <v>4232</v>
      </c>
      <c r="AY98" s="170">
        <v>3152</v>
      </c>
      <c r="AZ98" s="170">
        <v>3738</v>
      </c>
      <c r="BA98" s="170">
        <v>4331</v>
      </c>
      <c r="BB98" s="536"/>
      <c r="BC98" s="530">
        <v>0</v>
      </c>
      <c r="BD98" s="530">
        <v>203</v>
      </c>
      <c r="BE98" s="170">
        <v>326</v>
      </c>
      <c r="BF98" s="170">
        <v>437</v>
      </c>
      <c r="BG98" s="170">
        <v>565</v>
      </c>
      <c r="BH98" s="170">
        <v>810</v>
      </c>
      <c r="BI98" s="170">
        <v>853</v>
      </c>
      <c r="BJ98" s="170">
        <v>1102</v>
      </c>
      <c r="BK98" s="170">
        <v>1556</v>
      </c>
      <c r="BL98" s="170">
        <v>1801</v>
      </c>
      <c r="BM98" s="170">
        <v>2032</v>
      </c>
      <c r="BN98" s="170">
        <v>2041</v>
      </c>
      <c r="BO98" s="170"/>
      <c r="BP98" s="530"/>
      <c r="BQ98" s="530">
        <v>79767</v>
      </c>
      <c r="BR98" s="170">
        <v>112347</v>
      </c>
      <c r="BS98" s="170">
        <v>143847</v>
      </c>
      <c r="BT98" s="170">
        <v>143535</v>
      </c>
      <c r="BU98" s="170">
        <v>162680</v>
      </c>
      <c r="BV98" s="170">
        <v>263436</v>
      </c>
      <c r="BW98" s="170">
        <v>302136</v>
      </c>
      <c r="BX98" s="170">
        <v>326970</v>
      </c>
      <c r="BY98" s="170">
        <v>345959</v>
      </c>
      <c r="BZ98" s="170">
        <v>360919</v>
      </c>
      <c r="CA98" s="170">
        <v>440691</v>
      </c>
      <c r="CB98" s="170"/>
      <c r="CC98" s="530">
        <v>0</v>
      </c>
      <c r="CD98" s="530">
        <v>2657</v>
      </c>
      <c r="CE98" s="170">
        <v>3174</v>
      </c>
      <c r="CF98" s="170">
        <v>4637</v>
      </c>
      <c r="CG98" s="170">
        <v>5928</v>
      </c>
      <c r="CH98" s="170">
        <v>7236</v>
      </c>
      <c r="CI98" s="170">
        <v>8116</v>
      </c>
      <c r="CJ98" s="170">
        <v>10462</v>
      </c>
      <c r="CK98" s="170">
        <v>13243</v>
      </c>
      <c r="CL98" s="170">
        <v>14488</v>
      </c>
      <c r="CM98" s="170">
        <v>19209</v>
      </c>
      <c r="CN98" s="170">
        <v>21428</v>
      </c>
    </row>
    <row r="99" spans="28:92" s="2" customFormat="1">
      <c r="AB99" s="176" t="s">
        <v>48</v>
      </c>
      <c r="AC99" s="138">
        <v>11439</v>
      </c>
      <c r="AD99" s="138">
        <v>12506</v>
      </c>
      <c r="AE99" s="170">
        <v>13382</v>
      </c>
      <c r="AF99" s="170">
        <v>14699</v>
      </c>
      <c r="AG99" s="170">
        <v>14880</v>
      </c>
      <c r="AH99" s="170">
        <v>14384</v>
      </c>
      <c r="AI99" s="170">
        <v>14950</v>
      </c>
      <c r="AJ99" s="170">
        <v>21939</v>
      </c>
      <c r="AK99" s="170">
        <v>24960</v>
      </c>
      <c r="AL99" s="170">
        <v>31136</v>
      </c>
      <c r="AM99" s="170">
        <v>34614</v>
      </c>
      <c r="AN99" s="170">
        <v>34162</v>
      </c>
      <c r="AO99" s="536"/>
      <c r="AP99" s="138">
        <v>11033</v>
      </c>
      <c r="AQ99" s="138">
        <v>13824</v>
      </c>
      <c r="AR99" s="170">
        <v>16262</v>
      </c>
      <c r="AS99" s="170">
        <v>20103</v>
      </c>
      <c r="AT99" s="170">
        <v>21131</v>
      </c>
      <c r="AU99" s="170">
        <v>20229</v>
      </c>
      <c r="AV99" s="170">
        <v>17995</v>
      </c>
      <c r="AW99" s="170">
        <v>17248</v>
      </c>
      <c r="AX99" s="170">
        <v>17451</v>
      </c>
      <c r="AY99" s="170">
        <v>17080</v>
      </c>
      <c r="AZ99" s="170">
        <v>14789</v>
      </c>
      <c r="BA99" s="170">
        <v>14165</v>
      </c>
      <c r="BB99" s="536"/>
      <c r="BC99" s="138">
        <v>3674</v>
      </c>
      <c r="BD99" s="138">
        <v>4711</v>
      </c>
      <c r="BE99" s="170">
        <v>5874</v>
      </c>
      <c r="BF99" s="170">
        <v>8404</v>
      </c>
      <c r="BG99" s="170">
        <v>8835</v>
      </c>
      <c r="BH99" s="170">
        <v>8804</v>
      </c>
      <c r="BI99" s="170">
        <v>7337</v>
      </c>
      <c r="BJ99" s="170">
        <v>7495</v>
      </c>
      <c r="BK99" s="170">
        <v>8096</v>
      </c>
      <c r="BL99" s="170">
        <v>7912</v>
      </c>
      <c r="BM99" s="170">
        <v>8171</v>
      </c>
      <c r="BN99" s="170">
        <v>8504</v>
      </c>
      <c r="BO99" s="170"/>
      <c r="BP99" s="138"/>
      <c r="BQ99" s="138">
        <v>10985</v>
      </c>
      <c r="BR99" s="170">
        <v>12334</v>
      </c>
      <c r="BS99" s="170">
        <v>16776</v>
      </c>
      <c r="BT99" s="170">
        <v>16674</v>
      </c>
      <c r="BU99" s="170">
        <v>17401</v>
      </c>
      <c r="BV99" s="170">
        <v>23157</v>
      </c>
      <c r="BW99" s="170">
        <v>25637</v>
      </c>
      <c r="BX99" s="170">
        <v>23673</v>
      </c>
      <c r="BY99" s="170">
        <v>22915</v>
      </c>
      <c r="BZ99" s="170">
        <v>23114</v>
      </c>
      <c r="CA99" s="170">
        <v>21084</v>
      </c>
      <c r="CB99" s="170"/>
      <c r="CC99" s="138">
        <v>82382</v>
      </c>
      <c r="CD99" s="138">
        <v>107792</v>
      </c>
      <c r="CE99" s="170">
        <v>108626</v>
      </c>
      <c r="CF99" s="170">
        <v>121026</v>
      </c>
      <c r="CG99" s="170">
        <v>133593</v>
      </c>
      <c r="CH99" s="170">
        <v>144621</v>
      </c>
      <c r="CI99" s="170">
        <v>140969</v>
      </c>
      <c r="CJ99" s="170">
        <v>143723</v>
      </c>
      <c r="CK99" s="170">
        <v>150949</v>
      </c>
      <c r="CL99" s="170">
        <v>144413</v>
      </c>
      <c r="CM99" s="170">
        <v>167115</v>
      </c>
      <c r="CN99" s="170">
        <v>164555</v>
      </c>
    </row>
    <row r="100" spans="28:92" s="2" customFormat="1">
      <c r="AB100" s="176" t="s">
        <v>49</v>
      </c>
      <c r="AC100" s="138">
        <v>2504</v>
      </c>
      <c r="AD100" s="138">
        <v>2495</v>
      </c>
      <c r="AE100" s="170">
        <v>2557</v>
      </c>
      <c r="AF100" s="170">
        <v>2921</v>
      </c>
      <c r="AG100" s="170">
        <v>3159</v>
      </c>
      <c r="AH100" s="170">
        <v>2990</v>
      </c>
      <c r="AI100" s="170">
        <v>2932</v>
      </c>
      <c r="AJ100" s="170">
        <v>4156</v>
      </c>
      <c r="AK100" s="170">
        <v>4720</v>
      </c>
      <c r="AL100" s="170">
        <v>6147</v>
      </c>
      <c r="AM100" s="170">
        <v>6701</v>
      </c>
      <c r="AN100" s="170">
        <v>6755</v>
      </c>
      <c r="AO100" s="536"/>
      <c r="AP100" s="138">
        <v>1903</v>
      </c>
      <c r="AQ100" s="138">
        <v>2246</v>
      </c>
      <c r="AR100" s="170">
        <v>2711</v>
      </c>
      <c r="AS100" s="170">
        <v>3455</v>
      </c>
      <c r="AT100" s="170">
        <v>3471</v>
      </c>
      <c r="AU100" s="170">
        <v>3350</v>
      </c>
      <c r="AV100" s="170">
        <v>2872</v>
      </c>
      <c r="AW100" s="170">
        <v>2986</v>
      </c>
      <c r="AX100" s="170">
        <v>3051</v>
      </c>
      <c r="AY100" s="170">
        <v>3001</v>
      </c>
      <c r="AZ100" s="170">
        <v>3095</v>
      </c>
      <c r="BA100" s="170">
        <v>3332</v>
      </c>
      <c r="BB100" s="536"/>
      <c r="BC100" s="138">
        <v>675</v>
      </c>
      <c r="BD100" s="138">
        <v>660</v>
      </c>
      <c r="BE100" s="170">
        <v>835</v>
      </c>
      <c r="BF100" s="170">
        <v>1313</v>
      </c>
      <c r="BG100" s="170">
        <v>1435</v>
      </c>
      <c r="BH100" s="170">
        <v>1638</v>
      </c>
      <c r="BI100" s="170">
        <v>1318</v>
      </c>
      <c r="BJ100" s="170">
        <v>1375</v>
      </c>
      <c r="BK100" s="170">
        <v>1624</v>
      </c>
      <c r="BL100" s="170">
        <v>1366</v>
      </c>
      <c r="BM100" s="170">
        <v>1549</v>
      </c>
      <c r="BN100" s="170">
        <v>2043</v>
      </c>
      <c r="BO100" s="170"/>
      <c r="BP100" s="138"/>
      <c r="BQ100" s="138">
        <v>1672</v>
      </c>
      <c r="BR100" s="170">
        <v>1749</v>
      </c>
      <c r="BS100" s="170">
        <v>2357</v>
      </c>
      <c r="BT100" s="170">
        <v>2280</v>
      </c>
      <c r="BU100" s="170">
        <v>2494</v>
      </c>
      <c r="BV100" s="170">
        <v>3317</v>
      </c>
      <c r="BW100" s="170">
        <v>3757</v>
      </c>
      <c r="BX100" s="170">
        <v>3463</v>
      </c>
      <c r="BY100" s="170">
        <v>3578</v>
      </c>
      <c r="BZ100" s="170">
        <v>4216</v>
      </c>
      <c r="CA100" s="170">
        <v>5942</v>
      </c>
      <c r="CB100" s="170"/>
      <c r="CC100" s="138">
        <v>17027</v>
      </c>
      <c r="CD100" s="138">
        <v>20207</v>
      </c>
      <c r="CE100" s="170">
        <v>21530</v>
      </c>
      <c r="CF100" s="170">
        <v>25384</v>
      </c>
      <c r="CG100" s="170">
        <v>28397</v>
      </c>
      <c r="CH100" s="170">
        <v>30770</v>
      </c>
      <c r="CI100" s="170">
        <v>31460</v>
      </c>
      <c r="CJ100" s="170">
        <v>31660</v>
      </c>
      <c r="CK100" s="170">
        <v>33583</v>
      </c>
      <c r="CL100" s="170">
        <v>32549</v>
      </c>
      <c r="CM100" s="170">
        <v>37242</v>
      </c>
      <c r="CN100" s="170">
        <v>38037</v>
      </c>
    </row>
    <row r="101" spans="28:92" s="2" customFormat="1" ht="14.4" thickBot="1">
      <c r="AB101" s="170" t="s">
        <v>201</v>
      </c>
      <c r="AC101" s="474">
        <v>52446</v>
      </c>
      <c r="AD101" s="474">
        <v>58108</v>
      </c>
      <c r="AE101" s="482">
        <v>62112</v>
      </c>
      <c r="AF101" s="482">
        <v>65687</v>
      </c>
      <c r="AG101" s="482">
        <v>66712</v>
      </c>
      <c r="AH101" s="482">
        <v>64613</v>
      </c>
      <c r="AI101" s="482">
        <v>68421</v>
      </c>
      <c r="AJ101" s="482">
        <v>95940</v>
      </c>
      <c r="AK101" s="488">
        <v>105635</v>
      </c>
      <c r="AL101" s="488">
        <v>127625</v>
      </c>
      <c r="AM101" s="488">
        <v>137784</v>
      </c>
      <c r="AN101" s="488">
        <v>133715</v>
      </c>
      <c r="AO101" s="536"/>
      <c r="AP101" s="474">
        <v>193349</v>
      </c>
      <c r="AQ101" s="474">
        <v>222693</v>
      </c>
      <c r="AR101" s="482">
        <v>238323</v>
      </c>
      <c r="AS101" s="482">
        <v>274791</v>
      </c>
      <c r="AT101" s="482">
        <v>277079</v>
      </c>
      <c r="AU101" s="482">
        <v>227142</v>
      </c>
      <c r="AV101" s="482">
        <v>189358</v>
      </c>
      <c r="AW101" s="482">
        <v>203087</v>
      </c>
      <c r="AX101" s="488">
        <v>199577</v>
      </c>
      <c r="AY101" s="488">
        <v>194525</v>
      </c>
      <c r="AZ101" s="488">
        <v>179910</v>
      </c>
      <c r="BA101" s="488">
        <v>179383</v>
      </c>
      <c r="BB101" s="536"/>
      <c r="BC101" s="474">
        <v>56732</v>
      </c>
      <c r="BD101" s="474">
        <v>68843</v>
      </c>
      <c r="BE101" s="482">
        <v>94720</v>
      </c>
      <c r="BF101" s="482">
        <v>113467</v>
      </c>
      <c r="BG101" s="482">
        <v>127330</v>
      </c>
      <c r="BH101" s="482">
        <v>129786</v>
      </c>
      <c r="BI101" s="482">
        <v>101873</v>
      </c>
      <c r="BJ101" s="482">
        <v>108875</v>
      </c>
      <c r="BK101" s="488">
        <v>120662</v>
      </c>
      <c r="BL101" s="488">
        <v>119012</v>
      </c>
      <c r="BM101" s="488">
        <v>125661</v>
      </c>
      <c r="BN101" s="488">
        <v>134766</v>
      </c>
      <c r="BO101" s="170"/>
      <c r="BP101" s="474"/>
      <c r="BQ101" s="474">
        <v>135110</v>
      </c>
      <c r="BR101" s="482">
        <v>172113</v>
      </c>
      <c r="BS101" s="482">
        <v>217105</v>
      </c>
      <c r="BT101" s="482">
        <v>207688</v>
      </c>
      <c r="BU101" s="482">
        <v>233228</v>
      </c>
      <c r="BV101" s="482">
        <v>359316</v>
      </c>
      <c r="BW101" s="482">
        <v>404208</v>
      </c>
      <c r="BX101" s="488">
        <v>420144</v>
      </c>
      <c r="BY101" s="488">
        <v>432147</v>
      </c>
      <c r="BZ101" s="488">
        <v>452804</v>
      </c>
      <c r="CA101" s="488">
        <v>530127</v>
      </c>
      <c r="CB101" s="170"/>
      <c r="CC101" s="474">
        <v>167349</v>
      </c>
      <c r="CD101" s="474">
        <v>219614</v>
      </c>
      <c r="CE101" s="482">
        <v>224505</v>
      </c>
      <c r="CF101" s="482">
        <v>253155</v>
      </c>
      <c r="CG101" s="482">
        <v>277835</v>
      </c>
      <c r="CH101" s="482">
        <v>300677</v>
      </c>
      <c r="CI101" s="482">
        <v>298407</v>
      </c>
      <c r="CJ101" s="482">
        <v>303049</v>
      </c>
      <c r="CK101" s="488">
        <v>318829</v>
      </c>
      <c r="CL101" s="488">
        <v>307759</v>
      </c>
      <c r="CM101" s="488">
        <v>354430</v>
      </c>
      <c r="CN101" s="488">
        <v>351993</v>
      </c>
    </row>
    <row r="102" spans="28:92" s="2" customFormat="1"/>
    <row r="103" spans="28:92" s="2" customFormat="1">
      <c r="AB103" s="528"/>
      <c r="AC103" s="529">
        <v>2009</v>
      </c>
      <c r="AD103" s="529">
        <v>2010</v>
      </c>
      <c r="AE103" s="529">
        <v>2011</v>
      </c>
      <c r="AF103" s="529">
        <v>2012</v>
      </c>
      <c r="AG103" s="529">
        <v>2013</v>
      </c>
      <c r="AH103" s="529">
        <v>2014</v>
      </c>
      <c r="AI103" s="529">
        <v>2015</v>
      </c>
      <c r="AJ103" s="529">
        <v>2016</v>
      </c>
      <c r="AK103" s="529">
        <v>2017</v>
      </c>
      <c r="AL103" s="529">
        <v>2018</v>
      </c>
      <c r="AM103" s="529">
        <v>2019</v>
      </c>
      <c r="AN103" s="529">
        <v>2020</v>
      </c>
      <c r="AO103" s="496"/>
      <c r="AP103" s="529">
        <v>2009</v>
      </c>
      <c r="AQ103" s="529">
        <v>2010</v>
      </c>
      <c r="AR103" s="529">
        <v>2011</v>
      </c>
      <c r="AS103" s="529">
        <v>2012</v>
      </c>
      <c r="AT103" s="529">
        <v>2013</v>
      </c>
      <c r="AU103" s="529">
        <v>2014</v>
      </c>
      <c r="AV103" s="529">
        <v>2015</v>
      </c>
      <c r="AW103" s="529">
        <v>2016</v>
      </c>
      <c r="AX103" s="529">
        <v>2017</v>
      </c>
      <c r="AY103" s="529">
        <v>2018</v>
      </c>
      <c r="AZ103" s="529">
        <v>2019</v>
      </c>
      <c r="BA103" s="529">
        <v>2020</v>
      </c>
      <c r="BC103" s="529">
        <v>2009</v>
      </c>
      <c r="BD103" s="529">
        <v>2010</v>
      </c>
      <c r="BE103" s="529">
        <v>2011</v>
      </c>
      <c r="BF103" s="529">
        <v>2012</v>
      </c>
      <c r="BG103" s="529">
        <v>2013</v>
      </c>
      <c r="BH103" s="529">
        <v>2014</v>
      </c>
      <c r="BI103" s="529">
        <v>2015</v>
      </c>
      <c r="BJ103" s="529">
        <v>2016</v>
      </c>
      <c r="BK103" s="529">
        <v>2017</v>
      </c>
      <c r="BL103" s="529">
        <v>2018</v>
      </c>
      <c r="BM103" s="529">
        <v>2019</v>
      </c>
      <c r="BN103" s="529">
        <v>2020</v>
      </c>
      <c r="BP103" s="529">
        <v>2009</v>
      </c>
      <c r="BQ103" s="529">
        <v>2010</v>
      </c>
      <c r="BR103" s="529">
        <v>2011</v>
      </c>
      <c r="BS103" s="529">
        <v>2012</v>
      </c>
      <c r="BT103" s="529">
        <v>2013</v>
      </c>
      <c r="BU103" s="529">
        <v>2014</v>
      </c>
      <c r="BV103" s="529">
        <v>2015</v>
      </c>
      <c r="BW103" s="529">
        <v>2016</v>
      </c>
      <c r="BX103" s="529">
        <v>2017</v>
      </c>
      <c r="BY103" s="529">
        <v>2018</v>
      </c>
      <c r="BZ103" s="529">
        <v>2019</v>
      </c>
      <c r="CA103" s="529">
        <v>2020</v>
      </c>
      <c r="CC103" s="529">
        <v>2009</v>
      </c>
      <c r="CD103" s="529">
        <v>2010</v>
      </c>
      <c r="CE103" s="529">
        <v>2011</v>
      </c>
      <c r="CF103" s="529">
        <v>2012</v>
      </c>
      <c r="CG103" s="529">
        <v>2013</v>
      </c>
      <c r="CH103" s="529">
        <v>2014</v>
      </c>
      <c r="CI103" s="529">
        <v>2015</v>
      </c>
      <c r="CJ103" s="529">
        <v>2016</v>
      </c>
      <c r="CK103" s="529">
        <v>2017</v>
      </c>
      <c r="CL103" s="529">
        <v>2018</v>
      </c>
      <c r="CM103" s="529">
        <v>2019</v>
      </c>
      <c r="CN103" s="529">
        <v>2020</v>
      </c>
    </row>
    <row r="104" spans="28:92" s="2" customFormat="1">
      <c r="AB104" s="172" t="s">
        <v>228</v>
      </c>
      <c r="AC104" s="531">
        <v>0.53088891431186402</v>
      </c>
      <c r="AD104" s="531">
        <v>0.52836098299717804</v>
      </c>
      <c r="AE104" s="531">
        <v>0.52456852138073196</v>
      </c>
      <c r="AF104" s="531">
        <v>0.49681063224077798</v>
      </c>
      <c r="AG104" s="531">
        <v>0.50377743134668396</v>
      </c>
      <c r="AH104" s="531">
        <v>0.51138315818798097</v>
      </c>
      <c r="AI104" s="531">
        <v>0.53433887256836399</v>
      </c>
      <c r="AJ104" s="531">
        <v>0.50789034813425105</v>
      </c>
      <c r="AK104" s="531">
        <v>0.47976522932740101</v>
      </c>
      <c r="AL104" s="531">
        <v>0.45</v>
      </c>
      <c r="AM104" s="531">
        <v>0.43960111478836439</v>
      </c>
      <c r="AN104" s="531">
        <f t="shared" ref="AN104:AN109" si="0">AN95/$AN$101</f>
        <v>0.43866432337434097</v>
      </c>
      <c r="AO104" s="534"/>
      <c r="AP104" s="531">
        <v>6.8151373940387602E-2</v>
      </c>
      <c r="AQ104" s="531">
        <v>7.0168348354012006E-2</v>
      </c>
      <c r="AR104" s="531">
        <v>7.2556991981470503E-2</v>
      </c>
      <c r="AS104" s="531">
        <v>7.3979861058040497E-2</v>
      </c>
      <c r="AT104" s="531">
        <v>7.4632144623013694E-2</v>
      </c>
      <c r="AU104" s="531">
        <v>8.7685236548062401E-2</v>
      </c>
      <c r="AV104" s="531">
        <v>8.6191235648876693E-2</v>
      </c>
      <c r="AW104" s="531">
        <v>7.9207433267515906E-2</v>
      </c>
      <c r="AX104" s="531">
        <v>7.8085150092445502E-2</v>
      </c>
      <c r="AY104" s="531">
        <v>0.08</v>
      </c>
      <c r="AZ104" s="531">
        <v>7.49541437385359E-2</v>
      </c>
      <c r="BA104" s="531">
        <v>0.08</v>
      </c>
      <c r="BB104" s="538"/>
      <c r="BC104" s="531">
        <v>5.48720298949446E-2</v>
      </c>
      <c r="BD104" s="531">
        <v>5.1319669392676098E-2</v>
      </c>
      <c r="BE104" s="531">
        <v>4.5861486486486497E-2</v>
      </c>
      <c r="BF104" s="531">
        <v>5.5275983325548401E-2</v>
      </c>
      <c r="BG104" s="531">
        <v>5.7441294274719203E-2</v>
      </c>
      <c r="BH104" s="531">
        <v>5.9644337601898502E-2</v>
      </c>
      <c r="BI104" s="531">
        <v>6.3137435826961005E-2</v>
      </c>
      <c r="BJ104" s="531">
        <v>6.0078071182548799E-2</v>
      </c>
      <c r="BK104" s="531">
        <v>6.1809020238351803E-2</v>
      </c>
      <c r="BL104" s="531">
        <v>0.06</v>
      </c>
      <c r="BM104" s="531">
        <v>0.06</v>
      </c>
      <c r="BN104" s="531">
        <f t="shared" ref="BN104:BN109" si="1">BN95/$BN$101</f>
        <v>5.5488773132689254E-2</v>
      </c>
      <c r="BO104" s="538"/>
      <c r="BP104" s="532"/>
      <c r="BQ104" s="531">
        <v>0.100865961068759</v>
      </c>
      <c r="BR104" s="531">
        <v>8.9557441913161701E-2</v>
      </c>
      <c r="BS104" s="531">
        <v>9.1927869003477602E-2</v>
      </c>
      <c r="BT104" s="531">
        <v>8.8204422017641906E-2</v>
      </c>
      <c r="BU104" s="531">
        <v>8.3716363386900403E-2</v>
      </c>
      <c r="BV104" s="531">
        <v>8.3699999999999997E-2</v>
      </c>
      <c r="BW104" s="531">
        <v>7.4963879982583206E-2</v>
      </c>
      <c r="BX104" s="531">
        <v>6.4480273430062102E-2</v>
      </c>
      <c r="BY104" s="531">
        <v>0.05</v>
      </c>
      <c r="BZ104" s="531">
        <v>0.05</v>
      </c>
      <c r="CA104" s="531">
        <f t="shared" ref="CA104:CA109" si="2">CA95/$CA$101</f>
        <v>4.5543803654595975E-2</v>
      </c>
      <c r="CB104" s="538"/>
      <c r="CC104" s="531">
        <v>0.14148276954149699</v>
      </c>
      <c r="CD104" s="531">
        <v>0.14786397952771699</v>
      </c>
      <c r="CE104" s="531">
        <v>0.14598338567069799</v>
      </c>
      <c r="CF104" s="531">
        <v>0.1508877960143</v>
      </c>
      <c r="CG104" s="531">
        <v>0.156387784116472</v>
      </c>
      <c r="CH104" s="531">
        <v>0.15875175021700999</v>
      </c>
      <c r="CI104" s="531">
        <v>0.15927575425509499</v>
      </c>
      <c r="CJ104" s="531">
        <v>0.15809324564674401</v>
      </c>
      <c r="CK104" s="531">
        <v>0.15889395255764099</v>
      </c>
      <c r="CL104" s="531">
        <v>0.16</v>
      </c>
      <c r="CM104" s="531">
        <v>0.16</v>
      </c>
      <c r="CN104" s="531">
        <f t="shared" ref="CN104:CN109" si="3">CN95/$CN$101</f>
        <v>0.15448318574517106</v>
      </c>
    </row>
    <row r="105" spans="28:92" s="2" customFormat="1">
      <c r="AB105" s="172" t="s">
        <v>45</v>
      </c>
      <c r="AC105" s="531">
        <v>0.18190138428097499</v>
      </c>
      <c r="AD105" s="531">
        <v>0.18207475734838599</v>
      </c>
      <c r="AE105" s="531">
        <v>0.18754829984544</v>
      </c>
      <c r="AF105" s="531">
        <v>0.19565515246547999</v>
      </c>
      <c r="AG105" s="531">
        <v>0.18190130711116401</v>
      </c>
      <c r="AH105" s="531">
        <v>0.172101589463421</v>
      </c>
      <c r="AI105" s="531">
        <v>0.154703965156896</v>
      </c>
      <c r="AJ105" s="531">
        <v>0.160464873879508</v>
      </c>
      <c r="AK105" s="531">
        <v>0.167179438633029</v>
      </c>
      <c r="AL105" s="531">
        <v>0.17</v>
      </c>
      <c r="AM105" s="531">
        <v>0.16274023108633803</v>
      </c>
      <c r="AN105" s="531">
        <f t="shared" si="0"/>
        <v>0.15129192685936507</v>
      </c>
      <c r="AO105" s="534"/>
      <c r="AP105" s="531">
        <v>0.850581073602656</v>
      </c>
      <c r="AQ105" s="531">
        <v>0.84078529634968302</v>
      </c>
      <c r="AR105" s="531">
        <v>0.82910168133163797</v>
      </c>
      <c r="AS105" s="531">
        <v>0.81850206156679095</v>
      </c>
      <c r="AT105" s="531">
        <v>0.81410355891280095</v>
      </c>
      <c r="AU105" s="531">
        <v>0.78255012283065195</v>
      </c>
      <c r="AV105" s="531">
        <v>0.77498178054267597</v>
      </c>
      <c r="AW105" s="531">
        <v>0.79100582508974004</v>
      </c>
      <c r="AX105" s="531">
        <v>0.78588214072763896</v>
      </c>
      <c r="AY105" s="531">
        <v>0.78</v>
      </c>
      <c r="AZ105" s="531">
        <v>0.78</v>
      </c>
      <c r="BA105" s="531">
        <f t="shared" ref="BA105:BA109" si="4">BA96/$BA$101</f>
        <v>0.78228706176170537</v>
      </c>
      <c r="BB105" s="538"/>
      <c r="BC105" s="531">
        <v>0.12587252344355901</v>
      </c>
      <c r="BD105" s="531">
        <v>0.12102900803277</v>
      </c>
      <c r="BE105" s="531">
        <v>0.117008023648649</v>
      </c>
      <c r="BF105" s="531">
        <v>0.11439449355319201</v>
      </c>
      <c r="BG105" s="531">
        <v>0.1071</v>
      </c>
      <c r="BH105" s="531">
        <v>0.104009677469064</v>
      </c>
      <c r="BI105" s="531">
        <v>9.4382221000657698E-2</v>
      </c>
      <c r="BJ105" s="531">
        <v>9.1499425947187102E-2</v>
      </c>
      <c r="BK105" s="531">
        <v>9.1835043344217701E-2</v>
      </c>
      <c r="BL105" s="531">
        <v>0.09</v>
      </c>
      <c r="BM105" s="531">
        <v>0.09</v>
      </c>
      <c r="BN105" s="531">
        <f t="shared" si="1"/>
        <v>8.027989255450188E-2</v>
      </c>
      <c r="BO105" s="538"/>
      <c r="BP105" s="532"/>
      <c r="BQ105" s="531">
        <v>0.17681888831322601</v>
      </c>
      <c r="BR105" s="531">
        <v>0.147501931870341</v>
      </c>
      <c r="BS105" s="531">
        <v>0.13287119135902001</v>
      </c>
      <c r="BT105" s="531">
        <v>0.108860405993606</v>
      </c>
      <c r="BU105" s="531">
        <v>0.113627008763956</v>
      </c>
      <c r="BV105" s="531">
        <v>0.11360000000000001</v>
      </c>
      <c r="BW105" s="531">
        <v>8.6507441713177397E-2</v>
      </c>
      <c r="BX105" s="531">
        <v>7.3998438630564795E-2</v>
      </c>
      <c r="BY105" s="531">
        <v>7.0000000000000007E-2</v>
      </c>
      <c r="BZ105" s="531">
        <v>7.0000000000000007E-2</v>
      </c>
      <c r="CA105" s="531">
        <f t="shared" si="2"/>
        <v>5.4618987525630651E-2</v>
      </c>
      <c r="CB105" s="538"/>
      <c r="CC105" s="531">
        <v>0.212137509037998</v>
      </c>
      <c r="CD105" s="531">
        <v>0.20405802908739901</v>
      </c>
      <c r="CE105" s="531">
        <v>0.205514353800583</v>
      </c>
      <c r="CF105" s="531">
        <v>0.20018170685943401</v>
      </c>
      <c r="CG105" s="531">
        <v>0.18686990479961099</v>
      </c>
      <c r="CH105" s="531">
        <v>0.17908918873076399</v>
      </c>
      <c r="CI105" s="531">
        <v>0.175629258026789</v>
      </c>
      <c r="CJ105" s="531">
        <v>0.164329860847586</v>
      </c>
      <c r="CK105" s="531">
        <v>0.155810795128423</v>
      </c>
      <c r="CL105" s="531">
        <v>0.15</v>
      </c>
      <c r="CM105" s="531">
        <v>0.15</v>
      </c>
      <c r="CN105" s="531">
        <f t="shared" si="3"/>
        <v>0.14664780265516644</v>
      </c>
    </row>
    <row r="106" spans="28:92" s="2" customFormat="1">
      <c r="AB106" s="172" t="s">
        <v>46</v>
      </c>
      <c r="AC106" s="531">
        <v>2.1355298783510699E-2</v>
      </c>
      <c r="AD106" s="531">
        <v>2.3955393405383101E-2</v>
      </c>
      <c r="AE106" s="531">
        <v>2.29746264811953E-2</v>
      </c>
      <c r="AF106" s="531">
        <v>2.7219997868680301E-2</v>
      </c>
      <c r="AG106" s="531">
        <v>2.98147259863293E-2</v>
      </c>
      <c r="AH106" s="531">
        <v>2.9266556265766901E-2</v>
      </c>
      <c r="AI106" s="531">
        <v>2.90407915698397E-2</v>
      </c>
      <c r="AJ106" s="531">
        <v>3.3458411507191997E-2</v>
      </c>
      <c r="AK106" s="531">
        <v>4.1984190845837099E-2</v>
      </c>
      <c r="AL106" s="531">
        <v>0.05</v>
      </c>
      <c r="AM106" s="531">
        <v>5.2596818208209953E-2</v>
      </c>
      <c r="AN106" s="531">
        <f t="shared" si="0"/>
        <v>5.2716598736117865E-2</v>
      </c>
      <c r="AO106" s="534"/>
      <c r="AP106" s="531">
        <v>1.4362629235217099E-2</v>
      </c>
      <c r="AQ106" s="531">
        <v>1.57391565967498E-2</v>
      </c>
      <c r="AR106" s="531">
        <v>1.6985351812456199E-2</v>
      </c>
      <c r="AS106" s="531">
        <v>1.8796103220265599E-2</v>
      </c>
      <c r="AT106" s="531">
        <v>1.7987649731665001E-2</v>
      </c>
      <c r="AU106" s="531">
        <v>1.9089380211497701E-2</v>
      </c>
      <c r="AV106" s="531">
        <v>2.05219742498336E-2</v>
      </c>
      <c r="AW106" s="531">
        <v>9.0207644999433702E-3</v>
      </c>
      <c r="AX106" s="531">
        <v>1.2100592753674E-2</v>
      </c>
      <c r="AY106" s="531">
        <v>0.02</v>
      </c>
      <c r="AZ106" s="531">
        <v>0.02</v>
      </c>
      <c r="BA106" s="531">
        <f t="shared" si="4"/>
        <v>2.2075670492744573E-2</v>
      </c>
      <c r="BB106" s="538"/>
      <c r="BC106" s="531">
        <v>0.74259677078192199</v>
      </c>
      <c r="BD106" s="531">
        <v>0.74668448498758</v>
      </c>
      <c r="BE106" s="531">
        <v>0.76285895270270299</v>
      </c>
      <c r="BF106" s="531">
        <v>0.74084094935091305</v>
      </c>
      <c r="BG106" s="531">
        <v>0.75</v>
      </c>
      <c r="BH106" s="531">
        <v>0.749649422896152</v>
      </c>
      <c r="BI106" s="531">
        <v>0.74914844954011395</v>
      </c>
      <c r="BJ106" s="531">
        <v>0.75683122847301998</v>
      </c>
      <c r="BK106" s="531">
        <v>0.75290480847325603</v>
      </c>
      <c r="BL106" s="531">
        <v>0.75</v>
      </c>
      <c r="BM106" s="531">
        <v>0.75</v>
      </c>
      <c r="BN106" s="531">
        <f t="shared" si="1"/>
        <v>0.77082498553047507</v>
      </c>
      <c r="BO106" s="538"/>
      <c r="BP106" s="532"/>
      <c r="BQ106" s="531">
        <v>3.82503145585079E-2</v>
      </c>
      <c r="BR106" s="531">
        <v>2.8365085728562001E-2</v>
      </c>
      <c r="BS106" s="531">
        <v>2.4504272126390499E-2</v>
      </c>
      <c r="BT106" s="531">
        <v>2.5999999999999999E-2</v>
      </c>
      <c r="BU106" s="531">
        <v>1.9838955871507701E-2</v>
      </c>
      <c r="BV106" s="531">
        <v>1.9800000000000002E-2</v>
      </c>
      <c r="BW106" s="531">
        <v>1.8332145825911399E-2</v>
      </c>
      <c r="BX106" s="531">
        <v>1.8700731177881898E-2</v>
      </c>
      <c r="BY106" s="531">
        <v>0.02</v>
      </c>
      <c r="BZ106" s="531">
        <v>0.02</v>
      </c>
      <c r="CA106" s="531">
        <f t="shared" si="2"/>
        <v>1.7563715864311758E-2</v>
      </c>
      <c r="CB106" s="538"/>
      <c r="CC106" s="531">
        <v>5.2357647789948003E-2</v>
      </c>
      <c r="CD106" s="531">
        <v>5.3143242234101599E-2</v>
      </c>
      <c r="CE106" s="531">
        <v>5.4617937239705101E-2</v>
      </c>
      <c r="CF106" s="531">
        <v>5.22723232802038E-2</v>
      </c>
      <c r="CG106" s="531">
        <v>5.2362013425234402E-2</v>
      </c>
      <c r="CH106" s="531">
        <v>5.4773062123142098E-2</v>
      </c>
      <c r="CI106" s="531">
        <v>6.0065615082756103E-2</v>
      </c>
      <c r="CJ106" s="531">
        <v>6.4326231071542894E-2</v>
      </c>
      <c r="CK106" s="531">
        <v>6.4978405352085294E-2</v>
      </c>
      <c r="CL106" s="531">
        <v>0.06</v>
      </c>
      <c r="CM106" s="531">
        <v>0.06</v>
      </c>
      <c r="CN106" s="531">
        <f t="shared" si="3"/>
        <v>6.243590071393465E-2</v>
      </c>
    </row>
    <row r="107" spans="28:92" s="2" customFormat="1">
      <c r="AB107" s="172" t="s">
        <v>47</v>
      </c>
      <c r="AC107" s="532">
        <v>0</v>
      </c>
      <c r="AD107" s="532">
        <v>7.4516417704963197E-3</v>
      </c>
      <c r="AE107" s="531">
        <v>8.2914734672849006E-3</v>
      </c>
      <c r="AF107" s="531">
        <v>1.20724039764337E-2</v>
      </c>
      <c r="AG107" s="531">
        <v>1.41054083223408E-2</v>
      </c>
      <c r="AH107" s="531">
        <v>1.8355439307879199E-2</v>
      </c>
      <c r="AI107" s="531">
        <v>2.0563861972201499E-2</v>
      </c>
      <c r="AJ107" s="531">
        <v>2.6193454242234699E-2</v>
      </c>
      <c r="AK107" s="531">
        <v>3.01036588252E-2</v>
      </c>
      <c r="AL107" s="531">
        <v>0.04</v>
      </c>
      <c r="AM107" s="531">
        <v>4.5208442199384545E-2</v>
      </c>
      <c r="AN107" s="531">
        <f t="shared" si="0"/>
        <v>5.1325580525745054E-2</v>
      </c>
      <c r="AO107" s="534"/>
      <c r="AP107" s="532">
        <v>0</v>
      </c>
      <c r="AQ107" s="532">
        <v>1.1450741603912099E-3</v>
      </c>
      <c r="AR107" s="537">
        <v>1.74553022578601E-3</v>
      </c>
      <c r="AS107" s="537">
        <v>2.9913643459938601E-3</v>
      </c>
      <c r="AT107" s="537">
        <v>4.4860851959188496E-3</v>
      </c>
      <c r="AU107" s="537">
        <v>6.8679504450960202E-3</v>
      </c>
      <c r="AV107" s="531">
        <v>8.1063382587479808E-3</v>
      </c>
      <c r="AW107" s="531">
        <v>2.1133799800085701E-2</v>
      </c>
      <c r="AX107" s="531">
        <v>2.1204848254057301E-2</v>
      </c>
      <c r="AY107" s="531">
        <v>0.02</v>
      </c>
      <c r="AZ107" s="531">
        <v>0.02</v>
      </c>
      <c r="BA107" s="531">
        <f t="shared" si="4"/>
        <v>2.4143870935372916E-2</v>
      </c>
      <c r="BB107" s="538"/>
      <c r="BC107" s="532">
        <v>0</v>
      </c>
      <c r="BD107" s="532">
        <v>2.9487384338276901E-3</v>
      </c>
      <c r="BE107" s="531">
        <v>3.4417229729729699E-3</v>
      </c>
      <c r="BF107" s="531">
        <v>3.85134003719143E-3</v>
      </c>
      <c r="BG107" s="531">
        <v>4.4372889342652903E-3</v>
      </c>
      <c r="BH107" s="531">
        <v>6.2410429476214696E-3</v>
      </c>
      <c r="BI107" s="531">
        <v>8.3731705162309895E-3</v>
      </c>
      <c r="BJ107" s="531">
        <v>1.0121699196326101E-2</v>
      </c>
      <c r="BK107" s="531">
        <v>1.2895526346322799E-2</v>
      </c>
      <c r="BL107" s="531">
        <v>0.02</v>
      </c>
      <c r="BM107" s="531">
        <v>0.02</v>
      </c>
      <c r="BN107" s="531">
        <f t="shared" si="1"/>
        <v>1.5144769452235727E-2</v>
      </c>
      <c r="BO107" s="538"/>
      <c r="BP107" s="532"/>
      <c r="BQ107" s="531">
        <v>0.59038561172378101</v>
      </c>
      <c r="BR107" s="531">
        <v>0.65275139007512495</v>
      </c>
      <c r="BS107" s="531">
        <v>0.66256880311370103</v>
      </c>
      <c r="BT107" s="531">
        <v>0.69110877855244401</v>
      </c>
      <c r="BU107" s="531">
        <v>0.69751487814499102</v>
      </c>
      <c r="BV107" s="531">
        <v>0.69750000000000001</v>
      </c>
      <c r="BW107" s="531">
        <v>0.74747654672841701</v>
      </c>
      <c r="BX107" s="531">
        <v>0.77823317719638996</v>
      </c>
      <c r="BY107" s="531">
        <v>0.8</v>
      </c>
      <c r="BZ107" s="531">
        <v>0.8</v>
      </c>
      <c r="CA107" s="531">
        <f t="shared" si="2"/>
        <v>0.8312932561442824</v>
      </c>
      <c r="CB107" s="538"/>
      <c r="CC107" s="532">
        <v>0</v>
      </c>
      <c r="CD107" s="532">
        <v>1.20985000956223E-2</v>
      </c>
      <c r="CE107" s="531">
        <v>1.4137769760139E-2</v>
      </c>
      <c r="CF107" s="531">
        <v>1.83168414607651E-2</v>
      </c>
      <c r="CG107" s="531">
        <v>2.1336404700631698E-2</v>
      </c>
      <c r="CH107" s="531">
        <v>2.4065691755604902E-2</v>
      </c>
      <c r="CI107" s="531">
        <v>2.71977534039081E-2</v>
      </c>
      <c r="CJ107" s="531">
        <v>3.4522469963603197E-2</v>
      </c>
      <c r="CK107" s="531">
        <v>4.15363721618799E-2</v>
      </c>
      <c r="CL107" s="531">
        <v>0.05</v>
      </c>
      <c r="CM107" s="531">
        <v>0.05</v>
      </c>
      <c r="CN107" s="531">
        <f t="shared" si="3"/>
        <v>6.0876210606460923E-2</v>
      </c>
    </row>
    <row r="108" spans="28:92" s="2" customFormat="1">
      <c r="AB108" s="172" t="s">
        <v>48</v>
      </c>
      <c r="AC108" s="531">
        <v>0.21811005605765901</v>
      </c>
      <c r="AD108" s="531">
        <v>0.21521993529290301</v>
      </c>
      <c r="AE108" s="531">
        <v>0.215449510561566</v>
      </c>
      <c r="AF108" s="531">
        <v>0.223773349368977</v>
      </c>
      <c r="AG108" s="531">
        <v>0.22304832713754599</v>
      </c>
      <c r="AH108" s="531">
        <v>0.222617739464195</v>
      </c>
      <c r="AI108" s="531">
        <v>0.218500168077052</v>
      </c>
      <c r="AJ108" s="531">
        <v>0.228674171357098</v>
      </c>
      <c r="AK108" s="531">
        <v>0.236285322099683</v>
      </c>
      <c r="AL108" s="531">
        <v>0.24</v>
      </c>
      <c r="AM108" s="531">
        <v>0.25121929977355861</v>
      </c>
      <c r="AN108" s="531">
        <f t="shared" si="0"/>
        <v>0.25548367797180571</v>
      </c>
      <c r="AO108" s="534"/>
      <c r="AP108" s="531">
        <v>5.7062617339629397E-2</v>
      </c>
      <c r="AQ108" s="531">
        <v>6.2076490953914099E-2</v>
      </c>
      <c r="AR108" s="531">
        <v>6.8235126278202302E-2</v>
      </c>
      <c r="AS108" s="531">
        <v>7.3157417819360901E-2</v>
      </c>
      <c r="AT108" s="531">
        <v>7.6263448330620501E-2</v>
      </c>
      <c r="AU108" s="531">
        <v>8.9058826637081603E-2</v>
      </c>
      <c r="AV108" s="531">
        <v>9.5031633202716501E-2</v>
      </c>
      <c r="AW108" s="531">
        <v>8.4929119047501805E-2</v>
      </c>
      <c r="AX108" s="531">
        <v>8.74399354635053E-2</v>
      </c>
      <c r="AY108" s="531">
        <v>0.09</v>
      </c>
      <c r="AZ108" s="531">
        <v>8.2202212217219725E-2</v>
      </c>
      <c r="BA108" s="531">
        <f t="shared" si="4"/>
        <v>7.8965119325688615E-2</v>
      </c>
      <c r="BB108" s="538"/>
      <c r="BC108" s="531">
        <v>6.4760628921948796E-2</v>
      </c>
      <c r="BD108" s="531">
        <v>6.8431067791932407E-2</v>
      </c>
      <c r="BE108" s="531">
        <v>6.2014358108108097E-2</v>
      </c>
      <c r="BF108" s="531">
        <v>7.4065587351388504E-2</v>
      </c>
      <c r="BG108" s="531">
        <v>6.9386633157936098E-2</v>
      </c>
      <c r="BH108" s="531">
        <v>6.7834743346740001E-2</v>
      </c>
      <c r="BI108" s="531">
        <v>7.2021045811942297E-2</v>
      </c>
      <c r="BJ108" s="531">
        <v>6.8840413318025304E-2</v>
      </c>
      <c r="BK108" s="531">
        <v>6.7096517544877401E-2</v>
      </c>
      <c r="BL108" s="531">
        <v>7.0000000000000007E-2</v>
      </c>
      <c r="BM108" s="531">
        <v>7.0000000000000007E-2</v>
      </c>
      <c r="BN108" s="531">
        <f t="shared" si="1"/>
        <v>6.3101969339447631E-2</v>
      </c>
      <c r="BO108" s="538"/>
      <c r="BP108" s="532"/>
      <c r="BQ108" s="531">
        <v>8.1304122566797393E-2</v>
      </c>
      <c r="BR108" s="531">
        <v>7.1662221912348306E-2</v>
      </c>
      <c r="BS108" s="531">
        <v>7.7271366389534996E-2</v>
      </c>
      <c r="BT108" s="531">
        <v>8.0283887369515805E-2</v>
      </c>
      <c r="BU108" s="531">
        <v>7.4609395098358705E-2</v>
      </c>
      <c r="BV108" s="531">
        <v>7.46E-2</v>
      </c>
      <c r="BW108" s="531">
        <v>6.3425266199580402E-2</v>
      </c>
      <c r="BX108" s="531">
        <v>5.6344967439734897E-2</v>
      </c>
      <c r="BY108" s="531">
        <v>0.05</v>
      </c>
      <c r="BZ108" s="531">
        <v>0.05</v>
      </c>
      <c r="CA108" s="531">
        <f t="shared" si="2"/>
        <v>3.9771601899167557E-2</v>
      </c>
      <c r="CB108" s="538"/>
      <c r="CC108" s="531">
        <v>0.49227661951968599</v>
      </c>
      <c r="CD108" s="531">
        <v>0.49082481080441098</v>
      </c>
      <c r="CE108" s="531">
        <v>0.48384668492906602</v>
      </c>
      <c r="CF108" s="531">
        <v>0.47807074717070602</v>
      </c>
      <c r="CG108" s="531">
        <v>0.48083574783594601</v>
      </c>
      <c r="CH108" s="531">
        <v>0.48098457813534101</v>
      </c>
      <c r="CI108" s="531">
        <v>0.47240513794917699</v>
      </c>
      <c r="CJ108" s="531">
        <v>0.47425663836541299</v>
      </c>
      <c r="CK108" s="531">
        <v>0.47344814932142298</v>
      </c>
      <c r="CL108" s="531">
        <v>0.47</v>
      </c>
      <c r="CM108" s="531">
        <v>0.47</v>
      </c>
      <c r="CN108" s="531">
        <f t="shared" si="3"/>
        <v>0.4674950922319478</v>
      </c>
    </row>
    <row r="109" spans="28:92" s="2" customFormat="1">
      <c r="AB109" s="172" t="s">
        <v>49</v>
      </c>
      <c r="AC109" s="531">
        <v>4.7744346565991698E-2</v>
      </c>
      <c r="AD109" s="531">
        <v>4.2937289185654301E-2</v>
      </c>
      <c r="AE109" s="531">
        <v>4.1167568263781602E-2</v>
      </c>
      <c r="AF109" s="531">
        <v>4.4468464079650501E-2</v>
      </c>
      <c r="AG109" s="531">
        <v>4.7352800095934802E-2</v>
      </c>
      <c r="AH109" s="531">
        <v>4.6275517310757901E-2</v>
      </c>
      <c r="AI109" s="531">
        <v>4.2852340655646699E-2</v>
      </c>
      <c r="AJ109" s="531">
        <v>4.3318740879716502E-2</v>
      </c>
      <c r="AK109" s="531">
        <v>4.4682160268850302E-2</v>
      </c>
      <c r="AL109" s="531">
        <v>0.05</v>
      </c>
      <c r="AM109" s="531">
        <v>0.05</v>
      </c>
      <c r="AN109" s="531">
        <f t="shared" si="0"/>
        <v>5.0517892532625362E-2</v>
      </c>
      <c r="AO109" s="534"/>
      <c r="AP109" s="531">
        <v>9.8423058821095494E-3</v>
      </c>
      <c r="AQ109" s="531">
        <v>1.0085633585249601E-2</v>
      </c>
      <c r="AR109" s="531">
        <v>1.1375318370446801E-2</v>
      </c>
      <c r="AS109" s="531">
        <v>1.2573191989548401E-2</v>
      </c>
      <c r="AT109" s="531">
        <v>1.2527113205981001E-2</v>
      </c>
      <c r="AU109" s="531">
        <v>1.474848332761E-2</v>
      </c>
      <c r="AV109" s="531">
        <v>1.51670380971493E-2</v>
      </c>
      <c r="AW109" s="531">
        <v>1.47030582952134E-2</v>
      </c>
      <c r="AX109" s="531">
        <v>1.5287332708678899E-2</v>
      </c>
      <c r="AY109" s="531">
        <v>0.02</v>
      </c>
      <c r="AZ109" s="531">
        <v>0.02</v>
      </c>
      <c r="BA109" s="531">
        <f t="shared" si="4"/>
        <v>1.8574781333794171E-2</v>
      </c>
      <c r="BB109" s="538"/>
      <c r="BC109" s="531">
        <v>1.1898046957625299E-2</v>
      </c>
      <c r="BD109" s="531">
        <v>9.5870313612131993E-3</v>
      </c>
      <c r="BE109" s="531">
        <v>8.8154560810810804E-3</v>
      </c>
      <c r="BF109" s="531">
        <v>1.15716463817674E-2</v>
      </c>
      <c r="BG109" s="531">
        <v>1.12699285321605E-2</v>
      </c>
      <c r="BH109" s="531">
        <v>1.2620775738523399E-2</v>
      </c>
      <c r="BI109" s="531">
        <v>1.29376773040943E-2</v>
      </c>
      <c r="BJ109" s="531">
        <v>1.2629161882893199E-2</v>
      </c>
      <c r="BK109" s="531">
        <v>1.3459084052974401E-2</v>
      </c>
      <c r="BL109" s="531">
        <v>0.01</v>
      </c>
      <c r="BM109" s="531">
        <v>0.01</v>
      </c>
      <c r="BN109" s="531">
        <f t="shared" si="1"/>
        <v>1.515960999065046E-2</v>
      </c>
      <c r="BO109" s="538"/>
      <c r="BP109" s="532"/>
      <c r="BQ109" s="531">
        <v>1.2375101768929E-2</v>
      </c>
      <c r="BR109" s="531">
        <v>1.01619285004619E-2</v>
      </c>
      <c r="BS109" s="531">
        <v>1.08564980078764E-2</v>
      </c>
      <c r="BT109" s="531">
        <v>1.0978005469743099E-2</v>
      </c>
      <c r="BU109" s="531">
        <v>1.06933987342858E-2</v>
      </c>
      <c r="BV109" s="531">
        <v>1.0699999999999999E-2</v>
      </c>
      <c r="BW109" s="531">
        <v>9.2947195503305206E-3</v>
      </c>
      <c r="BX109" s="531">
        <v>8.2424121253665394E-3</v>
      </c>
      <c r="BY109" s="531">
        <v>0.01</v>
      </c>
      <c r="BZ109" s="531">
        <v>0.01</v>
      </c>
      <c r="CA109" s="531">
        <f t="shared" si="2"/>
        <v>1.1208634912011651E-2</v>
      </c>
      <c r="CB109" s="538"/>
      <c r="CC109" s="531">
        <v>0.10174545411087001</v>
      </c>
      <c r="CD109" s="531">
        <v>9.2011438250749006E-2</v>
      </c>
      <c r="CE109" s="531">
        <v>9.5899868599808494E-2</v>
      </c>
      <c r="CF109" s="531">
        <v>0.10027058521459201</v>
      </c>
      <c r="CG109" s="531">
        <v>0.10220814512210501</v>
      </c>
      <c r="CH109" s="531">
        <v>0.10233572903813699</v>
      </c>
      <c r="CI109" s="531">
        <v>0.105426481282276</v>
      </c>
      <c r="CJ109" s="531">
        <v>0.104471554105112</v>
      </c>
      <c r="CK109" s="531">
        <v>0.105332325478548</v>
      </c>
      <c r="CL109" s="531">
        <v>0.11</v>
      </c>
      <c r="CM109" s="531">
        <v>0.11</v>
      </c>
      <c r="CN109" s="531">
        <f t="shared" si="3"/>
        <v>0.10806180804731912</v>
      </c>
    </row>
    <row r="110" spans="28:92" s="2" customFormat="1">
      <c r="AB110" s="533"/>
      <c r="AC110" s="534"/>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4"/>
      <c r="AY110" s="534"/>
      <c r="AZ110" s="534"/>
      <c r="BA110" s="534"/>
      <c r="BB110" s="538"/>
      <c r="BC110" s="540"/>
      <c r="BD110" s="534"/>
      <c r="BE110" s="534"/>
      <c r="BF110" s="534"/>
      <c r="BG110" s="534"/>
      <c r="BH110" s="534"/>
      <c r="BI110" s="534"/>
      <c r="BJ110" s="534"/>
      <c r="BK110" s="534"/>
      <c r="BL110" s="534"/>
      <c r="BM110" s="534"/>
      <c r="BN110" s="534"/>
      <c r="BO110" s="538"/>
      <c r="BP110" s="540"/>
      <c r="BQ110" s="540"/>
      <c r="BR110" s="534"/>
      <c r="BS110" s="534"/>
      <c r="BT110" s="534"/>
      <c r="BU110" s="534"/>
      <c r="BV110" s="534"/>
      <c r="BW110" s="534"/>
      <c r="BX110" s="534"/>
      <c r="BY110" s="534"/>
      <c r="BZ110" s="534"/>
      <c r="CA110" s="534"/>
      <c r="CB110" s="538"/>
      <c r="CC110" s="534"/>
      <c r="CD110" s="534"/>
      <c r="CE110" s="534"/>
      <c r="CF110" s="534"/>
      <c r="CG110" s="534"/>
      <c r="CH110" s="534"/>
      <c r="CI110" s="534"/>
      <c r="CJ110" s="534"/>
      <c r="CK110" s="534"/>
      <c r="CL110" s="534"/>
      <c r="CM110" s="534"/>
    </row>
    <row r="111" spans="28:92" s="2" customFormat="1">
      <c r="AB111" s="533"/>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4"/>
      <c r="AY111" s="534"/>
      <c r="AZ111" s="534"/>
      <c r="BA111" s="534"/>
      <c r="BB111" s="538"/>
      <c r="BC111" s="540"/>
      <c r="BD111" s="534"/>
      <c r="BE111" s="534"/>
      <c r="BF111" s="534"/>
      <c r="BG111" s="534"/>
      <c r="BH111" s="534"/>
      <c r="BI111" s="534"/>
      <c r="BJ111" s="534"/>
      <c r="BK111" s="534"/>
      <c r="BL111" s="534"/>
      <c r="BM111" s="534"/>
      <c r="BN111" s="534"/>
      <c r="BO111" s="538"/>
      <c r="BP111" s="540"/>
      <c r="BQ111" s="540"/>
      <c r="BR111" s="534"/>
      <c r="BS111" s="534"/>
      <c r="BT111" s="534"/>
      <c r="BU111" s="534"/>
      <c r="BV111" s="534"/>
      <c r="BW111" s="534"/>
      <c r="BX111" s="534"/>
      <c r="BY111" s="534"/>
      <c r="BZ111" s="534"/>
      <c r="CA111" s="534"/>
      <c r="CB111" s="538"/>
      <c r="CC111" s="534"/>
      <c r="CD111" s="534"/>
      <c r="CE111" s="534"/>
      <c r="CF111" s="534"/>
      <c r="CG111" s="534"/>
      <c r="CH111" s="534"/>
      <c r="CI111" s="534"/>
      <c r="CJ111" s="534"/>
      <c r="CK111" s="534"/>
      <c r="CL111" s="534"/>
      <c r="CM111" s="534"/>
    </row>
    <row r="112" spans="28:92" s="2" customFormat="1">
      <c r="AB112" s="533"/>
      <c r="AC112" s="534"/>
      <c r="AD112" s="534"/>
      <c r="AE112" s="534"/>
      <c r="AF112" s="534"/>
      <c r="AG112" s="534"/>
      <c r="AH112" s="534"/>
      <c r="AI112" s="534"/>
      <c r="AJ112" s="534"/>
      <c r="AK112" s="534"/>
      <c r="AL112" s="534"/>
      <c r="AM112" s="534"/>
      <c r="AN112" s="534"/>
      <c r="AO112" s="534"/>
      <c r="AP112" s="534"/>
      <c r="AQ112" s="534"/>
      <c r="AR112" s="534"/>
      <c r="AS112" s="534"/>
      <c r="AT112" s="534"/>
      <c r="AU112" s="534"/>
      <c r="AV112" s="534"/>
      <c r="AW112" s="534"/>
      <c r="AX112" s="534"/>
      <c r="AY112" s="534"/>
      <c r="AZ112" s="534"/>
      <c r="BA112" s="534"/>
      <c r="BB112" s="538"/>
      <c r="BC112" s="540"/>
      <c r="BD112" s="534"/>
      <c r="BE112" s="534"/>
      <c r="BF112" s="534"/>
      <c r="BG112" s="534"/>
      <c r="BH112" s="534"/>
      <c r="BI112" s="534"/>
      <c r="BJ112" s="534"/>
      <c r="BK112" s="534"/>
      <c r="BL112" s="534"/>
      <c r="BM112" s="534"/>
      <c r="BN112" s="534"/>
      <c r="BO112" s="538"/>
      <c r="BP112" s="540"/>
      <c r="BQ112" s="540"/>
      <c r="BR112" s="534"/>
      <c r="BS112" s="534"/>
      <c r="BT112" s="534"/>
      <c r="BU112" s="534"/>
      <c r="BV112" s="534"/>
      <c r="BW112" s="534"/>
      <c r="BX112" s="534"/>
      <c r="BY112" s="534"/>
      <c r="BZ112" s="534"/>
      <c r="CA112" s="534"/>
      <c r="CB112" s="538"/>
      <c r="CC112" s="534"/>
      <c r="CD112" s="534"/>
      <c r="CE112" s="534"/>
      <c r="CF112" s="534"/>
      <c r="CG112" s="534"/>
      <c r="CH112" s="534"/>
      <c r="CI112" s="534"/>
      <c r="CJ112" s="534"/>
      <c r="CK112" s="534"/>
      <c r="CL112" s="534"/>
      <c r="CM112" s="534"/>
    </row>
    <row r="113" spans="17:91">
      <c r="Q113" s="2"/>
      <c r="R113" s="2"/>
      <c r="AB113" s="533"/>
      <c r="AC113" s="534"/>
      <c r="AD113" s="534"/>
      <c r="AE113" s="534"/>
      <c r="AF113" s="534"/>
      <c r="AG113" s="534"/>
      <c r="AH113" s="534"/>
      <c r="AI113" s="534"/>
      <c r="AJ113" s="534"/>
      <c r="AK113" s="534"/>
      <c r="AL113" s="534"/>
      <c r="AM113" s="534"/>
      <c r="AN113" s="534"/>
      <c r="AO113" s="534"/>
      <c r="AP113" s="534"/>
      <c r="AQ113" s="534"/>
      <c r="AR113" s="534"/>
      <c r="AS113" s="534"/>
      <c r="AT113" s="534"/>
      <c r="AU113" s="534"/>
      <c r="AV113" s="534"/>
      <c r="AW113" s="534"/>
      <c r="AX113" s="534"/>
      <c r="AY113" s="534"/>
      <c r="AZ113" s="534"/>
      <c r="BA113" s="534"/>
      <c r="BB113" s="538"/>
      <c r="BC113" s="540"/>
      <c r="BD113" s="534"/>
      <c r="BE113" s="534"/>
      <c r="BF113" s="534"/>
      <c r="BG113" s="534"/>
      <c r="BH113" s="534"/>
      <c r="BI113" s="534"/>
      <c r="BJ113" s="534"/>
      <c r="BK113" s="534"/>
      <c r="BL113" s="534"/>
      <c r="BM113" s="534"/>
      <c r="BN113" s="534"/>
      <c r="BO113" s="538"/>
      <c r="BP113" s="540"/>
      <c r="BQ113" s="540"/>
      <c r="BR113" s="534"/>
      <c r="BS113" s="534"/>
      <c r="BT113" s="534"/>
      <c r="BU113" s="534"/>
      <c r="BV113" s="534"/>
      <c r="BW113" s="534"/>
      <c r="BX113" s="534"/>
      <c r="BY113" s="534"/>
      <c r="BZ113" s="534"/>
      <c r="CA113" s="534"/>
      <c r="CB113" s="538"/>
      <c r="CC113" s="534"/>
      <c r="CD113" s="534"/>
      <c r="CE113" s="534"/>
      <c r="CF113" s="534"/>
      <c r="CG113" s="534"/>
      <c r="CH113" s="534"/>
      <c r="CI113" s="534"/>
      <c r="CJ113" s="534"/>
      <c r="CK113" s="534"/>
      <c r="CL113" s="534"/>
      <c r="CM113" s="534"/>
    </row>
    <row r="114" spans="17:91">
      <c r="AW114" s="539"/>
      <c r="BH114" s="538"/>
      <c r="BI114" s="538"/>
      <c r="BT114" s="538">
        <v>1</v>
      </c>
      <c r="BU114" s="538">
        <v>1.00543549940295</v>
      </c>
      <c r="BV114" s="538">
        <v>1</v>
      </c>
      <c r="BW114" s="538">
        <v>0.99990000000000001</v>
      </c>
      <c r="BX114" s="541">
        <v>1</v>
      </c>
    </row>
    <row r="115" spans="17:91">
      <c r="AW115" s="539"/>
      <c r="BH115" s="538"/>
      <c r="BI115" s="538"/>
      <c r="BQ115" s="1473"/>
      <c r="BR115" s="1473"/>
      <c r="BS115" s="1473"/>
      <c r="BT115" s="1473"/>
      <c r="BU115" s="1473"/>
      <c r="BV115" s="1473"/>
      <c r="BW115" s="1473"/>
      <c r="BX115" s="1480"/>
      <c r="BY115" s="1473"/>
      <c r="BZ115" s="1473"/>
      <c r="CA115" s="1473"/>
      <c r="CB115" s="1473"/>
      <c r="CC115" s="1473"/>
      <c r="CD115" s="1473"/>
      <c r="CE115" s="1473"/>
      <c r="CF115" s="1473"/>
    </row>
    <row r="116" spans="17:91">
      <c r="BQ116" s="1473"/>
      <c r="BR116" s="1473"/>
      <c r="BS116" s="1473"/>
      <c r="BT116" s="1473"/>
      <c r="BU116" s="1473"/>
      <c r="BV116" s="1473"/>
      <c r="BW116" s="1473"/>
      <c r="BX116" s="1473"/>
      <c r="BY116" s="1473"/>
      <c r="BZ116" s="1473"/>
      <c r="CA116" s="1473"/>
      <c r="CB116" s="1473"/>
      <c r="CC116" s="1473"/>
      <c r="CD116" s="1473"/>
      <c r="CE116" s="1473"/>
      <c r="CF116" s="1473"/>
    </row>
    <row r="117" spans="17:91">
      <c r="BQ117" s="1473"/>
      <c r="BR117" s="1473"/>
      <c r="BS117" s="1473"/>
      <c r="BT117" s="1473"/>
      <c r="BU117" s="1473"/>
      <c r="BV117" s="1473"/>
      <c r="BW117" s="1473"/>
      <c r="BX117" s="1473"/>
      <c r="BY117" s="1473"/>
      <c r="BZ117" s="1473"/>
      <c r="CA117" s="1473"/>
      <c r="CB117" s="1473"/>
      <c r="CC117" s="1473"/>
      <c r="CD117" s="1473"/>
      <c r="CE117" s="1473"/>
      <c r="CF117" s="1473"/>
    </row>
    <row r="118" spans="17:91">
      <c r="BQ118" s="1473"/>
      <c r="BR118" s="1473"/>
      <c r="BS118" s="1473"/>
      <c r="BT118" s="1473"/>
      <c r="BU118" s="1473"/>
      <c r="BV118" s="1473"/>
      <c r="BW118" s="1473"/>
      <c r="BX118" s="1473"/>
      <c r="BY118" s="1473"/>
      <c r="BZ118" s="1473"/>
      <c r="CA118" s="1473"/>
      <c r="CB118" s="1473"/>
      <c r="CC118" s="1473"/>
      <c r="CD118" s="1473"/>
      <c r="CE118" s="1473"/>
      <c r="CF118" s="1473"/>
    </row>
    <row r="119" spans="17:91">
      <c r="BQ119" s="1473"/>
      <c r="BR119" s="1473"/>
      <c r="BS119" s="1473"/>
      <c r="BT119" s="1473"/>
      <c r="BU119" s="1473"/>
      <c r="BV119" s="1473"/>
      <c r="BW119" s="1473"/>
      <c r="BX119" s="1473"/>
      <c r="BY119" s="1473"/>
      <c r="BZ119" s="1473"/>
      <c r="CA119" s="1473"/>
      <c r="CB119" s="1473"/>
      <c r="CC119" s="1473"/>
      <c r="CD119" s="1473"/>
      <c r="CE119" s="1473"/>
      <c r="CF119" s="1473"/>
    </row>
    <row r="120" spans="17:91">
      <c r="BQ120" s="1473"/>
      <c r="BR120" s="1473"/>
      <c r="BS120" s="1473"/>
      <c r="BT120" s="1473"/>
      <c r="BU120" s="1473"/>
      <c r="BV120" s="1473"/>
      <c r="BW120" s="1473"/>
      <c r="BX120" s="1473"/>
      <c r="BY120" s="1473"/>
      <c r="BZ120" s="1473"/>
      <c r="CA120" s="1473"/>
      <c r="CB120" s="1473"/>
      <c r="CC120" s="1473"/>
      <c r="CD120" s="1473"/>
      <c r="CE120" s="1473"/>
      <c r="CF120" s="1473"/>
    </row>
    <row r="121" spans="17:91">
      <c r="BQ121" s="1473"/>
      <c r="BR121" s="1473"/>
      <c r="BS121" s="1473"/>
      <c r="BT121" s="1473"/>
      <c r="BU121" s="1473"/>
      <c r="BV121" s="1473"/>
      <c r="BW121" s="1473"/>
      <c r="BX121" s="1473"/>
      <c r="BY121" s="1473"/>
      <c r="BZ121" s="1473"/>
      <c r="CA121" s="1473"/>
      <c r="CB121" s="1473"/>
      <c r="CC121" s="1473"/>
      <c r="CD121" s="1473"/>
      <c r="CE121" s="1473"/>
      <c r="CF121" s="1473"/>
    </row>
    <row r="122" spans="17:91">
      <c r="BQ122" s="1473"/>
      <c r="BR122" s="1473"/>
      <c r="BS122" s="1473"/>
      <c r="BT122" s="1473"/>
      <c r="BU122" s="1473"/>
      <c r="BV122" s="1473"/>
      <c r="BW122" s="1473"/>
      <c r="BX122" s="1473"/>
      <c r="BY122" s="1473"/>
      <c r="BZ122" s="1473"/>
      <c r="CA122" s="1473"/>
      <c r="CB122" s="1473"/>
      <c r="CC122" s="1473"/>
      <c r="CD122" s="1473"/>
      <c r="CE122" s="1473"/>
      <c r="CF122" s="1473"/>
    </row>
    <row r="123" spans="17:91">
      <c r="BQ123" s="1473"/>
      <c r="BR123" s="1473"/>
      <c r="BS123" s="1473"/>
      <c r="BT123" s="1473"/>
      <c r="BU123" s="1473"/>
      <c r="BV123" s="1473"/>
      <c r="BW123" s="1473"/>
      <c r="BX123" s="1473"/>
      <c r="BY123" s="1473"/>
      <c r="BZ123" s="1473"/>
      <c r="CA123" s="1473"/>
      <c r="CB123" s="1473"/>
      <c r="CC123" s="1473"/>
      <c r="CD123" s="1473"/>
      <c r="CE123" s="1473"/>
      <c r="CF123" s="1473"/>
    </row>
    <row r="153" spans="28:92">
      <c r="AB153" s="6" t="s">
        <v>481</v>
      </c>
      <c r="AC153" s="527" t="s">
        <v>143</v>
      </c>
      <c r="AD153" s="6"/>
      <c r="AE153" s="6"/>
      <c r="AG153" s="527"/>
      <c r="AH153" s="527"/>
      <c r="AI153" s="527"/>
      <c r="AJ153" s="527"/>
      <c r="AK153" s="527"/>
      <c r="AL153" s="527"/>
      <c r="AM153" s="527"/>
      <c r="AN153" s="527"/>
      <c r="AO153" s="527"/>
      <c r="AP153" s="527" t="s">
        <v>85</v>
      </c>
      <c r="AQ153" s="535"/>
      <c r="AR153" s="535"/>
      <c r="AT153" s="527"/>
      <c r="AU153" s="527"/>
      <c r="AV153" s="527"/>
      <c r="AW153" s="527"/>
      <c r="AX153" s="527"/>
      <c r="AY153" s="527"/>
      <c r="AZ153" s="527"/>
      <c r="BA153" s="527"/>
      <c r="BB153" s="535"/>
      <c r="BC153" s="527" t="s">
        <v>102</v>
      </c>
      <c r="BD153" s="535"/>
      <c r="BE153" s="535"/>
      <c r="BG153" s="527"/>
      <c r="BH153" s="527"/>
      <c r="BI153" s="527"/>
      <c r="BJ153" s="527"/>
      <c r="BK153" s="527"/>
      <c r="BL153" s="527"/>
      <c r="BM153" s="527"/>
      <c r="BN153" s="527"/>
      <c r="BO153" s="535"/>
      <c r="BP153" s="527" t="s">
        <v>112</v>
      </c>
      <c r="BQ153" s="535"/>
      <c r="BR153" s="535"/>
      <c r="BT153" s="527"/>
      <c r="BU153" s="527"/>
      <c r="BV153" s="527"/>
      <c r="BW153" s="527"/>
      <c r="BX153" s="527"/>
      <c r="BY153" s="527"/>
      <c r="BZ153" s="527"/>
      <c r="CA153" s="527"/>
      <c r="CB153" s="535"/>
      <c r="CC153" s="527" t="s">
        <v>125</v>
      </c>
      <c r="CD153" s="535"/>
      <c r="CE153" s="535"/>
      <c r="CG153" s="527"/>
      <c r="CH153" s="527"/>
      <c r="CI153" s="527"/>
      <c r="CJ153" s="527"/>
      <c r="CK153" s="527"/>
      <c r="CL153" s="527"/>
      <c r="CM153" s="527"/>
    </row>
    <row r="154" spans="28:92" s="2" customFormat="1">
      <c r="AB154" s="138" t="s">
        <v>364</v>
      </c>
      <c r="AC154" s="529">
        <v>2009</v>
      </c>
      <c r="AD154" s="529">
        <v>2010</v>
      </c>
      <c r="AE154" s="529">
        <v>2011</v>
      </c>
      <c r="AF154" s="529">
        <v>2012</v>
      </c>
      <c r="AG154" s="529">
        <v>2013</v>
      </c>
      <c r="AH154" s="529">
        <v>2014</v>
      </c>
      <c r="AI154" s="529">
        <v>2015</v>
      </c>
      <c r="AJ154" s="529">
        <v>2016</v>
      </c>
      <c r="AK154" s="529">
        <v>2017</v>
      </c>
      <c r="AL154" s="529">
        <v>2018</v>
      </c>
      <c r="AM154" s="529">
        <v>2019</v>
      </c>
      <c r="AN154" s="529">
        <v>2020</v>
      </c>
      <c r="AO154" s="496"/>
      <c r="AP154" s="529">
        <v>2009</v>
      </c>
      <c r="AQ154" s="529">
        <v>2010</v>
      </c>
      <c r="AR154" s="529">
        <v>2011</v>
      </c>
      <c r="AS154" s="529">
        <v>2012</v>
      </c>
      <c r="AT154" s="529">
        <v>2013</v>
      </c>
      <c r="AU154" s="529">
        <v>2014</v>
      </c>
      <c r="AV154" s="529">
        <v>2015</v>
      </c>
      <c r="AW154" s="529">
        <v>2016</v>
      </c>
      <c r="AX154" s="529">
        <v>2017</v>
      </c>
      <c r="AY154" s="529">
        <v>2018</v>
      </c>
      <c r="AZ154" s="529">
        <v>2019</v>
      </c>
      <c r="BA154" s="529">
        <v>2020</v>
      </c>
      <c r="BC154" s="529">
        <v>2009</v>
      </c>
      <c r="BD154" s="529">
        <v>2010</v>
      </c>
      <c r="BE154" s="529">
        <v>2011</v>
      </c>
      <c r="BF154" s="529">
        <v>2012</v>
      </c>
      <c r="BG154" s="529">
        <v>2013</v>
      </c>
      <c r="BH154" s="529">
        <v>2014</v>
      </c>
      <c r="BI154" s="529">
        <v>2015</v>
      </c>
      <c r="BJ154" s="529">
        <v>2016</v>
      </c>
      <c r="BK154" s="529">
        <v>2017</v>
      </c>
      <c r="BL154" s="529">
        <v>2018</v>
      </c>
      <c r="BM154" s="529">
        <v>2019</v>
      </c>
      <c r="BN154" s="529">
        <v>2020</v>
      </c>
      <c r="BP154" s="529">
        <v>2009</v>
      </c>
      <c r="BQ154" s="529">
        <v>2010</v>
      </c>
      <c r="BR154" s="529">
        <v>2011</v>
      </c>
      <c r="BS154" s="529">
        <v>2012</v>
      </c>
      <c r="BT154" s="529">
        <v>2013</v>
      </c>
      <c r="BU154" s="529">
        <v>2014</v>
      </c>
      <c r="BV154" s="529">
        <v>2015</v>
      </c>
      <c r="BW154" s="529">
        <v>2016</v>
      </c>
      <c r="BX154" s="529">
        <v>2017</v>
      </c>
      <c r="BY154" s="529">
        <v>2018</v>
      </c>
      <c r="BZ154" s="529">
        <v>2019</v>
      </c>
      <c r="CA154" s="529">
        <v>2020</v>
      </c>
      <c r="CC154" s="529">
        <v>2009</v>
      </c>
      <c r="CD154" s="529">
        <v>2010</v>
      </c>
      <c r="CE154" s="529">
        <v>2011</v>
      </c>
      <c r="CF154" s="529">
        <v>2012</v>
      </c>
      <c r="CG154" s="529">
        <v>2013</v>
      </c>
      <c r="CH154" s="529">
        <v>2014</v>
      </c>
      <c r="CI154" s="529">
        <v>2015</v>
      </c>
      <c r="CJ154" s="529">
        <v>2016</v>
      </c>
      <c r="CK154" s="529">
        <v>2017</v>
      </c>
      <c r="CL154" s="529">
        <v>2018</v>
      </c>
      <c r="CM154" s="529">
        <v>2019</v>
      </c>
      <c r="CN154" s="529">
        <v>2020</v>
      </c>
    </row>
    <row r="155" spans="28:92" s="4" customFormat="1">
      <c r="AB155" s="542">
        <v>1</v>
      </c>
      <c r="AC155" s="542"/>
      <c r="AD155" s="542"/>
      <c r="AE155" s="545"/>
      <c r="AF155" s="545"/>
      <c r="AG155" s="545"/>
      <c r="AH155" s="545"/>
      <c r="AI155" s="545">
        <v>12613</v>
      </c>
      <c r="AJ155" s="545">
        <v>15960</v>
      </c>
      <c r="AK155" s="545">
        <v>16717</v>
      </c>
      <c r="AL155" s="545">
        <v>18235</v>
      </c>
      <c r="AM155" s="545">
        <v>19416</v>
      </c>
      <c r="AN155" s="545">
        <v>19481</v>
      </c>
      <c r="AO155" s="35"/>
      <c r="AP155" s="542"/>
      <c r="AQ155" s="542"/>
      <c r="AR155" s="545"/>
      <c r="AS155" s="545"/>
      <c r="AT155" s="545"/>
      <c r="AU155" s="545"/>
      <c r="AV155" s="548">
        <v>17776</v>
      </c>
      <c r="AW155" s="548">
        <v>18223</v>
      </c>
      <c r="AX155" s="548">
        <v>18315</v>
      </c>
      <c r="AY155" s="548">
        <v>18066</v>
      </c>
      <c r="AZ155" s="548">
        <v>17933</v>
      </c>
      <c r="BA155" s="548">
        <v>18066</v>
      </c>
      <c r="BC155" s="542"/>
      <c r="BD155" s="542"/>
      <c r="BE155" s="545"/>
      <c r="BF155" s="545"/>
      <c r="BG155" s="545"/>
      <c r="BH155" s="545"/>
      <c r="BI155" s="548">
        <v>20086</v>
      </c>
      <c r="BJ155" s="548">
        <v>21358</v>
      </c>
      <c r="BK155" s="548">
        <v>24107</v>
      </c>
      <c r="BL155" s="548">
        <v>25159</v>
      </c>
      <c r="BM155" s="548">
        <v>26238</v>
      </c>
      <c r="BN155" s="548">
        <v>28153</v>
      </c>
      <c r="BP155" s="542"/>
      <c r="BQ155" s="542"/>
      <c r="BR155" s="545"/>
      <c r="BS155" s="545"/>
      <c r="BT155" s="545"/>
      <c r="BU155" s="545"/>
      <c r="BV155" s="548">
        <v>50644</v>
      </c>
      <c r="BW155" s="548">
        <v>55914</v>
      </c>
      <c r="BX155" s="552">
        <v>58928</v>
      </c>
      <c r="BY155" s="552">
        <v>61677</v>
      </c>
      <c r="BZ155" s="552">
        <v>60190</v>
      </c>
      <c r="CA155" s="552">
        <v>64822</v>
      </c>
      <c r="CC155" s="542"/>
      <c r="CD155" s="542"/>
      <c r="CE155" s="545"/>
      <c r="CF155" s="545"/>
      <c r="CG155" s="545"/>
      <c r="CH155" s="545"/>
      <c r="CI155" s="548">
        <v>37864</v>
      </c>
      <c r="CJ155" s="548">
        <v>38339</v>
      </c>
      <c r="CK155" s="552">
        <v>39873</v>
      </c>
      <c r="CL155" s="552">
        <v>40370</v>
      </c>
      <c r="CM155" s="552">
        <v>44633</v>
      </c>
      <c r="CN155" s="552">
        <v>45579</v>
      </c>
    </row>
    <row r="156" spans="28:92" s="4" customFormat="1">
      <c r="AB156" s="542" t="s">
        <v>365</v>
      </c>
      <c r="AC156" s="542"/>
      <c r="AD156" s="542"/>
      <c r="AE156" s="545"/>
      <c r="AF156" s="545"/>
      <c r="AG156" s="545"/>
      <c r="AH156" s="545"/>
      <c r="AI156" s="545">
        <v>3934</v>
      </c>
      <c r="AJ156" s="545">
        <v>5198</v>
      </c>
      <c r="AK156" s="545">
        <v>5364</v>
      </c>
      <c r="AL156" s="545">
        <v>6156</v>
      </c>
      <c r="AM156" s="545">
        <v>6412</v>
      </c>
      <c r="AN156" s="545">
        <v>6481</v>
      </c>
      <c r="AO156" s="35"/>
      <c r="AP156" s="542"/>
      <c r="AQ156" s="542"/>
      <c r="AR156" s="545"/>
      <c r="AS156" s="545"/>
      <c r="AT156" s="545"/>
      <c r="AU156" s="545"/>
      <c r="AV156" s="548">
        <v>6900</v>
      </c>
      <c r="AW156" s="548">
        <v>7087</v>
      </c>
      <c r="AX156" s="548">
        <v>7082</v>
      </c>
      <c r="AY156" s="548">
        <v>7004</v>
      </c>
      <c r="AZ156" s="548">
        <v>7045</v>
      </c>
      <c r="BA156" s="548">
        <v>7004</v>
      </c>
      <c r="BC156" s="542"/>
      <c r="BD156" s="542"/>
      <c r="BE156" s="545"/>
      <c r="BF156" s="545"/>
      <c r="BG156" s="545"/>
      <c r="BH156" s="545"/>
      <c r="BI156" s="548">
        <v>7619</v>
      </c>
      <c r="BJ156" s="548">
        <v>8099</v>
      </c>
      <c r="BK156" s="548">
        <v>9290</v>
      </c>
      <c r="BL156" s="548">
        <v>9701</v>
      </c>
      <c r="BM156" s="548">
        <v>10179</v>
      </c>
      <c r="BN156" s="548">
        <v>11095</v>
      </c>
      <c r="BP156" s="542"/>
      <c r="BQ156" s="542"/>
      <c r="BR156" s="545"/>
      <c r="BS156" s="545"/>
      <c r="BT156" s="545"/>
      <c r="BU156" s="545"/>
      <c r="BV156" s="548">
        <v>24105</v>
      </c>
      <c r="BW156" s="548">
        <v>27161</v>
      </c>
      <c r="BX156" s="552">
        <v>27317</v>
      </c>
      <c r="BY156" s="552">
        <v>28988</v>
      </c>
      <c r="BZ156" s="552">
        <v>26733</v>
      </c>
      <c r="CA156" s="552">
        <v>30760</v>
      </c>
      <c r="CC156" s="542"/>
      <c r="CD156" s="542"/>
      <c r="CE156" s="545"/>
      <c r="CF156" s="545"/>
      <c r="CG156" s="545"/>
      <c r="CH156" s="545"/>
      <c r="CI156" s="548">
        <v>12148</v>
      </c>
      <c r="CJ156" s="548">
        <v>12385</v>
      </c>
      <c r="CK156" s="552">
        <v>13419</v>
      </c>
      <c r="CL156" s="552">
        <v>12966</v>
      </c>
      <c r="CM156" s="552">
        <v>14704</v>
      </c>
      <c r="CN156" s="552">
        <v>14595</v>
      </c>
    </row>
    <row r="157" spans="28:92" s="4" customFormat="1">
      <c r="AB157" s="542" t="s">
        <v>366</v>
      </c>
      <c r="AC157" s="542"/>
      <c r="AD157" s="542"/>
      <c r="AE157" s="545"/>
      <c r="AF157" s="545"/>
      <c r="AG157" s="545"/>
      <c r="AH157" s="545"/>
      <c r="AI157" s="545">
        <v>602</v>
      </c>
      <c r="AJ157" s="545">
        <v>794</v>
      </c>
      <c r="AK157" s="545">
        <v>808</v>
      </c>
      <c r="AL157" s="545">
        <v>965</v>
      </c>
      <c r="AM157" s="545">
        <v>996</v>
      </c>
      <c r="AN157" s="545">
        <v>1038</v>
      </c>
      <c r="AO157" s="35"/>
      <c r="AP157" s="542"/>
      <c r="AQ157" s="542"/>
      <c r="AR157" s="545"/>
      <c r="AS157" s="545"/>
      <c r="AT157" s="545"/>
      <c r="AU157" s="545"/>
      <c r="AV157" s="548">
        <v>1202</v>
      </c>
      <c r="AW157" s="548">
        <v>1189</v>
      </c>
      <c r="AX157" s="548">
        <v>1190</v>
      </c>
      <c r="AY157" s="548">
        <v>1209</v>
      </c>
      <c r="AZ157" s="548">
        <v>1215</v>
      </c>
      <c r="BA157" s="548">
        <v>1209</v>
      </c>
      <c r="BC157" s="542"/>
      <c r="BD157" s="542"/>
      <c r="BE157" s="545"/>
      <c r="BF157" s="545"/>
      <c r="BG157" s="545"/>
      <c r="BH157" s="545"/>
      <c r="BI157" s="548">
        <v>812</v>
      </c>
      <c r="BJ157" s="548">
        <v>835</v>
      </c>
      <c r="BK157" s="548">
        <v>963</v>
      </c>
      <c r="BL157" s="548">
        <v>955</v>
      </c>
      <c r="BM157" s="548">
        <v>985</v>
      </c>
      <c r="BN157" s="548">
        <v>1063</v>
      </c>
      <c r="BP157" s="542"/>
      <c r="BQ157" s="542"/>
      <c r="BR157" s="545"/>
      <c r="BS157" s="545"/>
      <c r="BT157" s="545"/>
      <c r="BU157" s="545"/>
      <c r="BV157" s="548">
        <v>3843</v>
      </c>
      <c r="BW157" s="548">
        <v>4382</v>
      </c>
      <c r="BX157" s="552">
        <v>4301</v>
      </c>
      <c r="BY157" s="552">
        <v>4671</v>
      </c>
      <c r="BZ157" s="552">
        <v>4280</v>
      </c>
      <c r="CA157" s="552">
        <v>5336</v>
      </c>
      <c r="CC157" s="542"/>
      <c r="CD157" s="542"/>
      <c r="CE157" s="545"/>
      <c r="CF157" s="545"/>
      <c r="CG157" s="545"/>
      <c r="CH157" s="545"/>
      <c r="CI157" s="548">
        <v>2137</v>
      </c>
      <c r="CJ157" s="548">
        <v>2096</v>
      </c>
      <c r="CK157" s="552">
        <v>2259</v>
      </c>
      <c r="CL157" s="552">
        <v>2172</v>
      </c>
      <c r="CM157" s="552">
        <v>2453</v>
      </c>
      <c r="CN157" s="552">
        <v>2538</v>
      </c>
    </row>
    <row r="158" spans="28:92" s="4" customFormat="1">
      <c r="AB158" s="542" t="s">
        <v>367</v>
      </c>
      <c r="AC158" s="542"/>
      <c r="AD158" s="542"/>
      <c r="AE158" s="545"/>
      <c r="AF158" s="545"/>
      <c r="AG158" s="545"/>
      <c r="AH158" s="545"/>
      <c r="AI158" s="545">
        <v>567</v>
      </c>
      <c r="AJ158" s="545">
        <v>740</v>
      </c>
      <c r="AK158" s="545">
        <v>776</v>
      </c>
      <c r="AL158" s="545">
        <v>889</v>
      </c>
      <c r="AM158" s="545">
        <v>960</v>
      </c>
      <c r="AN158" s="545">
        <v>932</v>
      </c>
      <c r="AO158" s="35"/>
      <c r="AP158" s="542"/>
      <c r="AQ158" s="542"/>
      <c r="AR158" s="545"/>
      <c r="AS158" s="545"/>
      <c r="AT158" s="545"/>
      <c r="AU158" s="545"/>
      <c r="AV158" s="548">
        <v>1352</v>
      </c>
      <c r="AW158" s="548">
        <v>1416</v>
      </c>
      <c r="AX158" s="548">
        <v>1398</v>
      </c>
      <c r="AY158" s="548">
        <v>1364</v>
      </c>
      <c r="AZ158" s="548">
        <v>1264</v>
      </c>
      <c r="BA158" s="548">
        <v>1364</v>
      </c>
      <c r="BC158" s="542"/>
      <c r="BD158" s="542"/>
      <c r="BE158" s="545"/>
      <c r="BF158" s="545"/>
      <c r="BG158" s="545"/>
      <c r="BH158" s="545"/>
      <c r="BI158" s="548">
        <v>600</v>
      </c>
      <c r="BJ158" s="548">
        <v>641</v>
      </c>
      <c r="BK158" s="548">
        <v>679</v>
      </c>
      <c r="BL158" s="548">
        <v>694</v>
      </c>
      <c r="BM158" s="548">
        <v>723</v>
      </c>
      <c r="BN158" s="548">
        <v>739</v>
      </c>
      <c r="BP158" s="542"/>
      <c r="BQ158" s="542"/>
      <c r="BR158" s="545"/>
      <c r="BS158" s="545"/>
      <c r="BT158" s="545"/>
      <c r="BU158" s="545"/>
      <c r="BV158" s="548">
        <v>3040</v>
      </c>
      <c r="BW158" s="548">
        <v>3513</v>
      </c>
      <c r="BX158" s="552">
        <v>3316</v>
      </c>
      <c r="BY158" s="552">
        <v>3446</v>
      </c>
      <c r="BZ158" s="552">
        <v>3334</v>
      </c>
      <c r="CA158" s="552">
        <v>4010</v>
      </c>
      <c r="CC158" s="542"/>
      <c r="CD158" s="542"/>
      <c r="CE158" s="545"/>
      <c r="CF158" s="545"/>
      <c r="CG158" s="545"/>
      <c r="CH158" s="545"/>
      <c r="CI158" s="548">
        <v>2009</v>
      </c>
      <c r="CJ158" s="548">
        <v>2063</v>
      </c>
      <c r="CK158" s="552">
        <v>2166</v>
      </c>
      <c r="CL158" s="552">
        <v>2146</v>
      </c>
      <c r="CM158" s="552">
        <v>2406</v>
      </c>
      <c r="CN158" s="552">
        <v>2398</v>
      </c>
    </row>
    <row r="159" spans="28:92" s="4" customFormat="1">
      <c r="AB159" s="542" t="s">
        <v>368</v>
      </c>
      <c r="AC159" s="542"/>
      <c r="AD159" s="542"/>
      <c r="AE159" s="545"/>
      <c r="AF159" s="545"/>
      <c r="AG159" s="545"/>
      <c r="AH159" s="545"/>
      <c r="AI159" s="545">
        <v>183</v>
      </c>
      <c r="AJ159" s="545">
        <v>254</v>
      </c>
      <c r="AK159" s="545">
        <v>270</v>
      </c>
      <c r="AL159" s="545">
        <v>324</v>
      </c>
      <c r="AM159" s="545">
        <v>330</v>
      </c>
      <c r="AN159" s="545">
        <v>329</v>
      </c>
      <c r="AO159" s="35"/>
      <c r="AP159" s="542"/>
      <c r="AQ159" s="542"/>
      <c r="AR159" s="545"/>
      <c r="AS159" s="545"/>
      <c r="AT159" s="545"/>
      <c r="AU159" s="545"/>
      <c r="AV159" s="548">
        <v>522</v>
      </c>
      <c r="AW159" s="548">
        <v>545</v>
      </c>
      <c r="AX159" s="548">
        <v>547</v>
      </c>
      <c r="AY159" s="548">
        <v>537</v>
      </c>
      <c r="AZ159" s="548">
        <v>508</v>
      </c>
      <c r="BA159" s="548">
        <v>537</v>
      </c>
      <c r="BC159" s="542"/>
      <c r="BD159" s="542"/>
      <c r="BE159" s="545"/>
      <c r="BF159" s="545"/>
      <c r="BG159" s="545"/>
      <c r="BH159" s="545"/>
      <c r="BI159" s="548">
        <v>224</v>
      </c>
      <c r="BJ159" s="548">
        <v>224</v>
      </c>
      <c r="BK159" s="548">
        <v>250</v>
      </c>
      <c r="BL159" s="548">
        <v>235</v>
      </c>
      <c r="BM159" s="548">
        <v>239</v>
      </c>
      <c r="BN159" s="548">
        <v>256</v>
      </c>
      <c r="BP159" s="542"/>
      <c r="BQ159" s="542"/>
      <c r="BR159" s="545"/>
      <c r="BS159" s="545"/>
      <c r="BT159" s="545"/>
      <c r="BU159" s="545"/>
      <c r="BV159" s="548">
        <v>783</v>
      </c>
      <c r="BW159" s="548">
        <v>891</v>
      </c>
      <c r="BX159" s="552">
        <v>954</v>
      </c>
      <c r="BY159" s="552">
        <v>941</v>
      </c>
      <c r="BZ159" s="552">
        <v>1046</v>
      </c>
      <c r="CA159" s="552">
        <v>1177</v>
      </c>
      <c r="CC159" s="542"/>
      <c r="CD159" s="542"/>
      <c r="CE159" s="545"/>
      <c r="CF159" s="545"/>
      <c r="CG159" s="545"/>
      <c r="CH159" s="545"/>
      <c r="CI159" s="548">
        <v>688</v>
      </c>
      <c r="CJ159" s="548">
        <v>691</v>
      </c>
      <c r="CK159" s="552">
        <v>750</v>
      </c>
      <c r="CL159" s="552">
        <v>714</v>
      </c>
      <c r="CM159" s="552">
        <v>820</v>
      </c>
      <c r="CN159" s="552">
        <v>793</v>
      </c>
    </row>
    <row r="160" spans="28:92" s="4" customFormat="1">
      <c r="AB160" s="543" t="s">
        <v>201</v>
      </c>
      <c r="AC160" s="543">
        <v>16473</v>
      </c>
      <c r="AD160" s="543">
        <v>17491</v>
      </c>
      <c r="AE160" s="545">
        <v>17491</v>
      </c>
      <c r="AF160" s="545">
        <v>16405</v>
      </c>
      <c r="AG160" s="545">
        <v>17141</v>
      </c>
      <c r="AH160" s="545">
        <v>17224</v>
      </c>
      <c r="AI160" s="545">
        <v>17899</v>
      </c>
      <c r="AJ160" s="545">
        <v>22946</v>
      </c>
      <c r="AK160" s="545">
        <v>23935</v>
      </c>
      <c r="AL160" s="545">
        <f>SUM(AL155:AL159)</f>
        <v>26569</v>
      </c>
      <c r="AM160" s="545">
        <v>28114</v>
      </c>
      <c r="AN160" s="545">
        <v>28261</v>
      </c>
      <c r="AO160" s="35"/>
      <c r="AP160" s="543">
        <v>27864</v>
      </c>
      <c r="AQ160" s="543">
        <v>29827</v>
      </c>
      <c r="AR160" s="545">
        <v>29827</v>
      </c>
      <c r="AS160" s="545">
        <v>30690</v>
      </c>
      <c r="AT160" s="545">
        <v>32911</v>
      </c>
      <c r="AU160" s="545">
        <v>32860</v>
      </c>
      <c r="AV160" s="545">
        <v>27752</v>
      </c>
      <c r="AW160" s="545">
        <v>28460</v>
      </c>
      <c r="AX160" s="545">
        <v>28532</v>
      </c>
      <c r="AY160" s="545">
        <f>SUM(AY155:AY159)</f>
        <v>28180</v>
      </c>
      <c r="AZ160" s="545">
        <f>SUM(AZ155:AZ159)</f>
        <v>27965</v>
      </c>
      <c r="BA160" s="545">
        <v>28180</v>
      </c>
      <c r="BC160" s="543">
        <v>17327</v>
      </c>
      <c r="BD160" s="543">
        <v>20028</v>
      </c>
      <c r="BE160" s="545">
        <v>20028</v>
      </c>
      <c r="BF160" s="545">
        <v>25110</v>
      </c>
      <c r="BG160" s="545">
        <v>31595</v>
      </c>
      <c r="BH160" s="545">
        <v>40892</v>
      </c>
      <c r="BI160" s="545">
        <v>29341</v>
      </c>
      <c r="BJ160" s="545">
        <v>31157</v>
      </c>
      <c r="BK160" s="545">
        <v>35289</v>
      </c>
      <c r="BL160" s="545">
        <f>SUM(BL155:BL159)</f>
        <v>36744</v>
      </c>
      <c r="BM160" s="545">
        <f>SUM(BM155:BM159)</f>
        <v>38364</v>
      </c>
      <c r="BN160" s="545">
        <v>41306</v>
      </c>
      <c r="BP160" s="543"/>
      <c r="BQ160" s="543"/>
      <c r="BR160" s="545">
        <v>34752</v>
      </c>
      <c r="BS160" s="545">
        <v>44434</v>
      </c>
      <c r="BT160" s="545">
        <v>54402</v>
      </c>
      <c r="BU160" s="545">
        <v>54993</v>
      </c>
      <c r="BV160" s="545">
        <v>82415</v>
      </c>
      <c r="BW160" s="545">
        <v>91861</v>
      </c>
      <c r="BX160" s="545">
        <v>94816</v>
      </c>
      <c r="BY160" s="553">
        <f>SUM(BY155:BY159)</f>
        <v>99723</v>
      </c>
      <c r="BZ160" s="553">
        <f>SUM(BZ155:BZ159)</f>
        <v>95583</v>
      </c>
      <c r="CA160" s="553">
        <v>106105</v>
      </c>
      <c r="CC160" s="543">
        <v>24188</v>
      </c>
      <c r="CD160" s="543">
        <v>29326</v>
      </c>
      <c r="CE160" s="545">
        <v>43723</v>
      </c>
      <c r="CF160" s="545">
        <v>43840</v>
      </c>
      <c r="CG160" s="545">
        <v>48368</v>
      </c>
      <c r="CH160" s="545">
        <v>52653</v>
      </c>
      <c r="CI160" s="545">
        <v>54846</v>
      </c>
      <c r="CJ160" s="545">
        <v>55574</v>
      </c>
      <c r="CK160" s="545">
        <v>58467</v>
      </c>
      <c r="CL160" s="553">
        <f>SUM(CL155:CL159)</f>
        <v>58368</v>
      </c>
      <c r="CM160" s="553">
        <f>SUM(CM155:CM159)</f>
        <v>65016</v>
      </c>
      <c r="CN160" s="553">
        <v>65903</v>
      </c>
    </row>
    <row r="161" spans="28:92" s="2" customFormat="1"/>
    <row r="162" spans="28:92" s="2" customFormat="1">
      <c r="AB162" s="138" t="s">
        <v>364</v>
      </c>
      <c r="AC162" s="529">
        <v>2009</v>
      </c>
      <c r="AD162" s="529">
        <v>2010</v>
      </c>
      <c r="AE162" s="529">
        <v>2011</v>
      </c>
      <c r="AF162" s="529">
        <v>2012</v>
      </c>
      <c r="AG162" s="529">
        <v>2013</v>
      </c>
      <c r="AH162" s="529">
        <v>2014</v>
      </c>
      <c r="AI162" s="529">
        <v>2015</v>
      </c>
      <c r="AJ162" s="529">
        <v>2016</v>
      </c>
      <c r="AK162" s="529">
        <v>2017</v>
      </c>
      <c r="AL162" s="529">
        <v>2018</v>
      </c>
      <c r="AM162" s="529">
        <v>2019</v>
      </c>
      <c r="AN162" s="529">
        <v>2020</v>
      </c>
      <c r="AO162" s="496"/>
      <c r="AP162" s="529">
        <v>2009</v>
      </c>
      <c r="AQ162" s="529">
        <v>2010</v>
      </c>
      <c r="AR162" s="529">
        <v>2011</v>
      </c>
      <c r="AS162" s="529">
        <v>2012</v>
      </c>
      <c r="AT162" s="529">
        <v>2013</v>
      </c>
      <c r="AU162" s="529">
        <v>2014</v>
      </c>
      <c r="AV162" s="529">
        <v>2015</v>
      </c>
      <c r="AW162" s="529">
        <v>2016</v>
      </c>
      <c r="AX162" s="529">
        <v>2017</v>
      </c>
      <c r="AY162" s="529">
        <v>2018</v>
      </c>
      <c r="AZ162" s="529">
        <v>2019</v>
      </c>
      <c r="BA162" s="529">
        <v>2020</v>
      </c>
      <c r="BC162" s="529">
        <v>2009</v>
      </c>
      <c r="BD162" s="529">
        <v>2010</v>
      </c>
      <c r="BE162" s="529">
        <v>2011</v>
      </c>
      <c r="BF162" s="529">
        <v>2012</v>
      </c>
      <c r="BG162" s="529">
        <v>2013</v>
      </c>
      <c r="BH162" s="529">
        <v>2014</v>
      </c>
      <c r="BI162" s="529">
        <v>2015</v>
      </c>
      <c r="BJ162" s="529">
        <v>2016</v>
      </c>
      <c r="BK162" s="529">
        <v>2017</v>
      </c>
      <c r="BL162" s="529">
        <v>2018</v>
      </c>
      <c r="BM162" s="529">
        <v>2019</v>
      </c>
      <c r="BN162" s="529">
        <v>2020</v>
      </c>
      <c r="BP162" s="529">
        <v>2009</v>
      </c>
      <c r="BQ162" s="529">
        <v>2010</v>
      </c>
      <c r="BR162" s="529">
        <v>2011</v>
      </c>
      <c r="BS162" s="529">
        <v>2012</v>
      </c>
      <c r="BT162" s="529">
        <v>2013</v>
      </c>
      <c r="BU162" s="529">
        <v>2014</v>
      </c>
      <c r="BV162" s="529">
        <v>2015</v>
      </c>
      <c r="BW162" s="529">
        <v>2016</v>
      </c>
      <c r="BX162" s="529">
        <v>2017</v>
      </c>
      <c r="BY162" s="529">
        <v>2018</v>
      </c>
      <c r="BZ162" s="529">
        <v>2019</v>
      </c>
      <c r="CA162" s="529">
        <v>2020</v>
      </c>
      <c r="CC162" s="529">
        <v>2009</v>
      </c>
      <c r="CD162" s="529">
        <v>2010</v>
      </c>
      <c r="CE162" s="529">
        <v>2011</v>
      </c>
      <c r="CF162" s="529">
        <v>2012</v>
      </c>
      <c r="CG162" s="529">
        <v>2013</v>
      </c>
      <c r="CH162" s="529">
        <v>2014</v>
      </c>
      <c r="CI162" s="529">
        <v>2015</v>
      </c>
      <c r="CJ162" s="529">
        <v>2016</v>
      </c>
      <c r="CK162" s="529">
        <v>2017</v>
      </c>
      <c r="CL162" s="529">
        <v>2018</v>
      </c>
      <c r="CM162" s="529">
        <v>2019</v>
      </c>
      <c r="CN162" s="529">
        <v>2020</v>
      </c>
    </row>
    <row r="163" spans="28:92" s="4" customFormat="1">
      <c r="AB163" s="542">
        <v>1</v>
      </c>
      <c r="AC163" s="544">
        <v>0.7</v>
      </c>
      <c r="AD163" s="544">
        <v>0.69</v>
      </c>
      <c r="AE163" s="537">
        <v>0.68820000000000003</v>
      </c>
      <c r="AF163" s="537">
        <v>0.71299999999999997</v>
      </c>
      <c r="AG163" s="537">
        <v>0.71</v>
      </c>
      <c r="AH163" s="537">
        <v>0.71</v>
      </c>
      <c r="AI163" s="546">
        <v>0.70467623889602804</v>
      </c>
      <c r="AJ163" s="546">
        <v>0.69554606467358104</v>
      </c>
      <c r="AK163" s="546">
        <v>0.69843325673699597</v>
      </c>
      <c r="AL163" s="546">
        <v>0.68632616959614601</v>
      </c>
      <c r="AM163" s="546">
        <v>0.69061677456071713</v>
      </c>
      <c r="AN163" s="531">
        <f>AN155/$AN$160</f>
        <v>0.68932451080995005</v>
      </c>
      <c r="AO163" s="547"/>
      <c r="AP163" s="544">
        <v>0.66</v>
      </c>
      <c r="AQ163" s="544">
        <v>0.66</v>
      </c>
      <c r="AR163" s="537">
        <v>0.65</v>
      </c>
      <c r="AS163" s="537">
        <v>0.64</v>
      </c>
      <c r="AT163" s="537">
        <v>0.64</v>
      </c>
      <c r="AU163" s="537">
        <v>0.64</v>
      </c>
      <c r="AV163" s="546">
        <v>0.64053041222254203</v>
      </c>
      <c r="AW163" s="546">
        <v>0.64030217849613502</v>
      </c>
      <c r="AX163" s="546">
        <v>0.64191083695499795</v>
      </c>
      <c r="AY163" s="546">
        <v>0.64109297374024099</v>
      </c>
      <c r="AZ163" s="546">
        <v>0.63552164655784249</v>
      </c>
      <c r="BA163" s="531">
        <f>BA155/$BA$160</f>
        <v>0.64109297374024132</v>
      </c>
      <c r="BB163" s="549"/>
      <c r="BC163" s="544">
        <v>0.66</v>
      </c>
      <c r="BD163" s="544">
        <v>0.67</v>
      </c>
      <c r="BE163" s="537">
        <v>0.65</v>
      </c>
      <c r="BF163" s="537">
        <v>0.63560000000000005</v>
      </c>
      <c r="BG163" s="537">
        <v>0.67</v>
      </c>
      <c r="BH163" s="537">
        <v>0.67</v>
      </c>
      <c r="BI163" s="546">
        <v>0.68457107801370098</v>
      </c>
      <c r="BJ163" s="546">
        <v>0.685496036203742</v>
      </c>
      <c r="BK163" s="546">
        <v>0.68313072062115698</v>
      </c>
      <c r="BL163" s="546">
        <v>0.68471042891356404</v>
      </c>
      <c r="BM163" s="546">
        <v>0.68392242727557084</v>
      </c>
      <c r="BN163" s="531">
        <f>BN155/$BN$160</f>
        <v>0.681571684501041</v>
      </c>
      <c r="BO163" s="549"/>
      <c r="BP163" s="550"/>
      <c r="BQ163" s="550"/>
      <c r="BR163" s="537">
        <v>0.7</v>
      </c>
      <c r="BS163" s="537">
        <v>0.68</v>
      </c>
      <c r="BT163" s="537">
        <v>0.66</v>
      </c>
      <c r="BU163" s="537">
        <v>0.66</v>
      </c>
      <c r="BV163" s="546">
        <v>0.61449978766001301</v>
      </c>
      <c r="BW163" s="546">
        <v>0.60868050641730398</v>
      </c>
      <c r="BX163" s="546">
        <v>0.62149848126898399</v>
      </c>
      <c r="BY163" s="546">
        <v>0.61848319845973299</v>
      </c>
      <c r="BZ163" s="546">
        <v>0.62971448897816562</v>
      </c>
      <c r="CA163" s="531">
        <f>CA155/$CA$160</f>
        <v>0.61092314217049148</v>
      </c>
      <c r="CB163" s="549"/>
      <c r="CC163" s="544">
        <v>0.63</v>
      </c>
      <c r="CD163" s="544">
        <v>0.61</v>
      </c>
      <c r="CE163" s="537">
        <v>0.7</v>
      </c>
      <c r="CF163" s="537">
        <v>0.69899999999999995</v>
      </c>
      <c r="CG163" s="537">
        <v>0.69</v>
      </c>
      <c r="CH163" s="537">
        <v>0.69</v>
      </c>
      <c r="CI163" s="546">
        <v>0.69036939795062502</v>
      </c>
      <c r="CJ163" s="546">
        <v>0.68987296217655703</v>
      </c>
      <c r="CK163" s="546">
        <v>0.681974447124019</v>
      </c>
      <c r="CL163" s="546">
        <v>0.69164610745613997</v>
      </c>
      <c r="CM163" s="546">
        <v>0.68649255567860223</v>
      </c>
      <c r="CN163" s="531">
        <f>CN155/$CN$160</f>
        <v>0.69160736233555375</v>
      </c>
    </row>
    <row r="164" spans="28:92" s="4" customFormat="1">
      <c r="AB164" s="542" t="s">
        <v>365</v>
      </c>
      <c r="AC164" s="544">
        <v>0.22</v>
      </c>
      <c r="AD164" s="544">
        <v>0.23</v>
      </c>
      <c r="AE164" s="537">
        <v>0.2311</v>
      </c>
      <c r="AF164" s="537">
        <v>0.21279999999999999</v>
      </c>
      <c r="AG164" s="537">
        <v>0.22</v>
      </c>
      <c r="AH164" s="537">
        <v>0.22</v>
      </c>
      <c r="AI164" s="546">
        <v>0.219788815017599</v>
      </c>
      <c r="AJ164" s="546">
        <v>0.22653185740434101</v>
      </c>
      <c r="AK164" s="546">
        <v>0.22410695634008801</v>
      </c>
      <c r="AL164" s="546">
        <v>0.231698596108246</v>
      </c>
      <c r="AM164" s="546">
        <v>0.22807142349007611</v>
      </c>
      <c r="AN164" s="531">
        <f>AN156/$AN$160</f>
        <v>0.22932663387707442</v>
      </c>
      <c r="AO164" s="547"/>
      <c r="AP164" s="544">
        <v>0.23</v>
      </c>
      <c r="AQ164" s="544">
        <v>0.23</v>
      </c>
      <c r="AR164" s="537">
        <v>0.24</v>
      </c>
      <c r="AS164" s="537">
        <v>0.24</v>
      </c>
      <c r="AT164" s="537">
        <v>0.24</v>
      </c>
      <c r="AU164" s="537">
        <v>0.24</v>
      </c>
      <c r="AV164" s="546">
        <v>0.24863072931680599</v>
      </c>
      <c r="AW164" s="546">
        <v>0.24901616303584001</v>
      </c>
      <c r="AX164" s="546">
        <v>0.248212533295948</v>
      </c>
      <c r="AY164" s="546">
        <v>0.248545067423705</v>
      </c>
      <c r="AZ164" s="546">
        <v>0.24975159687721787</v>
      </c>
      <c r="BA164" s="531">
        <f>BA156/$BA$160</f>
        <v>0.24854506742370475</v>
      </c>
      <c r="BB164" s="549"/>
      <c r="BC164" s="544">
        <v>0.28000000000000003</v>
      </c>
      <c r="BD164" s="544">
        <v>0.27</v>
      </c>
      <c r="BE164" s="537">
        <v>0.28999999999999998</v>
      </c>
      <c r="BF164" s="537">
        <v>0.29799999999999999</v>
      </c>
      <c r="BG164" s="537">
        <v>0.27</v>
      </c>
      <c r="BH164" s="537">
        <v>0.27</v>
      </c>
      <c r="BI164" s="546">
        <v>0.25967076786748899</v>
      </c>
      <c r="BJ164" s="546">
        <v>0.25994158616041302</v>
      </c>
      <c r="BK164" s="546">
        <v>0.26325483861826598</v>
      </c>
      <c r="BL164" s="546">
        <v>0.26401589375136097</v>
      </c>
      <c r="BM164" s="546">
        <v>0.27</v>
      </c>
      <c r="BN164" s="531">
        <v>0.26</v>
      </c>
      <c r="BO164" s="549"/>
      <c r="BP164" s="550"/>
      <c r="BQ164" s="550"/>
      <c r="BR164" s="537">
        <v>0.23</v>
      </c>
      <c r="BS164" s="537">
        <v>0.25</v>
      </c>
      <c r="BT164" s="537">
        <v>0.26</v>
      </c>
      <c r="BU164" s="537">
        <v>0.26</v>
      </c>
      <c r="BV164" s="546">
        <v>0.29248316447248701</v>
      </c>
      <c r="BW164" s="546">
        <v>0.29567498720893498</v>
      </c>
      <c r="BX164" s="546">
        <v>0.28810538305771199</v>
      </c>
      <c r="BY164" s="546">
        <v>0.29068519799845599</v>
      </c>
      <c r="BZ164" s="546">
        <v>0.27968362574934874</v>
      </c>
      <c r="CA164" s="531">
        <f>CA156/$CA$160</f>
        <v>0.28990151265256114</v>
      </c>
      <c r="CB164" s="549"/>
      <c r="CC164" s="544">
        <v>0.26</v>
      </c>
      <c r="CD164" s="544">
        <v>0.27</v>
      </c>
      <c r="CE164" s="537">
        <v>0.22</v>
      </c>
      <c r="CF164" s="537">
        <v>0.21709999999999999</v>
      </c>
      <c r="CG164" s="537">
        <v>0.22</v>
      </c>
      <c r="CH164" s="537">
        <v>0.22</v>
      </c>
      <c r="CI164" s="546">
        <v>0.22149290741348501</v>
      </c>
      <c r="CJ164" s="546">
        <v>0.22285601180408099</v>
      </c>
      <c r="CK164" s="546">
        <v>0.22951408486838701</v>
      </c>
      <c r="CL164" s="546">
        <v>0.22214226973684201</v>
      </c>
      <c r="CM164" s="546">
        <v>0.23</v>
      </c>
      <c r="CN164" s="531">
        <f>CN156/$CN$160</f>
        <v>0.22146184543950959</v>
      </c>
    </row>
    <row r="165" spans="28:92" s="4" customFormat="1">
      <c r="AB165" s="542" t="s">
        <v>366</v>
      </c>
      <c r="AC165" s="544">
        <v>0.04</v>
      </c>
      <c r="AD165" s="544">
        <v>0.04</v>
      </c>
      <c r="AE165" s="537">
        <v>3.7699999999999997E-2</v>
      </c>
      <c r="AF165" s="537">
        <v>3.2800000000000003E-2</v>
      </c>
      <c r="AG165" s="537">
        <v>0.03</v>
      </c>
      <c r="AH165" s="537">
        <v>0.03</v>
      </c>
      <c r="AI165" s="546">
        <v>3.3633163863902998E-2</v>
      </c>
      <c r="AJ165" s="546">
        <v>3.4602980911705702E-2</v>
      </c>
      <c r="AK165" s="546">
        <v>3.3758094840192203E-2</v>
      </c>
      <c r="AL165" s="546">
        <v>3.63205239188528E-2</v>
      </c>
      <c r="AM165" s="546">
        <v>3.5427189300704279E-2</v>
      </c>
      <c r="AN165" s="531">
        <f>AN157/$AN$160</f>
        <v>3.6729061250486535E-2</v>
      </c>
      <c r="AO165" s="547"/>
      <c r="AP165" s="544">
        <v>0.04</v>
      </c>
      <c r="AQ165" s="544">
        <v>0.04</v>
      </c>
      <c r="AR165" s="537">
        <v>0.04</v>
      </c>
      <c r="AS165" s="537">
        <v>0.05</v>
      </c>
      <c r="AT165" s="537">
        <v>0.05</v>
      </c>
      <c r="AU165" s="537">
        <v>0.05</v>
      </c>
      <c r="AV165" s="546">
        <v>4.33121937157682E-2</v>
      </c>
      <c r="AW165" s="546">
        <v>4.1777933942375299E-2</v>
      </c>
      <c r="AX165" s="546">
        <v>4.1707556427870503E-2</v>
      </c>
      <c r="AY165" s="546">
        <v>4.2902767920511002E-2</v>
      </c>
      <c r="AZ165" s="546">
        <v>4.3080198722498228E-2</v>
      </c>
      <c r="BA165" s="531">
        <f>BA157/$BA$160</f>
        <v>4.2902767920511002E-2</v>
      </c>
      <c r="BB165" s="549"/>
      <c r="BC165" s="544">
        <v>0.03</v>
      </c>
      <c r="BD165" s="544">
        <v>0.03</v>
      </c>
      <c r="BE165" s="537">
        <v>0.03</v>
      </c>
      <c r="BF165" s="537">
        <v>3.5099999999999999E-2</v>
      </c>
      <c r="BG165" s="537">
        <v>0.03</v>
      </c>
      <c r="BH165" s="537">
        <v>0.03</v>
      </c>
      <c r="BI165" s="546">
        <v>2.7674585051634198E-2</v>
      </c>
      <c r="BJ165" s="546">
        <v>2.6799756074076499E-2</v>
      </c>
      <c r="BK165" s="546">
        <v>2.72889568987503E-2</v>
      </c>
      <c r="BL165" s="546">
        <v>2.59906379272806E-2</v>
      </c>
      <c r="BM165" s="546">
        <v>2.5675112084245649E-2</v>
      </c>
      <c r="BN165" s="531">
        <f>BN157/$BN$160</f>
        <v>2.5734760083280878E-2</v>
      </c>
      <c r="BO165" s="549"/>
      <c r="BP165" s="550"/>
      <c r="BQ165" s="550"/>
      <c r="BR165" s="537">
        <v>0.03</v>
      </c>
      <c r="BS165" s="537">
        <v>0.03</v>
      </c>
      <c r="BT165" s="537">
        <v>0.04</v>
      </c>
      <c r="BU165" s="537">
        <v>0.04</v>
      </c>
      <c r="BV165" s="546">
        <v>4.6629861068980198E-2</v>
      </c>
      <c r="BW165" s="546">
        <v>4.7702507048693103E-2</v>
      </c>
      <c r="BX165" s="546">
        <v>4.5361542355720597E-2</v>
      </c>
      <c r="BY165" s="546">
        <v>4.6839746096687798E-2</v>
      </c>
      <c r="BZ165" s="546">
        <v>4.4777837063076073E-2</v>
      </c>
      <c r="CA165" s="531">
        <f>CA157/$CA$160</f>
        <v>5.0289807266387071E-2</v>
      </c>
      <c r="CB165" s="549"/>
      <c r="CC165" s="544">
        <v>0.05</v>
      </c>
      <c r="CD165" s="544">
        <v>0.05</v>
      </c>
      <c r="CE165" s="537">
        <v>0.03</v>
      </c>
      <c r="CF165" s="537">
        <v>3.6200000000000003E-2</v>
      </c>
      <c r="CG165" s="537">
        <v>0.04</v>
      </c>
      <c r="CH165" s="537">
        <v>0.04</v>
      </c>
      <c r="CI165" s="546">
        <v>3.8963643656784501E-2</v>
      </c>
      <c r="CJ165" s="546">
        <v>3.7715478461150899E-2</v>
      </c>
      <c r="CK165" s="546">
        <v>3.8637179947662803E-2</v>
      </c>
      <c r="CL165" s="546">
        <v>3.7212171052631603E-2</v>
      </c>
      <c r="CM165" s="546">
        <v>3.7729174357081334E-2</v>
      </c>
      <c r="CN165" s="531">
        <f>CN157/$CN$160</f>
        <v>3.8511145167898275E-2</v>
      </c>
    </row>
    <row r="166" spans="28:92" s="4" customFormat="1">
      <c r="AB166" s="542" t="s">
        <v>367</v>
      </c>
      <c r="AC166" s="544">
        <v>0.03</v>
      </c>
      <c r="AD166" s="544">
        <v>0.03</v>
      </c>
      <c r="AE166" s="537">
        <v>3.5400000000000001E-2</v>
      </c>
      <c r="AF166" s="537">
        <v>3.1099999999999999E-2</v>
      </c>
      <c r="AG166" s="537">
        <v>0.03</v>
      </c>
      <c r="AH166" s="537">
        <v>0.03</v>
      </c>
      <c r="AI166" s="546">
        <v>3.1677747360187698E-2</v>
      </c>
      <c r="AJ166" s="546">
        <v>3.2249629565065802E-2</v>
      </c>
      <c r="AK166" s="546">
        <v>3.2421140589095503E-2</v>
      </c>
      <c r="AL166" s="546">
        <v>3.3460047423689299E-2</v>
      </c>
      <c r="AM166" s="546">
        <v>3.4146688482606533E-2</v>
      </c>
      <c r="AN166" s="531">
        <f>AN158/$AN$160</f>
        <v>3.2978309330880008E-2</v>
      </c>
      <c r="AO166" s="547"/>
      <c r="AP166" s="544">
        <v>0.05</v>
      </c>
      <c r="AQ166" s="544">
        <v>0.05</v>
      </c>
      <c r="AR166" s="537">
        <v>0.05</v>
      </c>
      <c r="AS166" s="537">
        <v>0.05</v>
      </c>
      <c r="AT166" s="537">
        <v>0.05</v>
      </c>
      <c r="AU166" s="537">
        <v>0.05</v>
      </c>
      <c r="AV166" s="546">
        <v>4.8717209570481403E-2</v>
      </c>
      <c r="AW166" s="546">
        <v>4.9754040758959901E-2</v>
      </c>
      <c r="AX166" s="546">
        <v>4.8997616711061301E-2</v>
      </c>
      <c r="AY166" s="546">
        <v>4.8403122782114998E-2</v>
      </c>
      <c r="AZ166" s="546">
        <v>0.05</v>
      </c>
      <c r="BA166" s="546">
        <v>0.04</v>
      </c>
      <c r="BB166" s="549"/>
      <c r="BC166" s="544">
        <v>0.02</v>
      </c>
      <c r="BD166" s="544">
        <v>0.02</v>
      </c>
      <c r="BE166" s="537">
        <v>0.02</v>
      </c>
      <c r="BF166" s="537">
        <v>2.3599999999999999E-2</v>
      </c>
      <c r="BG166" s="537">
        <v>0.02</v>
      </c>
      <c r="BH166" s="537">
        <v>0.02</v>
      </c>
      <c r="BI166" s="546">
        <v>2.04492007770696E-2</v>
      </c>
      <c r="BJ166" s="546">
        <v>2.0573225920338899E-2</v>
      </c>
      <c r="BK166" s="546">
        <v>1.9241123296211301E-2</v>
      </c>
      <c r="BL166" s="546">
        <v>1.88874374047464E-2</v>
      </c>
      <c r="BM166" s="546">
        <v>1.8845792930872692E-2</v>
      </c>
      <c r="BN166" s="531">
        <f>BN158/$BN$160</f>
        <v>1.7890863312835906E-2</v>
      </c>
      <c r="BO166" s="549"/>
      <c r="BP166" s="550"/>
      <c r="BQ166" s="550"/>
      <c r="BR166" s="537">
        <v>0.03</v>
      </c>
      <c r="BS166" s="537">
        <v>0.03</v>
      </c>
      <c r="BT166" s="537">
        <v>0.03</v>
      </c>
      <c r="BU166" s="537">
        <v>0.03</v>
      </c>
      <c r="BV166" s="546">
        <v>3.68864891099921E-2</v>
      </c>
      <c r="BW166" s="546">
        <v>3.8242562131916701E-2</v>
      </c>
      <c r="BX166" s="546">
        <v>3.4973000337495799E-2</v>
      </c>
      <c r="BY166" s="546">
        <v>3.4555719342578901E-2</v>
      </c>
      <c r="BZ166" s="546">
        <v>0.03</v>
      </c>
      <c r="CA166" s="531">
        <f>CA158/$CA$160</f>
        <v>3.7792752462183686E-2</v>
      </c>
      <c r="CB166" s="549"/>
      <c r="CC166" s="544">
        <v>0.05</v>
      </c>
      <c r="CD166" s="544">
        <v>0.05</v>
      </c>
      <c r="CE166" s="537">
        <v>0.04</v>
      </c>
      <c r="CF166" s="537">
        <v>3.61E-2</v>
      </c>
      <c r="CG166" s="537">
        <v>0.04</v>
      </c>
      <c r="CH166" s="537">
        <v>0.04</v>
      </c>
      <c r="CI166" s="546">
        <v>3.6629836268825398E-2</v>
      </c>
      <c r="CJ166" s="546">
        <v>3.7121675603699597E-2</v>
      </c>
      <c r="CK166" s="546">
        <v>3.7046539073323399E-2</v>
      </c>
      <c r="CL166" s="546">
        <v>3.6766721491228102E-2</v>
      </c>
      <c r="CM166" s="546">
        <v>3.7006275378368404E-2</v>
      </c>
      <c r="CN166" s="531">
        <f>CN158/$CN$160</f>
        <v>3.6386810919078041E-2</v>
      </c>
    </row>
    <row r="167" spans="28:92" s="4" customFormat="1">
      <c r="AB167" s="542" t="s">
        <v>368</v>
      </c>
      <c r="AC167" s="544">
        <v>0.01</v>
      </c>
      <c r="AD167" s="544">
        <v>0.01</v>
      </c>
      <c r="AE167" s="537">
        <v>7.6E-3</v>
      </c>
      <c r="AF167" s="537">
        <v>1.0200000000000001E-2</v>
      </c>
      <c r="AG167" s="537">
        <v>0.01</v>
      </c>
      <c r="AH167" s="537">
        <v>0.01</v>
      </c>
      <c r="AI167" s="546">
        <v>1.0224034862282801E-2</v>
      </c>
      <c r="AJ167" s="546">
        <v>1.1069467445306401E-2</v>
      </c>
      <c r="AK167" s="546">
        <v>1.12805514936286E-2</v>
      </c>
      <c r="AL167" s="546">
        <v>1.2194662953065601E-2</v>
      </c>
      <c r="AM167" s="546">
        <v>1.1737924165895995E-2</v>
      </c>
      <c r="AN167" s="531">
        <f>AN159/$AN$160</f>
        <v>1.164148473160893E-2</v>
      </c>
      <c r="AO167" s="547"/>
      <c r="AP167" s="544">
        <v>0.02</v>
      </c>
      <c r="AQ167" s="544">
        <v>0.02</v>
      </c>
      <c r="AR167" s="537">
        <v>0.02</v>
      </c>
      <c r="AS167" s="537">
        <v>0.02</v>
      </c>
      <c r="AT167" s="537">
        <v>0.02</v>
      </c>
      <c r="AU167" s="537">
        <v>0.02</v>
      </c>
      <c r="AV167" s="546">
        <v>1.8809455174401801E-2</v>
      </c>
      <c r="AW167" s="546">
        <v>1.9149683766690101E-2</v>
      </c>
      <c r="AX167" s="546">
        <v>1.9171456610122001E-2</v>
      </c>
      <c r="AY167" s="546">
        <v>1.9056068133428E-2</v>
      </c>
      <c r="AZ167" s="546">
        <v>0.02</v>
      </c>
      <c r="BA167" s="531">
        <v>0.03</v>
      </c>
      <c r="BB167" s="549"/>
      <c r="BC167" s="544">
        <v>0.01</v>
      </c>
      <c r="BD167" s="544">
        <v>0.01</v>
      </c>
      <c r="BE167" s="537">
        <v>0.01</v>
      </c>
      <c r="BF167" s="537">
        <v>7.7999999999999996E-3</v>
      </c>
      <c r="BG167" s="537">
        <v>0.01</v>
      </c>
      <c r="BH167" s="537">
        <v>0.01</v>
      </c>
      <c r="BI167" s="546">
        <v>7.6343682901059903E-3</v>
      </c>
      <c r="BJ167" s="546">
        <v>7.1893956414288904E-3</v>
      </c>
      <c r="BK167" s="546">
        <v>7.0843605656153502E-3</v>
      </c>
      <c r="BL167" s="546">
        <v>6.3956020030481201E-3</v>
      </c>
      <c r="BM167" s="546">
        <v>6.2297987696799083E-3</v>
      </c>
      <c r="BN167" s="531">
        <f>BN159/$BN$160</f>
        <v>6.1976468309688669E-3</v>
      </c>
      <c r="BO167" s="549"/>
      <c r="BP167" s="550"/>
      <c r="BQ167" s="550"/>
      <c r="BR167" s="537">
        <v>0.01</v>
      </c>
      <c r="BS167" s="537">
        <v>0.01</v>
      </c>
      <c r="BT167" s="537">
        <v>0.01</v>
      </c>
      <c r="BU167" s="537">
        <v>0.01</v>
      </c>
      <c r="BV167" s="546">
        <v>9.5006976885275707E-3</v>
      </c>
      <c r="BW167" s="546">
        <v>9.6994371931505199E-3</v>
      </c>
      <c r="BX167" s="546">
        <v>1.00615929800877E-2</v>
      </c>
      <c r="BY167" s="546">
        <v>9.4361381025440498E-3</v>
      </c>
      <c r="BZ167" s="546">
        <v>1.0943368590648964E-2</v>
      </c>
      <c r="CA167" s="531">
        <f>CA159/$CA$160</f>
        <v>1.1092785448376608E-2</v>
      </c>
      <c r="CB167" s="549"/>
      <c r="CC167" s="544">
        <v>0.01</v>
      </c>
      <c r="CD167" s="544">
        <v>0.02</v>
      </c>
      <c r="CE167" s="537">
        <v>0.01</v>
      </c>
      <c r="CF167" s="537">
        <v>1.15E-2</v>
      </c>
      <c r="CG167" s="537">
        <v>0.01</v>
      </c>
      <c r="CH167" s="537">
        <v>0.01</v>
      </c>
      <c r="CI167" s="546">
        <v>1.2544214710279699E-2</v>
      </c>
      <c r="CJ167" s="546">
        <v>1.2433871954511099E-2</v>
      </c>
      <c r="CK167" s="546">
        <v>1.2827748986607801E-2</v>
      </c>
      <c r="CL167" s="546">
        <v>1.2232730263157901E-2</v>
      </c>
      <c r="CM167" s="546">
        <v>1.2612280054140518E-2</v>
      </c>
      <c r="CN167" s="531">
        <f>CN159/$CN$160</f>
        <v>1.2032836137960336E-2</v>
      </c>
    </row>
    <row r="168" spans="28:92" s="4" customFormat="1">
      <c r="AB168" s="543" t="s">
        <v>201</v>
      </c>
      <c r="AC168" s="544">
        <v>1</v>
      </c>
      <c r="AD168" s="544">
        <v>1</v>
      </c>
      <c r="AE168" s="537">
        <v>1</v>
      </c>
      <c r="AF168" s="537">
        <v>0.99990000000000001</v>
      </c>
      <c r="AG168" s="537">
        <v>1</v>
      </c>
      <c r="AH168" s="537">
        <v>1</v>
      </c>
      <c r="AI168" s="537">
        <v>1</v>
      </c>
      <c r="AJ168" s="537">
        <v>1</v>
      </c>
      <c r="AK168" s="537">
        <v>1</v>
      </c>
      <c r="AL168" s="537">
        <f>SUM(AL163:AL167)</f>
        <v>0.99999999999999978</v>
      </c>
      <c r="AM168" s="537">
        <f>SUM(AM163:AM167)</f>
        <v>1</v>
      </c>
      <c r="AN168" s="537">
        <f>SUM(AN163:AN167)</f>
        <v>1</v>
      </c>
      <c r="AO168" s="547"/>
      <c r="AP168" s="544">
        <v>1</v>
      </c>
      <c r="AQ168" s="544">
        <v>1</v>
      </c>
      <c r="AR168" s="544">
        <v>1</v>
      </c>
      <c r="AS168" s="537">
        <v>1</v>
      </c>
      <c r="AT168" s="537">
        <v>1</v>
      </c>
      <c r="AU168" s="537">
        <v>1</v>
      </c>
      <c r="AV168" s="537">
        <v>1</v>
      </c>
      <c r="AW168" s="537">
        <v>1</v>
      </c>
      <c r="AX168" s="537">
        <v>1</v>
      </c>
      <c r="AY168" s="537">
        <f>SUM(AY163:AY167)</f>
        <v>0.99999999999999989</v>
      </c>
      <c r="AZ168" s="537">
        <f>SUM(AZ163:AZ167)</f>
        <v>0.99835344215755861</v>
      </c>
      <c r="BA168" s="537">
        <f>SUM(BA163:BA167)</f>
        <v>1.002540809084457</v>
      </c>
      <c r="BB168" s="549"/>
      <c r="BC168" s="544">
        <v>1</v>
      </c>
      <c r="BD168" s="544">
        <v>1</v>
      </c>
      <c r="BE168" s="537">
        <v>1</v>
      </c>
      <c r="BF168" s="537">
        <v>1.0001</v>
      </c>
      <c r="BG168" s="537">
        <v>1</v>
      </c>
      <c r="BH168" s="537">
        <v>1</v>
      </c>
      <c r="BI168" s="537">
        <v>1</v>
      </c>
      <c r="BJ168" s="546">
        <f>SUM(BJ163:BJ167)</f>
        <v>0.99999999999999922</v>
      </c>
      <c r="BK168" s="537">
        <f>SUM(BK163:BK167)</f>
        <v>1</v>
      </c>
      <c r="BL168" s="537">
        <f>SUM(BL163:BL167)</f>
        <v>1.0000000000000002</v>
      </c>
      <c r="BM168" s="537">
        <v>1</v>
      </c>
      <c r="BN168" s="537">
        <f>SUM(BN163:BN167)</f>
        <v>0.99139495472812678</v>
      </c>
      <c r="BO168" s="549"/>
      <c r="BP168" s="551"/>
      <c r="BQ168" s="551"/>
      <c r="BR168" s="537">
        <v>1</v>
      </c>
      <c r="BS168" s="537">
        <v>1</v>
      </c>
      <c r="BT168" s="537">
        <v>1</v>
      </c>
      <c r="BU168" s="537">
        <v>1</v>
      </c>
      <c r="BV168" s="537">
        <v>1</v>
      </c>
      <c r="BW168" s="537">
        <f>SUM(BW163:BW167)</f>
        <v>0.99999999999999922</v>
      </c>
      <c r="BX168" s="537">
        <f>SUM(BX163:BX167)</f>
        <v>1</v>
      </c>
      <c r="BY168" s="537">
        <f>SUM(BY163:BY167)</f>
        <v>0.99999999999999978</v>
      </c>
      <c r="BZ168" s="537">
        <v>1</v>
      </c>
      <c r="CA168" s="537">
        <f>SUM(CA163:CA167)</f>
        <v>1</v>
      </c>
      <c r="CB168" s="549"/>
      <c r="CC168" s="544">
        <v>1</v>
      </c>
      <c r="CD168" s="544">
        <v>1</v>
      </c>
      <c r="CE168" s="537">
        <v>1</v>
      </c>
      <c r="CF168" s="537">
        <v>0.99990000000000001</v>
      </c>
      <c r="CG168" s="537">
        <v>1</v>
      </c>
      <c r="CH168" s="537">
        <v>1</v>
      </c>
      <c r="CI168" s="537">
        <v>1</v>
      </c>
      <c r="CJ168" s="537">
        <v>1</v>
      </c>
      <c r="CK168" s="537">
        <v>1</v>
      </c>
      <c r="CL168" s="537">
        <f>SUM(CL163:CL167)</f>
        <v>0.99999999999999956</v>
      </c>
      <c r="CM168" s="537">
        <v>1</v>
      </c>
      <c r="CN168" s="537">
        <f>SUM(CN163:CN167)</f>
        <v>1</v>
      </c>
    </row>
    <row r="169" spans="28:92">
      <c r="AE169" s="1665"/>
    </row>
    <row r="183" spans="29:91">
      <c r="BS183" s="1473"/>
      <c r="BT183" s="1473"/>
      <c r="BU183" s="1473"/>
      <c r="BV183" s="1473"/>
      <c r="BW183" s="1473"/>
      <c r="BX183" s="1473"/>
      <c r="CL183" s="1473"/>
      <c r="CM183" s="1473"/>
    </row>
    <row r="184" spans="29:91">
      <c r="BS184" s="1473"/>
      <c r="BT184" s="1473"/>
      <c r="BU184" s="1473"/>
      <c r="BV184" s="1473"/>
      <c r="BW184" s="1473"/>
      <c r="BX184" s="1473"/>
      <c r="CL184" s="1473"/>
      <c r="CM184" s="1473"/>
    </row>
    <row r="185" spans="29:91">
      <c r="BS185" s="1473"/>
      <c r="BT185" s="1473"/>
      <c r="BU185" s="1473"/>
      <c r="BV185" s="1473"/>
      <c r="BW185" s="1473"/>
      <c r="BX185" s="1473"/>
      <c r="CL185" s="1473"/>
      <c r="CM185" s="1473"/>
    </row>
    <row r="186" spans="29:91">
      <c r="BS186" s="1473"/>
      <c r="BT186" s="1473"/>
      <c r="BU186" s="1473"/>
      <c r="BV186" s="1473"/>
      <c r="BW186" s="1473"/>
      <c r="BX186" s="1473"/>
      <c r="CL186" s="1473"/>
      <c r="CM186" s="1473"/>
    </row>
    <row r="187" spans="29:91">
      <c r="AC187" s="1473"/>
      <c r="AD187" s="1473"/>
      <c r="AE187" s="1473"/>
      <c r="AF187" s="1473"/>
      <c r="AG187" s="1473"/>
      <c r="AH187" s="1473"/>
      <c r="BS187" s="1473"/>
      <c r="BT187" s="1473"/>
      <c r="BU187" s="1473"/>
      <c r="BV187" s="1473"/>
      <c r="BW187" s="1473"/>
      <c r="BX187" s="1473"/>
      <c r="CL187" s="1473"/>
      <c r="CM187" s="1473"/>
    </row>
    <row r="188" spans="29:91">
      <c r="AC188" s="1473"/>
      <c r="AD188" s="1473"/>
      <c r="AE188" s="1473"/>
      <c r="AF188" s="1473"/>
      <c r="AG188" s="1473"/>
      <c r="AH188" s="1473"/>
      <c r="BS188" s="1473"/>
      <c r="BT188" s="1473"/>
      <c r="BU188" s="1473"/>
      <c r="BV188" s="1473"/>
      <c r="BW188" s="1473"/>
      <c r="BX188" s="1473"/>
      <c r="CL188" s="1473"/>
      <c r="CM188" s="1473"/>
    </row>
    <row r="189" spans="29:91">
      <c r="AC189" s="1473"/>
      <c r="AD189" s="1473"/>
      <c r="AE189" s="1473"/>
      <c r="AF189" s="1473"/>
      <c r="AG189" s="1473"/>
      <c r="AH189" s="1473"/>
    </row>
    <row r="190" spans="29:91">
      <c r="AC190" s="1473"/>
      <c r="AD190" s="1473"/>
      <c r="AE190" s="1473"/>
      <c r="AF190" s="1473"/>
      <c r="AG190" s="1473"/>
      <c r="AH190" s="1473"/>
    </row>
    <row r="191" spans="29:91">
      <c r="AC191" s="1473"/>
      <c r="AD191" s="1473"/>
      <c r="AE191" s="1473"/>
      <c r="AF191" s="1473"/>
      <c r="AG191" s="1473"/>
      <c r="AH191" s="1473"/>
    </row>
    <row r="192" spans="29:91">
      <c r="AC192" s="1473"/>
      <c r="AD192" s="1473"/>
      <c r="AE192" s="1473"/>
      <c r="AF192" s="1473"/>
      <c r="AG192" s="1473"/>
      <c r="AH192" s="1473"/>
    </row>
  </sheetData>
  <mergeCells count="5">
    <mergeCell ref="A41:A47"/>
    <mergeCell ref="A48:A54"/>
    <mergeCell ref="A55:A61"/>
    <mergeCell ref="A62:A68"/>
    <mergeCell ref="A69:A75"/>
  </mergeCells>
  <phoneticPr fontId="75" type="noConversion"/>
  <pageMargins left="0.5" right="0.5" top="0.75" bottom="0.5" header="0" footer="0"/>
  <pageSetup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35"/>
  <sheetViews>
    <sheetView topLeftCell="A85" zoomScale="85" zoomScaleNormal="85" workbookViewId="0">
      <selection activeCell="M15" sqref="M15"/>
    </sheetView>
  </sheetViews>
  <sheetFormatPr defaultColWidth="10.109375" defaultRowHeight="14.4"/>
  <cols>
    <col min="1" max="1" width="12.6640625" style="395" customWidth="1"/>
    <col min="2" max="5" width="6.88671875" style="395" customWidth="1"/>
    <col min="6" max="7" width="6.88671875" style="396" customWidth="1"/>
    <col min="8" max="9" width="6.88671875" style="397" customWidth="1"/>
    <col min="10" max="12" width="7.21875" style="396" customWidth="1"/>
    <col min="13" max="13" width="4.88671875" style="396" customWidth="1"/>
    <col min="14" max="16384" width="10.109375" style="396"/>
  </cols>
  <sheetData>
    <row r="1" spans="1:12" s="394" customFormat="1" ht="15.6">
      <c r="A1" s="398" t="s">
        <v>39</v>
      </c>
      <c r="B1" s="398"/>
      <c r="C1" s="398"/>
      <c r="D1" s="398"/>
      <c r="E1" s="398"/>
      <c r="H1" s="412"/>
      <c r="I1" s="412"/>
    </row>
    <row r="2" spans="1:12" s="394" customFormat="1" ht="15">
      <c r="A2" s="394" t="s">
        <v>308</v>
      </c>
      <c r="H2" s="412"/>
      <c r="I2" s="412"/>
    </row>
    <row r="3" spans="1:12" s="394" customFormat="1" ht="15.6">
      <c r="A3" s="398" t="s">
        <v>369</v>
      </c>
      <c r="B3" s="398"/>
      <c r="C3" s="398"/>
      <c r="D3" s="398"/>
      <c r="E3" s="398"/>
      <c r="H3" s="412"/>
      <c r="I3" s="412"/>
    </row>
    <row r="4" spans="1:12" s="394" customFormat="1" ht="15">
      <c r="A4" s="394" t="s">
        <v>370</v>
      </c>
      <c r="H4" s="412"/>
      <c r="I4" s="412"/>
    </row>
    <row r="6" spans="1:12" ht="19.8">
      <c r="A6" s="399" t="s">
        <v>371</v>
      </c>
      <c r="B6" s="400"/>
      <c r="C6" s="400"/>
      <c r="D6" s="401"/>
      <c r="E6" s="400"/>
    </row>
    <row r="7" spans="1:12">
      <c r="A7" s="402" t="s">
        <v>372</v>
      </c>
      <c r="B7" s="403">
        <v>2010</v>
      </c>
      <c r="C7" s="404">
        <v>2011</v>
      </c>
      <c r="D7" s="404">
        <v>2012</v>
      </c>
      <c r="E7" s="404">
        <v>2013</v>
      </c>
      <c r="F7" s="404">
        <v>2014</v>
      </c>
      <c r="G7" s="404">
        <v>2015</v>
      </c>
      <c r="H7" s="404">
        <v>2016</v>
      </c>
      <c r="I7" s="404">
        <v>2017</v>
      </c>
      <c r="J7" s="404">
        <v>2018</v>
      </c>
      <c r="K7" s="404">
        <v>2019</v>
      </c>
      <c r="L7" s="404">
        <v>2020</v>
      </c>
    </row>
    <row r="8" spans="1:12">
      <c r="A8" s="405">
        <v>1</v>
      </c>
      <c r="B8" s="407">
        <v>1</v>
      </c>
      <c r="C8" s="407">
        <v>1</v>
      </c>
      <c r="D8" s="413">
        <v>0.99998783550923898</v>
      </c>
      <c r="E8" s="407">
        <v>1</v>
      </c>
      <c r="F8" s="407">
        <v>0.999970288755482</v>
      </c>
      <c r="G8" s="413">
        <v>0.99996238787503899</v>
      </c>
      <c r="H8" s="413">
        <v>1</v>
      </c>
      <c r="I8" s="413">
        <v>0.999983983966652</v>
      </c>
      <c r="J8" s="413">
        <v>0.99996915620180704</v>
      </c>
      <c r="K8" s="413">
        <v>0.99999940635450013</v>
      </c>
      <c r="L8" s="413">
        <v>0.99997520875842227</v>
      </c>
    </row>
    <row r="9" spans="1:12">
      <c r="A9" s="405">
        <v>2</v>
      </c>
      <c r="B9" s="407">
        <v>0.99</v>
      </c>
      <c r="C9" s="407">
        <v>0.99</v>
      </c>
      <c r="D9" s="413">
        <v>0.98698456793685096</v>
      </c>
      <c r="E9" s="407">
        <v>1</v>
      </c>
      <c r="F9" s="407">
        <v>0.99982389335067701</v>
      </c>
      <c r="G9" s="413">
        <v>0.999810949582431</v>
      </c>
      <c r="H9" s="413">
        <v>1</v>
      </c>
      <c r="I9" s="413">
        <v>0.99990953105487201</v>
      </c>
      <c r="J9" s="413">
        <v>0.99991598736873</v>
      </c>
      <c r="K9" s="413">
        <v>0.99597603097582199</v>
      </c>
      <c r="L9" s="413">
        <v>0.99483948203558881</v>
      </c>
    </row>
    <row r="10" spans="1:12">
      <c r="A10" s="405">
        <v>3</v>
      </c>
      <c r="B10" s="407">
        <v>0.91</v>
      </c>
      <c r="C10" s="407">
        <v>0.9</v>
      </c>
      <c r="D10" s="413">
        <v>0.90348661150295395</v>
      </c>
      <c r="E10" s="407">
        <v>1</v>
      </c>
      <c r="F10" s="407">
        <v>0.98589742273861003</v>
      </c>
      <c r="G10" s="413">
        <v>0.98537383235385101</v>
      </c>
      <c r="H10" s="413">
        <v>0.99</v>
      </c>
      <c r="I10" s="413">
        <v>0.99943554304092497</v>
      </c>
      <c r="J10" s="413">
        <v>0.986916648307263</v>
      </c>
      <c r="K10" s="413">
        <v>0.97449196887928224</v>
      </c>
      <c r="L10" s="413">
        <v>0.96915114064519226</v>
      </c>
    </row>
    <row r="11" spans="1:12">
      <c r="A11" s="405">
        <v>4</v>
      </c>
      <c r="B11" s="408">
        <v>0.76</v>
      </c>
      <c r="C11" s="407">
        <v>0.75</v>
      </c>
      <c r="D11" s="413">
        <v>0.75164565576563303</v>
      </c>
      <c r="E11" s="407">
        <v>0.98389067871547098</v>
      </c>
      <c r="F11" s="407">
        <v>0.94443370642804703</v>
      </c>
      <c r="G11" s="413">
        <v>0.94616584879795496</v>
      </c>
      <c r="H11" s="413">
        <v>0.95</v>
      </c>
      <c r="I11" s="413">
        <v>0.99039459414365605</v>
      </c>
      <c r="J11" s="413">
        <v>0.96206697830447196</v>
      </c>
      <c r="K11" s="413">
        <v>0.92428793298625544</v>
      </c>
      <c r="L11" s="413">
        <v>0.91256439105590015</v>
      </c>
    </row>
    <row r="12" spans="1:12">
      <c r="A12" s="405">
        <v>5</v>
      </c>
      <c r="B12" s="408">
        <v>0.65</v>
      </c>
      <c r="C12" s="407">
        <v>0.63</v>
      </c>
      <c r="D12" s="413">
        <v>0.62191438628846796</v>
      </c>
      <c r="E12" s="407">
        <v>0.90988059032929602</v>
      </c>
      <c r="F12" s="407">
        <v>0.86411303414897001</v>
      </c>
      <c r="G12" s="413">
        <v>0.86082379632670902</v>
      </c>
      <c r="H12" s="413">
        <v>0.87</v>
      </c>
      <c r="I12" s="413">
        <v>0.952398625080637</v>
      </c>
      <c r="J12" s="413">
        <v>0.90251507800471298</v>
      </c>
      <c r="K12" s="413">
        <v>0.85203355660159319</v>
      </c>
      <c r="L12" s="413">
        <v>0.83005870701561646</v>
      </c>
    </row>
    <row r="13" spans="1:12">
      <c r="A13" s="405">
        <v>6</v>
      </c>
      <c r="B13" s="408">
        <v>0.56999999999999995</v>
      </c>
      <c r="C13" s="407">
        <v>0.54</v>
      </c>
      <c r="D13" s="413">
        <v>0.53207171301892997</v>
      </c>
      <c r="E13" s="407">
        <v>0.84771206646019104</v>
      </c>
      <c r="F13" s="407">
        <v>0.80016487989998197</v>
      </c>
      <c r="G13" s="413">
        <v>0.79378800256812398</v>
      </c>
      <c r="H13" s="413">
        <v>0.8</v>
      </c>
      <c r="I13" s="413">
        <v>0.90693684822346499</v>
      </c>
      <c r="J13" s="413">
        <v>0.84232676137528595</v>
      </c>
      <c r="K13" s="413">
        <v>0.78089261408609068</v>
      </c>
      <c r="L13" s="413">
        <v>0.75355492354968989</v>
      </c>
    </row>
    <row r="14" spans="1:12">
      <c r="A14" s="405">
        <v>7</v>
      </c>
      <c r="B14" s="408">
        <v>0.51</v>
      </c>
      <c r="C14" s="407">
        <v>0.48</v>
      </c>
      <c r="D14" s="413">
        <v>0.46818063965789097</v>
      </c>
      <c r="E14" s="407">
        <v>0.786140428203423</v>
      </c>
      <c r="F14" s="407">
        <v>0.74229424505485797</v>
      </c>
      <c r="G14" s="413">
        <v>0.73760409884307798</v>
      </c>
      <c r="H14" s="413">
        <v>0.74</v>
      </c>
      <c r="I14" s="413">
        <v>0.85091511283430099</v>
      </c>
      <c r="J14" s="413">
        <v>0.78462610151162104</v>
      </c>
      <c r="K14" s="413">
        <v>0.71871495667058427</v>
      </c>
      <c r="L14" s="413">
        <v>0.68811892327268598</v>
      </c>
    </row>
    <row r="15" spans="1:12">
      <c r="A15" s="405">
        <v>8</v>
      </c>
      <c r="B15" s="408">
        <v>0.49</v>
      </c>
      <c r="C15" s="407">
        <v>0.45</v>
      </c>
      <c r="D15" s="413">
        <v>0.423534580312112</v>
      </c>
      <c r="E15" s="407">
        <v>0.72178967468489397</v>
      </c>
      <c r="F15" s="407">
        <v>0.68559643009081805</v>
      </c>
      <c r="G15" s="413">
        <v>0.68181842816733496</v>
      </c>
      <c r="H15" s="413">
        <v>0.69</v>
      </c>
      <c r="I15" s="413">
        <v>0.78660072627288102</v>
      </c>
      <c r="J15" s="413">
        <v>0.72454971060297602</v>
      </c>
      <c r="K15" s="413">
        <v>0.66262623991407565</v>
      </c>
      <c r="L15" s="413">
        <v>0.6341506314679366</v>
      </c>
    </row>
    <row r="16" spans="1:12">
      <c r="A16" s="405">
        <v>9</v>
      </c>
      <c r="B16" s="408">
        <v>0.47</v>
      </c>
      <c r="C16" s="407">
        <v>0.44</v>
      </c>
      <c r="D16" s="413">
        <v>0.39617526130333403</v>
      </c>
      <c r="E16" s="407">
        <v>0.66687051498704997</v>
      </c>
      <c r="F16" s="407">
        <v>0.62816272490999603</v>
      </c>
      <c r="G16" s="413">
        <v>0.62774165979785801</v>
      </c>
      <c r="H16" s="413">
        <v>0.64</v>
      </c>
      <c r="I16" s="413">
        <v>0.73378906239936403</v>
      </c>
      <c r="J16" s="413">
        <v>0.66700655283923604</v>
      </c>
      <c r="K16" s="413">
        <v>0.61120951348977282</v>
      </c>
      <c r="L16" s="413">
        <v>0.58498738165021846</v>
      </c>
    </row>
    <row r="17" spans="1:12">
      <c r="A17" s="405">
        <v>10</v>
      </c>
      <c r="B17" s="408">
        <v>0.46</v>
      </c>
      <c r="C17" s="407">
        <v>0.42</v>
      </c>
      <c r="D17" s="413">
        <v>0.38729396824530699</v>
      </c>
      <c r="E17" s="407">
        <v>0.62050218252162403</v>
      </c>
      <c r="F17" s="407">
        <v>0.58145233459648105</v>
      </c>
      <c r="G17" s="413">
        <v>0.57257452112173801</v>
      </c>
      <c r="H17" s="413">
        <v>0.57999999999999996</v>
      </c>
      <c r="I17" s="413">
        <v>0.67761108606930498</v>
      </c>
      <c r="J17" s="413">
        <v>0.61280022584368399</v>
      </c>
      <c r="K17" s="413">
        <v>0.55900952341550703</v>
      </c>
      <c r="L17" s="413">
        <v>0.54075346497595667</v>
      </c>
    </row>
    <row r="18" spans="1:12">
      <c r="A18" s="405">
        <v>11</v>
      </c>
      <c r="B18" s="408">
        <v>0.45</v>
      </c>
      <c r="C18" s="407">
        <v>0.41</v>
      </c>
      <c r="D18" s="413">
        <v>0.37594698009663502</v>
      </c>
      <c r="E18" s="407">
        <v>0.57594133107210699</v>
      </c>
      <c r="F18" s="407">
        <v>0.54115941343400997</v>
      </c>
      <c r="G18" s="413">
        <v>0.52773152471365703</v>
      </c>
      <c r="H18" s="413">
        <v>0.53</v>
      </c>
      <c r="I18" s="413">
        <v>0.62006773628487999</v>
      </c>
      <c r="J18" s="413">
        <v>0.55846558329218698</v>
      </c>
      <c r="K18" s="413">
        <v>0.51250686003123247</v>
      </c>
      <c r="L18" s="413">
        <v>0.49694634390550957</v>
      </c>
    </row>
    <row r="19" spans="1:12">
      <c r="A19" s="405">
        <v>12</v>
      </c>
      <c r="B19" s="408">
        <v>0.42</v>
      </c>
      <c r="C19" s="407">
        <v>0.41</v>
      </c>
      <c r="D19" s="413">
        <v>0.365318158845994</v>
      </c>
      <c r="E19" s="407">
        <v>0.53321989491956201</v>
      </c>
      <c r="F19" s="407">
        <v>0.50347419493511703</v>
      </c>
      <c r="G19" s="413">
        <v>0.48991433864209999</v>
      </c>
      <c r="H19" s="413">
        <v>0.48</v>
      </c>
      <c r="I19" s="413">
        <v>0.55127091738162903</v>
      </c>
      <c r="J19" s="413">
        <v>0.50603018470440897</v>
      </c>
      <c r="K19" s="413">
        <v>0.47139259816521428</v>
      </c>
      <c r="L19" s="413">
        <v>0.45848417740571756</v>
      </c>
    </row>
    <row r="20" spans="1:12">
      <c r="A20" s="405">
        <v>13</v>
      </c>
      <c r="B20" s="408">
        <v>0.38</v>
      </c>
      <c r="C20" s="407">
        <v>0.38</v>
      </c>
      <c r="D20" s="413">
        <v>0.35941201502626102</v>
      </c>
      <c r="E20" s="407">
        <v>0.49437633080929999</v>
      </c>
      <c r="F20" s="407">
        <v>0.46652023499693401</v>
      </c>
      <c r="G20" s="413">
        <v>0.45483394778647002</v>
      </c>
      <c r="H20" s="413">
        <v>0.45</v>
      </c>
      <c r="I20" s="413">
        <v>0.49408490675953498</v>
      </c>
      <c r="J20" s="413">
        <v>0.45367627015340201</v>
      </c>
      <c r="K20" s="413">
        <v>0.43291830061599906</v>
      </c>
      <c r="L20" s="413">
        <v>0.42424519392952664</v>
      </c>
    </row>
    <row r="21" spans="1:12">
      <c r="A21" s="405">
        <v>14</v>
      </c>
      <c r="B21" s="408">
        <v>0.34</v>
      </c>
      <c r="C21" s="407">
        <v>0.35</v>
      </c>
      <c r="D21" s="413">
        <v>0.33790597059845401</v>
      </c>
      <c r="E21" s="407">
        <v>0.445164791349696</v>
      </c>
      <c r="F21" s="407">
        <v>0.43169325672909198</v>
      </c>
      <c r="G21" s="413">
        <v>0.42093821476874699</v>
      </c>
      <c r="H21" s="413">
        <v>0.41</v>
      </c>
      <c r="I21" s="413">
        <v>0.45083466217979201</v>
      </c>
      <c r="J21" s="413">
        <v>0.41083189720890301</v>
      </c>
      <c r="K21" s="413">
        <v>0.39329680247297871</v>
      </c>
      <c r="L21" s="413">
        <v>0.39003621135241689</v>
      </c>
    </row>
    <row r="22" spans="1:12">
      <c r="A22" s="405">
        <v>15</v>
      </c>
      <c r="B22" s="408">
        <v>0.28999999999999998</v>
      </c>
      <c r="C22" s="407">
        <v>0.31</v>
      </c>
      <c r="D22" s="413">
        <v>0.300234368919164</v>
      </c>
      <c r="E22" s="407">
        <v>0.39179894987907798</v>
      </c>
      <c r="F22" s="407">
        <v>0.38784731273919498</v>
      </c>
      <c r="G22" s="413">
        <v>0.39059646760931599</v>
      </c>
      <c r="H22" s="413">
        <v>0.38</v>
      </c>
      <c r="I22" s="413">
        <v>0.40840031120044001</v>
      </c>
      <c r="J22" s="413">
        <v>0.36609569002140202</v>
      </c>
      <c r="K22" s="413">
        <v>0.3531597932188853</v>
      </c>
      <c r="L22" s="413">
        <v>0.3531843773370732</v>
      </c>
    </row>
    <row r="23" spans="1:12">
      <c r="A23" s="405">
        <v>16</v>
      </c>
      <c r="B23" s="408">
        <v>0.26</v>
      </c>
      <c r="C23" s="407">
        <v>0.27</v>
      </c>
      <c r="D23" s="413">
        <v>0.26353075939383203</v>
      </c>
      <c r="E23" s="407">
        <v>0.34484060763739499</v>
      </c>
      <c r="F23" s="407">
        <v>0.34435387793816302</v>
      </c>
      <c r="G23" s="413">
        <v>0.34850912449465998</v>
      </c>
      <c r="H23" s="413">
        <v>0.34</v>
      </c>
      <c r="I23" s="413">
        <v>0.36399497937959502</v>
      </c>
      <c r="J23" s="413">
        <v>0.32722698640442699</v>
      </c>
      <c r="K23" s="413">
        <v>0.31359932083148001</v>
      </c>
      <c r="L23" s="413">
        <v>0.31524220440067408</v>
      </c>
    </row>
    <row r="24" spans="1:12">
      <c r="A24" s="405">
        <v>17</v>
      </c>
      <c r="B24" s="408">
        <v>0.22</v>
      </c>
      <c r="C24" s="407">
        <v>0.23</v>
      </c>
      <c r="D24" s="413">
        <v>0.22600095888035401</v>
      </c>
      <c r="E24" s="407">
        <v>0.29661014808978298</v>
      </c>
      <c r="F24" s="407">
        <v>0.300774482591606</v>
      </c>
      <c r="G24" s="413">
        <v>0.31315059560134001</v>
      </c>
      <c r="H24" s="413">
        <v>0.31</v>
      </c>
      <c r="I24" s="413">
        <v>0.32160874623604002</v>
      </c>
      <c r="J24" s="413">
        <v>0.28847699695382201</v>
      </c>
      <c r="K24" s="413">
        <v>0.27674093658099846</v>
      </c>
      <c r="L24" s="413">
        <v>0.28087887278475199</v>
      </c>
    </row>
    <row r="25" spans="1:12">
      <c r="A25" s="405">
        <v>18</v>
      </c>
      <c r="B25" s="408">
        <v>0.19</v>
      </c>
      <c r="C25" s="407">
        <v>0.2</v>
      </c>
      <c r="D25" s="413">
        <v>0.19108296989123</v>
      </c>
      <c r="E25" s="407">
        <v>0.26987115380730098</v>
      </c>
      <c r="F25" s="407">
        <v>0.26742469402581898</v>
      </c>
      <c r="G25" s="413">
        <v>0.27681197415352299</v>
      </c>
      <c r="H25" s="413">
        <v>0.28000000000000003</v>
      </c>
      <c r="I25" s="413">
        <v>0.2797202514462</v>
      </c>
      <c r="J25" s="413">
        <v>0.25579627488419898</v>
      </c>
      <c r="K25" s="413">
        <v>0.24220683150204048</v>
      </c>
      <c r="L25" s="413">
        <v>0.24532399319853557</v>
      </c>
    </row>
    <row r="26" spans="1:12">
      <c r="A26" s="405">
        <v>19</v>
      </c>
      <c r="B26" s="408">
        <v>0.16</v>
      </c>
      <c r="C26" s="407">
        <v>0.17</v>
      </c>
      <c r="D26" s="413">
        <v>0.16117170380266799</v>
      </c>
      <c r="E26" s="407">
        <v>0.23191438028971001</v>
      </c>
      <c r="F26" s="407">
        <v>0.226059154101689</v>
      </c>
      <c r="G26" s="413">
        <v>0.23768575722157301</v>
      </c>
      <c r="H26" s="413">
        <v>0.24</v>
      </c>
      <c r="I26" s="413">
        <v>0.240112086977537</v>
      </c>
      <c r="J26" s="413">
        <v>0.222960741236959</v>
      </c>
      <c r="K26" s="413">
        <v>0.20616964812829933</v>
      </c>
      <c r="L26" s="413">
        <v>0.21349218817992446</v>
      </c>
    </row>
    <row r="27" spans="1:12">
      <c r="A27" s="405">
        <v>20</v>
      </c>
      <c r="B27" s="408">
        <v>0.13</v>
      </c>
      <c r="C27" s="408">
        <v>0.15</v>
      </c>
      <c r="D27" s="408">
        <v>0.15093303033519201</v>
      </c>
      <c r="E27" s="408">
        <v>0.20263277419555201</v>
      </c>
      <c r="F27" s="408">
        <v>0.18726186368341699</v>
      </c>
      <c r="G27" s="408">
        <v>0.197199002174925</v>
      </c>
      <c r="H27" s="413">
        <v>0.21</v>
      </c>
      <c r="I27" s="413">
        <v>0.211204057639158</v>
      </c>
      <c r="J27" s="413">
        <v>0.20430929782735799</v>
      </c>
      <c r="K27" s="413">
        <v>0.17005515747022978</v>
      </c>
      <c r="L27" s="413">
        <v>0.1789201725120026</v>
      </c>
    </row>
    <row r="28" spans="1:12">
      <c r="D28" s="396"/>
      <c r="E28" s="396"/>
      <c r="F28" s="397"/>
      <c r="G28" s="397"/>
      <c r="H28" s="396"/>
      <c r="I28" s="396"/>
    </row>
    <row r="29" spans="1:12">
      <c r="D29" s="396"/>
      <c r="E29" s="396"/>
      <c r="F29" s="397"/>
      <c r="G29" s="397"/>
      <c r="H29" s="396"/>
      <c r="I29" s="396"/>
    </row>
    <row r="30" spans="1:12">
      <c r="D30" s="396"/>
      <c r="E30" s="396"/>
      <c r="F30" s="397"/>
      <c r="G30" s="397"/>
      <c r="H30" s="396"/>
      <c r="I30" s="396"/>
    </row>
    <row r="31" spans="1:12">
      <c r="D31" s="396"/>
      <c r="E31" s="396"/>
      <c r="F31" s="397"/>
      <c r="G31" s="397"/>
      <c r="H31" s="396"/>
      <c r="I31" s="396"/>
    </row>
    <row r="32" spans="1:12" ht="18">
      <c r="A32" s="409" t="s">
        <v>85</v>
      </c>
      <c r="B32" s="409"/>
      <c r="C32" s="409"/>
      <c r="D32" s="414"/>
      <c r="E32" s="414"/>
      <c r="F32" s="415"/>
      <c r="G32" s="415"/>
      <c r="H32" s="414"/>
      <c r="I32" s="414"/>
      <c r="J32" s="414"/>
      <c r="K32" s="414"/>
      <c r="L32" s="414"/>
    </row>
    <row r="33" spans="1:14">
      <c r="A33" s="402" t="s">
        <v>372</v>
      </c>
      <c r="B33" s="403">
        <v>2010</v>
      </c>
      <c r="C33" s="404">
        <v>2011</v>
      </c>
      <c r="D33" s="404">
        <v>2012</v>
      </c>
      <c r="E33" s="404">
        <v>2013</v>
      </c>
      <c r="F33" s="404">
        <v>2014</v>
      </c>
      <c r="G33" s="404">
        <v>2015</v>
      </c>
      <c r="H33" s="404">
        <v>2016</v>
      </c>
      <c r="I33" s="404">
        <v>2017</v>
      </c>
      <c r="J33" s="404">
        <v>2018</v>
      </c>
      <c r="K33" s="404">
        <v>2019</v>
      </c>
      <c r="L33" s="404">
        <v>2020</v>
      </c>
    </row>
    <row r="34" spans="1:14">
      <c r="A34" s="405">
        <v>1</v>
      </c>
      <c r="B34" s="408">
        <v>1</v>
      </c>
      <c r="C34" s="410">
        <v>1</v>
      </c>
      <c r="D34" s="406">
        <v>1</v>
      </c>
      <c r="E34" s="410">
        <v>1</v>
      </c>
      <c r="F34" s="410">
        <v>1</v>
      </c>
      <c r="G34" s="413">
        <v>1</v>
      </c>
      <c r="H34" s="413">
        <v>1</v>
      </c>
      <c r="I34" s="413">
        <v>1</v>
      </c>
      <c r="J34" s="413">
        <v>1</v>
      </c>
      <c r="K34" s="413">
        <v>1</v>
      </c>
      <c r="L34" s="413">
        <v>0.99966655551850614</v>
      </c>
      <c r="N34" s="418"/>
    </row>
    <row r="35" spans="1:14">
      <c r="A35" s="405">
        <v>2</v>
      </c>
      <c r="B35" s="408">
        <v>1</v>
      </c>
      <c r="C35" s="410">
        <v>1</v>
      </c>
      <c r="D35" s="406">
        <v>1</v>
      </c>
      <c r="E35" s="410">
        <v>0.99976465050600105</v>
      </c>
      <c r="F35" s="410">
        <v>1</v>
      </c>
      <c r="G35" s="413">
        <v>1</v>
      </c>
      <c r="H35" s="413">
        <v>1</v>
      </c>
      <c r="I35" s="413">
        <v>0.99994622788621801</v>
      </c>
      <c r="J35" s="413">
        <v>0.99983810037776599</v>
      </c>
      <c r="K35" s="413">
        <v>0.99990331625253792</v>
      </c>
      <c r="L35" s="413">
        <v>0.99943342776203969</v>
      </c>
      <c r="N35" s="418"/>
    </row>
    <row r="36" spans="1:14">
      <c r="A36" s="405">
        <v>3</v>
      </c>
      <c r="B36" s="408">
        <v>0.999</v>
      </c>
      <c r="C36" s="410">
        <v>0.999</v>
      </c>
      <c r="D36" s="406">
        <v>1</v>
      </c>
      <c r="E36" s="410">
        <v>1</v>
      </c>
      <c r="F36" s="410">
        <v>1</v>
      </c>
      <c r="G36" s="413">
        <v>1</v>
      </c>
      <c r="H36" s="413">
        <v>1</v>
      </c>
      <c r="I36" s="413">
        <v>0.99959893048128301</v>
      </c>
      <c r="J36" s="413">
        <v>0.99987200491501105</v>
      </c>
      <c r="K36" s="413">
        <v>0.99977400619223034</v>
      </c>
      <c r="L36" s="413">
        <v>0.99887710868543378</v>
      </c>
      <c r="N36" s="418"/>
    </row>
    <row r="37" spans="1:14">
      <c r="A37" s="405">
        <v>4</v>
      </c>
      <c r="B37" s="408">
        <v>0.998</v>
      </c>
      <c r="C37" s="410">
        <v>0.998</v>
      </c>
      <c r="D37" s="406">
        <v>0.99942242840907003</v>
      </c>
      <c r="E37" s="410">
        <v>0.99981466961294496</v>
      </c>
      <c r="F37" s="410">
        <v>1</v>
      </c>
      <c r="G37" s="413">
        <v>1</v>
      </c>
      <c r="H37" s="413">
        <v>1</v>
      </c>
      <c r="I37" s="413">
        <v>0.99929292822693805</v>
      </c>
      <c r="J37" s="413">
        <v>0.99935395565288798</v>
      </c>
      <c r="K37" s="413">
        <v>0.99903394841870041</v>
      </c>
      <c r="L37" s="413">
        <v>0.99478305127878863</v>
      </c>
      <c r="N37" s="418"/>
    </row>
    <row r="38" spans="1:14">
      <c r="A38" s="405">
        <v>5</v>
      </c>
      <c r="B38" s="408">
        <v>0.996</v>
      </c>
      <c r="C38" s="410">
        <v>0.996</v>
      </c>
      <c r="D38" s="406">
        <v>0.99761062876347895</v>
      </c>
      <c r="E38" s="410">
        <v>0.99816016722905498</v>
      </c>
      <c r="F38" s="410">
        <v>1</v>
      </c>
      <c r="G38" s="413">
        <v>1</v>
      </c>
      <c r="H38" s="413">
        <v>1</v>
      </c>
      <c r="I38" s="413">
        <v>0.99652387662245001</v>
      </c>
      <c r="J38" s="413">
        <v>0.99714225495301101</v>
      </c>
      <c r="K38" s="413">
        <v>0.9960653243457277</v>
      </c>
      <c r="L38" s="413">
        <v>0.99136785758261126</v>
      </c>
      <c r="N38" s="418"/>
    </row>
    <row r="39" spans="1:14">
      <c r="A39" s="405">
        <v>6</v>
      </c>
      <c r="B39" s="408">
        <v>0.996</v>
      </c>
      <c r="C39" s="410">
        <v>0.996</v>
      </c>
      <c r="D39" s="406">
        <v>0.99625706609951303</v>
      </c>
      <c r="E39" s="410">
        <v>0.99602641452038099</v>
      </c>
      <c r="F39" s="410">
        <v>1</v>
      </c>
      <c r="G39" s="413">
        <v>1</v>
      </c>
      <c r="H39" s="413">
        <v>1</v>
      </c>
      <c r="I39" s="413">
        <v>0.99079997974307499</v>
      </c>
      <c r="J39" s="413">
        <v>0.99204974008765701</v>
      </c>
      <c r="K39" s="413">
        <v>0.99081035923141181</v>
      </c>
      <c r="L39" s="413">
        <v>0.98001684577075054</v>
      </c>
      <c r="N39" s="418"/>
    </row>
    <row r="40" spans="1:14">
      <c r="A40" s="405">
        <v>7</v>
      </c>
      <c r="B40" s="408">
        <v>0.99</v>
      </c>
      <c r="C40" s="410">
        <v>0.99</v>
      </c>
      <c r="D40" s="406">
        <v>0.99179569547060697</v>
      </c>
      <c r="E40" s="410">
        <v>0.99162371535589899</v>
      </c>
      <c r="F40" s="410">
        <v>0.99</v>
      </c>
      <c r="G40" s="413">
        <v>0.99</v>
      </c>
      <c r="H40" s="413">
        <v>0.99</v>
      </c>
      <c r="I40" s="413">
        <v>0.97728590814137495</v>
      </c>
      <c r="J40" s="413">
        <v>0.97880907900575798</v>
      </c>
      <c r="K40" s="413">
        <v>0.97381371793460314</v>
      </c>
      <c r="L40" s="413">
        <v>0.93630049250204284</v>
      </c>
      <c r="N40" s="418"/>
    </row>
    <row r="41" spans="1:14">
      <c r="A41" s="405">
        <v>8</v>
      </c>
      <c r="B41" s="408">
        <v>0.97199999999999998</v>
      </c>
      <c r="C41" s="410">
        <v>0.98</v>
      </c>
      <c r="D41" s="406">
        <v>0.98293033380817596</v>
      </c>
      <c r="E41" s="410">
        <v>0.98316325282039996</v>
      </c>
      <c r="F41" s="410">
        <v>0.98</v>
      </c>
      <c r="G41" s="413">
        <v>0.99</v>
      </c>
      <c r="H41" s="413">
        <v>0.98</v>
      </c>
      <c r="I41" s="413">
        <v>0.92753819497355805</v>
      </c>
      <c r="J41" s="413">
        <v>0.93545314797487</v>
      </c>
      <c r="K41" s="413">
        <v>0.92255979734667037</v>
      </c>
      <c r="L41" s="413">
        <v>0.88441045265571394</v>
      </c>
      <c r="N41" s="418"/>
    </row>
    <row r="42" spans="1:14">
      <c r="A42" s="405">
        <v>9</v>
      </c>
      <c r="B42" s="408">
        <v>0.93200000000000005</v>
      </c>
      <c r="C42" s="410">
        <v>0.94</v>
      </c>
      <c r="D42" s="406">
        <v>0.95187665961493795</v>
      </c>
      <c r="E42" s="410">
        <v>0.95874542704057997</v>
      </c>
      <c r="F42" s="410">
        <v>0.94</v>
      </c>
      <c r="G42" s="413">
        <v>0.97</v>
      </c>
      <c r="H42" s="413">
        <v>0.95</v>
      </c>
      <c r="I42" s="413">
        <v>0.87764022496044702</v>
      </c>
      <c r="J42" s="413">
        <v>0.87264328332238805</v>
      </c>
      <c r="K42" s="413">
        <v>0.87008336008679188</v>
      </c>
      <c r="L42" s="413">
        <v>0.83088495967384557</v>
      </c>
      <c r="N42" s="418"/>
    </row>
    <row r="43" spans="1:14">
      <c r="A43" s="405">
        <v>10</v>
      </c>
      <c r="B43" s="408">
        <v>0.90300000000000002</v>
      </c>
      <c r="C43" s="410">
        <v>0.89</v>
      </c>
      <c r="D43" s="406">
        <v>0.89362894086132305</v>
      </c>
      <c r="E43" s="410">
        <v>0.90351497117351698</v>
      </c>
      <c r="F43" s="410">
        <v>0.89</v>
      </c>
      <c r="G43" s="413">
        <v>0.92</v>
      </c>
      <c r="H43" s="413">
        <v>0.9</v>
      </c>
      <c r="I43" s="413">
        <v>0.83908548128731597</v>
      </c>
      <c r="J43" s="413">
        <v>0.83194244604316503</v>
      </c>
      <c r="K43" s="413">
        <v>0.81674449819635919</v>
      </c>
      <c r="L43" s="413">
        <v>0.7857958169671333</v>
      </c>
      <c r="N43" s="418"/>
    </row>
    <row r="44" spans="1:14">
      <c r="A44" s="405">
        <v>11</v>
      </c>
      <c r="B44" s="408">
        <v>0.88800000000000001</v>
      </c>
      <c r="C44" s="410">
        <v>0.88</v>
      </c>
      <c r="D44" s="406">
        <v>0.82901554404145095</v>
      </c>
      <c r="E44" s="410">
        <v>0.83927589074393905</v>
      </c>
      <c r="F44" s="410">
        <v>0.83</v>
      </c>
      <c r="G44" s="413">
        <v>0.87</v>
      </c>
      <c r="H44" s="413">
        <v>0.86</v>
      </c>
      <c r="I44" s="413">
        <v>0.80182445471025099</v>
      </c>
      <c r="J44" s="413">
        <v>0.78849743480836498</v>
      </c>
      <c r="K44" s="413">
        <v>0.76218398594089198</v>
      </c>
      <c r="L44" s="413">
        <v>0.71989912278182144</v>
      </c>
      <c r="N44" s="418"/>
    </row>
    <row r="45" spans="1:14">
      <c r="A45" s="405">
        <v>12</v>
      </c>
      <c r="B45" s="408">
        <v>0.83699999999999997</v>
      </c>
      <c r="C45" s="410">
        <v>0.86</v>
      </c>
      <c r="D45" s="406">
        <v>0.84446010976916797</v>
      </c>
      <c r="E45" s="410">
        <v>0.77532079995359604</v>
      </c>
      <c r="F45" s="410">
        <v>0.77</v>
      </c>
      <c r="G45" s="413">
        <v>0.81</v>
      </c>
      <c r="H45" s="413">
        <v>0.81</v>
      </c>
      <c r="I45" s="413">
        <v>0.756017673955791</v>
      </c>
      <c r="J45" s="413">
        <v>0.74447551712662696</v>
      </c>
      <c r="K45" s="413">
        <v>0.7106490781661533</v>
      </c>
      <c r="L45" s="413">
        <v>0.69766987581972928</v>
      </c>
      <c r="N45" s="418"/>
    </row>
    <row r="46" spans="1:14">
      <c r="A46" s="405">
        <v>13</v>
      </c>
      <c r="B46" s="408">
        <v>0.76800000000000002</v>
      </c>
      <c r="C46" s="410">
        <v>0.8</v>
      </c>
      <c r="D46" s="406">
        <v>0.82020773880757303</v>
      </c>
      <c r="E46" s="410">
        <v>0.80084313543665397</v>
      </c>
      <c r="F46" s="410">
        <v>0.71</v>
      </c>
      <c r="G46" s="413">
        <v>0.75</v>
      </c>
      <c r="H46" s="413">
        <v>0.75</v>
      </c>
      <c r="I46" s="413">
        <v>0.70191460812304596</v>
      </c>
      <c r="J46" s="413">
        <v>0.69754050823184099</v>
      </c>
      <c r="K46" s="413">
        <v>0.6682683056253681</v>
      </c>
      <c r="L46" s="413">
        <v>0.64765609508590627</v>
      </c>
      <c r="N46" s="418"/>
    </row>
    <row r="47" spans="1:14">
      <c r="A47" s="405">
        <v>14</v>
      </c>
      <c r="B47" s="408">
        <v>0.69899999999999995</v>
      </c>
      <c r="C47" s="410">
        <v>0.72</v>
      </c>
      <c r="D47" s="406">
        <v>0.74095565809024799</v>
      </c>
      <c r="E47" s="410">
        <v>0.76426162976976897</v>
      </c>
      <c r="F47" s="410">
        <v>0.73</v>
      </c>
      <c r="G47" s="413">
        <v>0.69</v>
      </c>
      <c r="H47" s="413">
        <v>0.68</v>
      </c>
      <c r="I47" s="413">
        <v>0.64237563140976595</v>
      </c>
      <c r="J47" s="413">
        <v>0.648460897765333</v>
      </c>
      <c r="K47" s="413">
        <v>0.62741688403096929</v>
      </c>
      <c r="L47" s="413">
        <v>0.59165168220318931</v>
      </c>
      <c r="N47" s="418"/>
    </row>
    <row r="48" spans="1:14">
      <c r="A48" s="405">
        <v>15</v>
      </c>
      <c r="B48" s="408">
        <v>0.629</v>
      </c>
      <c r="C48" s="410">
        <v>0.65</v>
      </c>
      <c r="D48" s="406">
        <v>0.66309228655424102</v>
      </c>
      <c r="E48" s="410">
        <v>0.68446461857632002</v>
      </c>
      <c r="F48" s="410">
        <v>0.69</v>
      </c>
      <c r="G48" s="413">
        <v>0.7</v>
      </c>
      <c r="H48" s="413">
        <v>0.62</v>
      </c>
      <c r="I48" s="413">
        <v>0.582858919924094</v>
      </c>
      <c r="J48" s="413">
        <v>0.58448321227734201</v>
      </c>
      <c r="K48" s="413">
        <v>0.57479747762216293</v>
      </c>
      <c r="L48" s="413">
        <v>0.54156111790166106</v>
      </c>
      <c r="N48" s="418"/>
    </row>
    <row r="49" spans="1:14">
      <c r="A49" s="405">
        <v>16</v>
      </c>
      <c r="B49" s="408">
        <v>0.56699999999999995</v>
      </c>
      <c r="C49" s="410">
        <v>0.57999999999999996</v>
      </c>
      <c r="D49" s="406">
        <v>0.59375024791159303</v>
      </c>
      <c r="E49" s="410">
        <v>0.610521635131405</v>
      </c>
      <c r="F49" s="410">
        <v>0.61</v>
      </c>
      <c r="G49" s="413">
        <v>0.67</v>
      </c>
      <c r="H49" s="413">
        <v>0.64</v>
      </c>
      <c r="I49" s="413">
        <v>0.52401262201926702</v>
      </c>
      <c r="J49" s="413">
        <v>0.52264638146416398</v>
      </c>
      <c r="K49" s="413">
        <v>0.50910915075063312</v>
      </c>
      <c r="L49" s="413">
        <v>0.48495304518063076</v>
      </c>
      <c r="N49" s="418"/>
    </row>
    <row r="50" spans="1:14">
      <c r="A50" s="405">
        <v>17</v>
      </c>
      <c r="B50" s="408">
        <v>0.499</v>
      </c>
      <c r="C50" s="410">
        <v>0.52</v>
      </c>
      <c r="D50" s="406">
        <v>0.52268730214562098</v>
      </c>
      <c r="E50" s="410">
        <v>0.53873658173054095</v>
      </c>
      <c r="F50" s="410">
        <v>0.53</v>
      </c>
      <c r="G50" s="413">
        <v>0.59</v>
      </c>
      <c r="H50" s="413">
        <v>0.6</v>
      </c>
      <c r="I50" s="413">
        <v>0.53614658130239501</v>
      </c>
      <c r="J50" s="413">
        <v>0.46567376614051098</v>
      </c>
      <c r="K50" s="413">
        <v>0.45240873690352368</v>
      </c>
      <c r="L50" s="413">
        <v>0.4197627957125642</v>
      </c>
      <c r="N50" s="418"/>
    </row>
    <row r="51" spans="1:14">
      <c r="A51" s="405">
        <v>18</v>
      </c>
      <c r="B51" s="408">
        <v>0.432</v>
      </c>
      <c r="C51" s="410">
        <v>0.45</v>
      </c>
      <c r="D51" s="406">
        <v>0.459987737584304</v>
      </c>
      <c r="E51" s="410">
        <v>0.47030638026476101</v>
      </c>
      <c r="F51" s="410">
        <v>0.46</v>
      </c>
      <c r="G51" s="413">
        <v>0.51</v>
      </c>
      <c r="H51" s="413">
        <v>0.53</v>
      </c>
      <c r="I51" s="413">
        <v>0.49336214412980001</v>
      </c>
      <c r="J51" s="413">
        <v>0.476794263448578</v>
      </c>
      <c r="K51" s="413">
        <v>0.39986409646586707</v>
      </c>
      <c r="L51" s="413">
        <v>0.42176743984229997</v>
      </c>
      <c r="N51" s="418"/>
    </row>
    <row r="52" spans="1:14">
      <c r="A52" s="405">
        <v>19</v>
      </c>
      <c r="B52" s="408">
        <v>0.36</v>
      </c>
      <c r="C52" s="410">
        <v>0.38</v>
      </c>
      <c r="D52" s="406">
        <v>0.38812797012898798</v>
      </c>
      <c r="E52" s="410">
        <v>0.40450365768932101</v>
      </c>
      <c r="F52" s="410">
        <v>0.4</v>
      </c>
      <c r="G52" s="413">
        <v>0.44</v>
      </c>
      <c r="H52" s="413">
        <v>0.45</v>
      </c>
      <c r="I52" s="413">
        <v>0.41773243617037797</v>
      </c>
      <c r="J52" s="413">
        <v>0.43244492957960001</v>
      </c>
      <c r="K52" s="413">
        <v>0.40290109144375952</v>
      </c>
      <c r="L52" s="413">
        <v>0.40457373109006078</v>
      </c>
      <c r="N52" s="418"/>
    </row>
    <row r="53" spans="1:14">
      <c r="A53" s="405">
        <v>20</v>
      </c>
      <c r="B53" s="408">
        <v>0.27500000000000002</v>
      </c>
      <c r="C53" s="410">
        <v>0.26</v>
      </c>
      <c r="D53" s="406">
        <v>0.30625773378115601</v>
      </c>
      <c r="E53" s="410">
        <v>0.327147451399672</v>
      </c>
      <c r="F53" s="410">
        <v>0.32</v>
      </c>
      <c r="G53" s="413">
        <v>0.38</v>
      </c>
      <c r="H53" s="413">
        <v>0.38</v>
      </c>
      <c r="I53" s="413">
        <v>0.33153409743436602</v>
      </c>
      <c r="J53" s="413">
        <v>0.34564524900940102</v>
      </c>
      <c r="K53" s="413">
        <v>0.33598605426709111</v>
      </c>
      <c r="L53" s="413">
        <v>0.32243524542332003</v>
      </c>
      <c r="N53" s="418"/>
    </row>
    <row r="54" spans="1:14">
      <c r="D54" s="416"/>
      <c r="E54" s="417"/>
      <c r="F54" s="417"/>
      <c r="G54" s="417"/>
      <c r="H54" s="417"/>
      <c r="I54" s="417"/>
      <c r="J54" s="417"/>
      <c r="K54" s="417"/>
      <c r="L54" s="417"/>
    </row>
    <row r="55" spans="1:14">
      <c r="D55" s="396"/>
      <c r="E55" s="418"/>
      <c r="F55" s="397"/>
      <c r="H55" s="396"/>
      <c r="I55" s="396"/>
    </row>
    <row r="56" spans="1:14">
      <c r="D56" s="396"/>
      <c r="E56" s="418"/>
      <c r="F56" s="397"/>
      <c r="G56" s="397"/>
      <c r="H56" s="396"/>
      <c r="I56" s="396"/>
    </row>
    <row r="57" spans="1:14">
      <c r="D57" s="396"/>
      <c r="E57" s="418"/>
      <c r="F57" s="397"/>
      <c r="G57" s="397"/>
      <c r="H57" s="396"/>
      <c r="I57" s="396"/>
    </row>
    <row r="58" spans="1:14" ht="18">
      <c r="A58" s="409" t="s">
        <v>102</v>
      </c>
      <c r="B58" s="409"/>
      <c r="C58" s="409"/>
      <c r="D58" s="396"/>
      <c r="E58" s="396"/>
      <c r="F58" s="397"/>
      <c r="G58" s="397"/>
      <c r="H58" s="396"/>
      <c r="I58" s="396"/>
    </row>
    <row r="59" spans="1:14">
      <c r="A59" s="402" t="s">
        <v>372</v>
      </c>
      <c r="B59" s="403">
        <v>2010</v>
      </c>
      <c r="C59" s="404">
        <v>2011</v>
      </c>
      <c r="D59" s="404">
        <v>2012</v>
      </c>
      <c r="E59" s="404">
        <v>2013</v>
      </c>
      <c r="F59" s="404">
        <v>2014</v>
      </c>
      <c r="G59" s="404">
        <v>2015</v>
      </c>
      <c r="H59" s="404">
        <v>2016</v>
      </c>
      <c r="I59" s="404">
        <v>2017</v>
      </c>
      <c r="J59" s="404">
        <v>2018</v>
      </c>
      <c r="K59" s="404">
        <v>2019</v>
      </c>
      <c r="L59" s="404">
        <v>2020</v>
      </c>
    </row>
    <row r="60" spans="1:14">
      <c r="A60" s="405">
        <v>1</v>
      </c>
      <c r="B60" s="408">
        <v>1</v>
      </c>
      <c r="C60" s="411">
        <v>0.99984818582055601</v>
      </c>
      <c r="D60" s="411">
        <v>0.99986876640419997</v>
      </c>
      <c r="E60" s="411">
        <v>0.999927373084465</v>
      </c>
      <c r="F60" s="411">
        <v>1</v>
      </c>
      <c r="G60" s="411">
        <v>1</v>
      </c>
      <c r="H60" s="407">
        <v>1</v>
      </c>
      <c r="I60" s="407">
        <v>1</v>
      </c>
      <c r="J60" s="407">
        <v>0.99990594431903701</v>
      </c>
      <c r="K60" s="407">
        <v>1</v>
      </c>
      <c r="L60" s="407">
        <v>0.99992825369493477</v>
      </c>
    </row>
    <row r="61" spans="1:14">
      <c r="A61" s="405">
        <v>2</v>
      </c>
      <c r="B61" s="408">
        <v>0.99967744908303402</v>
      </c>
      <c r="C61" s="411">
        <v>0.99958375728424798</v>
      </c>
      <c r="D61" s="411">
        <v>0.99943813460689501</v>
      </c>
      <c r="E61" s="411">
        <v>0.99958946922343495</v>
      </c>
      <c r="F61" s="411">
        <v>1</v>
      </c>
      <c r="G61" s="411">
        <v>1</v>
      </c>
      <c r="H61" s="407">
        <v>0.99984721161191703</v>
      </c>
      <c r="I61" s="407">
        <v>0.99983878025749096</v>
      </c>
      <c r="J61" s="407">
        <v>0.99993218959788399</v>
      </c>
      <c r="K61" s="407">
        <v>0.99980415623980001</v>
      </c>
      <c r="L61" s="407">
        <v>0.99989758925096783</v>
      </c>
    </row>
    <row r="62" spans="1:14">
      <c r="A62" s="405">
        <v>3</v>
      </c>
      <c r="B62" s="408">
        <v>0.99944910663459197</v>
      </c>
      <c r="C62" s="411">
        <v>0.99938865963625201</v>
      </c>
      <c r="D62" s="411">
        <v>0.99921957649017501</v>
      </c>
      <c r="E62" s="411">
        <v>0.99810196657352201</v>
      </c>
      <c r="F62" s="411">
        <v>0.99996070340897902</v>
      </c>
      <c r="G62" s="411">
        <v>1</v>
      </c>
      <c r="H62" s="407">
        <v>0.999574424183023</v>
      </c>
      <c r="I62" s="407">
        <v>0.99969989871581699</v>
      </c>
      <c r="J62" s="407">
        <v>0.99969788884726496</v>
      </c>
      <c r="K62" s="407">
        <v>0.99966677774075297</v>
      </c>
      <c r="L62" s="407">
        <v>0.99971900324832241</v>
      </c>
    </row>
    <row r="63" spans="1:14">
      <c r="A63" s="405">
        <v>4</v>
      </c>
      <c r="B63" s="408">
        <v>0.99774016057492598</v>
      </c>
      <c r="C63" s="411">
        <v>0.99880979629205802</v>
      </c>
      <c r="D63" s="411">
        <v>0.999003619206705</v>
      </c>
      <c r="E63" s="411">
        <v>0.97946932404850495</v>
      </c>
      <c r="F63" s="411">
        <v>0.97831230283911697</v>
      </c>
      <c r="G63" s="411">
        <v>1</v>
      </c>
      <c r="H63" s="407">
        <v>0.99842790751047095</v>
      </c>
      <c r="I63" s="407">
        <v>0.99694539900725498</v>
      </c>
      <c r="J63" s="407">
        <v>0.99776051188299797</v>
      </c>
      <c r="K63" s="407">
        <v>0.997699074125043</v>
      </c>
      <c r="L63" s="407">
        <v>0.99749460043196547</v>
      </c>
    </row>
    <row r="64" spans="1:14">
      <c r="A64" s="405">
        <v>5</v>
      </c>
      <c r="B64" s="408">
        <v>0.97247694721134603</v>
      </c>
      <c r="C64" s="411">
        <v>0.98675905598243696</v>
      </c>
      <c r="D64" s="411">
        <v>0.98969965618162703</v>
      </c>
      <c r="E64" s="411">
        <v>0.94536574425935405</v>
      </c>
      <c r="F64" s="411">
        <v>0.94604379110650205</v>
      </c>
      <c r="G64" s="411">
        <v>0.98</v>
      </c>
      <c r="H64" s="407">
        <v>0.98088478082637898</v>
      </c>
      <c r="I64" s="407">
        <v>0.96892714215229403</v>
      </c>
      <c r="J64" s="407">
        <v>0.97073802617302496</v>
      </c>
      <c r="K64" s="407">
        <v>0.97432805336462203</v>
      </c>
      <c r="L64" s="407">
        <v>0.97404567375589757</v>
      </c>
    </row>
    <row r="65" spans="1:12">
      <c r="A65" s="405">
        <v>6</v>
      </c>
      <c r="B65" s="408">
        <v>0.87840416752630501</v>
      </c>
      <c r="C65" s="411">
        <v>0.91769690062681197</v>
      </c>
      <c r="D65" s="411">
        <v>0.93078373630915501</v>
      </c>
      <c r="E65" s="411">
        <v>0.84392727432327197</v>
      </c>
      <c r="F65" s="411">
        <v>0.92025416306933605</v>
      </c>
      <c r="G65" s="411">
        <v>0.94</v>
      </c>
      <c r="H65" s="407">
        <v>0.93122848746126297</v>
      </c>
      <c r="I65" s="407">
        <v>0.89991010202374999</v>
      </c>
      <c r="J65" s="407">
        <v>0.90069925799260997</v>
      </c>
      <c r="K65" s="407">
        <v>0.91334954432138604</v>
      </c>
      <c r="L65" s="407">
        <v>0.91553502169751755</v>
      </c>
    </row>
    <row r="66" spans="1:12">
      <c r="A66" s="405">
        <v>7</v>
      </c>
      <c r="B66" s="408">
        <v>0.83278416091229501</v>
      </c>
      <c r="C66" s="411">
        <v>0.83641383354304399</v>
      </c>
      <c r="D66" s="411">
        <v>0.846674703410358</v>
      </c>
      <c r="E66" s="411">
        <v>0.78163186466868595</v>
      </c>
      <c r="F66" s="411">
        <v>0.88668438538205996</v>
      </c>
      <c r="G66" s="411">
        <v>0.88</v>
      </c>
      <c r="H66" s="407">
        <v>0.87050022866351595</v>
      </c>
      <c r="I66" s="407">
        <v>0.85164443325782402</v>
      </c>
      <c r="J66" s="407">
        <v>0.84656896818041405</v>
      </c>
      <c r="K66" s="407">
        <v>0.85501612074202105</v>
      </c>
      <c r="L66" s="407">
        <v>0.86207381041588615</v>
      </c>
    </row>
    <row r="67" spans="1:12">
      <c r="A67" s="405">
        <v>8</v>
      </c>
      <c r="B67" s="408">
        <v>0.80909245490099102</v>
      </c>
      <c r="C67" s="411">
        <v>0.80723053550061197</v>
      </c>
      <c r="D67" s="411">
        <v>0.79951621454449096</v>
      </c>
      <c r="E67" s="411">
        <v>0.72843737161884603</v>
      </c>
      <c r="F67" s="411">
        <v>0.83862645403660196</v>
      </c>
      <c r="G67" s="411">
        <v>0.83</v>
      </c>
      <c r="H67" s="407">
        <v>0.82277205189062697</v>
      </c>
      <c r="I67" s="407">
        <v>0.81120860171425702</v>
      </c>
      <c r="J67" s="407">
        <v>0.80709506252316598</v>
      </c>
      <c r="K67" s="407">
        <v>0.80481467260761996</v>
      </c>
      <c r="L67" s="407">
        <v>0.80751478128812637</v>
      </c>
    </row>
    <row r="68" spans="1:12">
      <c r="A68" s="405">
        <v>9</v>
      </c>
      <c r="B68" s="408">
        <v>0.77302922556586595</v>
      </c>
      <c r="C68" s="411">
        <v>0.77734113202948896</v>
      </c>
      <c r="D68" s="411">
        <v>0.76178424959767399</v>
      </c>
      <c r="E68" s="411">
        <v>0.68173577477920799</v>
      </c>
      <c r="F68" s="411">
        <v>0.79073528090621803</v>
      </c>
      <c r="G68" s="411">
        <v>0.74</v>
      </c>
      <c r="H68" s="407">
        <v>0.77381308491090095</v>
      </c>
      <c r="I68" s="407">
        <v>0.74936782413136305</v>
      </c>
      <c r="J68" s="407">
        <v>0.75022419265454199</v>
      </c>
      <c r="K68" s="407">
        <v>0.74887966003476902</v>
      </c>
      <c r="L68" s="407">
        <v>0.74419037325135329</v>
      </c>
    </row>
    <row r="69" spans="1:12">
      <c r="A69" s="405">
        <v>10</v>
      </c>
      <c r="B69" s="408">
        <v>0.71385938734310495</v>
      </c>
      <c r="C69" s="411">
        <v>0.73589583550053705</v>
      </c>
      <c r="D69" s="411">
        <v>0.71362001183952894</v>
      </c>
      <c r="E69" s="411">
        <v>0.62715464918669594</v>
      </c>
      <c r="F69" s="411">
        <v>0.73697964761939905</v>
      </c>
      <c r="G69" s="411">
        <v>0.67</v>
      </c>
      <c r="H69" s="407">
        <v>0.68091272033606798</v>
      </c>
      <c r="I69" s="407">
        <v>0.69426737990753495</v>
      </c>
      <c r="J69" s="407">
        <v>0.68295017097141897</v>
      </c>
      <c r="K69" s="407">
        <v>0.68940210004933</v>
      </c>
      <c r="L69" s="407">
        <v>0.68522111848011813</v>
      </c>
    </row>
    <row r="70" spans="1:12">
      <c r="A70" s="405">
        <v>11</v>
      </c>
      <c r="B70" s="408">
        <v>0.61670305887808896</v>
      </c>
      <c r="C70" s="411">
        <v>0.66711133734707095</v>
      </c>
      <c r="D70" s="411">
        <v>0.66774707941900402</v>
      </c>
      <c r="E70" s="411">
        <v>0.58008215331819701</v>
      </c>
      <c r="F70" s="411">
        <v>0.67325434052864397</v>
      </c>
      <c r="G70" s="411">
        <v>0.61</v>
      </c>
      <c r="H70" s="407">
        <v>0.60326775524270004</v>
      </c>
      <c r="I70" s="407">
        <v>0.60128627418278902</v>
      </c>
      <c r="J70" s="407">
        <v>0.62769716964009303</v>
      </c>
      <c r="K70" s="407">
        <v>0.61899693597806804</v>
      </c>
      <c r="L70" s="407">
        <v>0.62159495862610481</v>
      </c>
    </row>
    <row r="71" spans="1:12">
      <c r="A71" s="405">
        <v>12</v>
      </c>
      <c r="B71" s="408">
        <v>0.56618938861560097</v>
      </c>
      <c r="C71" s="411">
        <v>0.58009352295563499</v>
      </c>
      <c r="D71" s="411">
        <v>0.60235190873190003</v>
      </c>
      <c r="E71" s="411">
        <v>0.51781389308154002</v>
      </c>
      <c r="F71" s="411">
        <v>0.61746180560140496</v>
      </c>
      <c r="G71" s="411">
        <v>0.55000000000000004</v>
      </c>
      <c r="H71" s="407">
        <v>0.54119706514809296</v>
      </c>
      <c r="I71" s="407">
        <v>0.52238427779410701</v>
      </c>
      <c r="J71" s="407">
        <v>0.54036024016010697</v>
      </c>
      <c r="K71" s="407">
        <v>0.56692930198791402</v>
      </c>
      <c r="L71" s="407">
        <v>0.55979143148954469</v>
      </c>
    </row>
    <row r="72" spans="1:12">
      <c r="A72" s="405">
        <v>13</v>
      </c>
      <c r="B72" s="408">
        <v>0.515229224628039</v>
      </c>
      <c r="C72" s="411">
        <v>0.52652846099789197</v>
      </c>
      <c r="D72" s="411">
        <v>0.51624995169455501</v>
      </c>
      <c r="E72" s="411">
        <v>0.43713650854989899</v>
      </c>
      <c r="F72" s="411">
        <v>0.56962853002509495</v>
      </c>
      <c r="G72" s="411">
        <v>0.5</v>
      </c>
      <c r="H72" s="407">
        <v>0.49051522096621702</v>
      </c>
      <c r="I72" s="407">
        <v>0.45918201955805299</v>
      </c>
      <c r="J72" s="407">
        <v>0.46301044971265798</v>
      </c>
      <c r="K72" s="407">
        <v>0.48020555370246798</v>
      </c>
      <c r="L72" s="407">
        <v>0.50712104712489059</v>
      </c>
    </row>
    <row r="73" spans="1:12">
      <c r="A73" s="405">
        <v>14</v>
      </c>
      <c r="B73" s="408">
        <v>0.38328559738134199</v>
      </c>
      <c r="C73" s="411">
        <v>0.47566286046061501</v>
      </c>
      <c r="D73" s="411">
        <v>0.45433584400184501</v>
      </c>
      <c r="E73" s="411">
        <v>0.381071585419411</v>
      </c>
      <c r="F73" s="411">
        <v>0.51759348034515795</v>
      </c>
      <c r="G73" s="411">
        <v>0.46</v>
      </c>
      <c r="H73" s="407">
        <v>0.44726500265533697</v>
      </c>
      <c r="I73" s="407">
        <v>0.40831811884136798</v>
      </c>
      <c r="J73" s="407">
        <v>0.396931222648441</v>
      </c>
      <c r="K73" s="407">
        <v>0.41053890516201602</v>
      </c>
      <c r="L73" s="407">
        <v>0.42702426617745165</v>
      </c>
    </row>
    <row r="74" spans="1:12">
      <c r="A74" s="405">
        <v>15</v>
      </c>
      <c r="B74" s="408">
        <v>0.30401711433325401</v>
      </c>
      <c r="C74" s="411">
        <v>0.352140913647429</v>
      </c>
      <c r="D74" s="411">
        <v>0.41864234565511899</v>
      </c>
      <c r="E74" s="411">
        <v>0.34996129281981803</v>
      </c>
      <c r="F74" s="411">
        <v>0.46650415033789</v>
      </c>
      <c r="G74" s="411">
        <v>0.41</v>
      </c>
      <c r="H74" s="407">
        <v>0.40781309577454999</v>
      </c>
      <c r="I74" s="407">
        <v>0.37344662772172099</v>
      </c>
      <c r="J74" s="407">
        <v>0.353597741780937</v>
      </c>
      <c r="K74" s="407">
        <v>0.35081311794262199</v>
      </c>
      <c r="L74" s="407">
        <v>0.36362162107375612</v>
      </c>
    </row>
    <row r="75" spans="1:12">
      <c r="A75" s="405">
        <v>16</v>
      </c>
      <c r="B75" s="408">
        <v>0.28223156285823497</v>
      </c>
      <c r="C75" s="411">
        <v>0.27879940359141703</v>
      </c>
      <c r="D75" s="411">
        <v>0.306969988339027</v>
      </c>
      <c r="E75" s="411">
        <v>0.25494568441725801</v>
      </c>
      <c r="F75" s="411">
        <v>0.437907991811194</v>
      </c>
      <c r="G75" s="411">
        <v>0.35</v>
      </c>
      <c r="H75" s="407">
        <v>0.36139969114137299</v>
      </c>
      <c r="I75" s="407">
        <v>0.34125966237997901</v>
      </c>
      <c r="J75" s="407">
        <v>0.32445186252939801</v>
      </c>
      <c r="K75" s="407">
        <v>0.31402304803832698</v>
      </c>
      <c r="L75" s="407">
        <v>0.3088011237776217</v>
      </c>
    </row>
    <row r="76" spans="1:12">
      <c r="A76" s="405">
        <v>17</v>
      </c>
      <c r="B76" s="408">
        <v>0.28379538076937399</v>
      </c>
      <c r="C76" s="411">
        <v>0.25423512928289399</v>
      </c>
      <c r="D76" s="411">
        <v>0.24217213734684601</v>
      </c>
      <c r="E76" s="411">
        <v>0.200877325669339</v>
      </c>
      <c r="F76" s="411">
        <v>0.39616063358154402</v>
      </c>
      <c r="G76" s="411">
        <v>0.3</v>
      </c>
      <c r="H76" s="407">
        <v>0.30231659485673401</v>
      </c>
      <c r="I76" s="407">
        <v>0.299996490242875</v>
      </c>
      <c r="J76" s="407">
        <v>0.29659606918783998</v>
      </c>
      <c r="K76" s="407">
        <v>0.287201274561869</v>
      </c>
      <c r="L76" s="407">
        <v>0.27678363330312056</v>
      </c>
    </row>
    <row r="77" spans="1:12">
      <c r="A77" s="405">
        <v>18</v>
      </c>
      <c r="B77" s="408">
        <v>0.24966318234610901</v>
      </c>
      <c r="C77" s="411">
        <v>0.25353531584642403</v>
      </c>
      <c r="D77" s="411">
        <v>0.21510635587823199</v>
      </c>
      <c r="E77" s="411">
        <v>0.17098458795058</v>
      </c>
      <c r="F77" s="411">
        <v>0.36492890995260702</v>
      </c>
      <c r="G77" s="411">
        <v>0.26</v>
      </c>
      <c r="H77" s="407">
        <v>0.25468279935879101</v>
      </c>
      <c r="I77" s="407">
        <v>0.24978263809726201</v>
      </c>
      <c r="J77" s="407">
        <v>0.259932612663204</v>
      </c>
      <c r="K77" s="407">
        <v>0.25409892890568098</v>
      </c>
      <c r="L77" s="407">
        <v>0.24768985661178969</v>
      </c>
    </row>
    <row r="78" spans="1:12">
      <c r="A78" s="405">
        <v>19</v>
      </c>
      <c r="B78" s="408">
        <v>0.210014058613604</v>
      </c>
      <c r="C78" s="411">
        <v>0.216957026713124</v>
      </c>
      <c r="D78" s="411">
        <v>0.21368605649042899</v>
      </c>
      <c r="E78" s="411">
        <v>0.15118838849296701</v>
      </c>
      <c r="F78" s="411">
        <v>0.3189111747851</v>
      </c>
      <c r="G78" s="411">
        <v>0.17</v>
      </c>
      <c r="H78" s="407">
        <v>0.212236307335011</v>
      </c>
      <c r="I78" s="407">
        <v>0.19519532708228099</v>
      </c>
      <c r="J78" s="407">
        <v>0.20200166161099001</v>
      </c>
      <c r="K78" s="407">
        <v>0.20932191492348701</v>
      </c>
      <c r="L78" s="407">
        <v>0.20508509827030399</v>
      </c>
    </row>
    <row r="79" spans="1:12">
      <c r="A79" s="405">
        <v>20</v>
      </c>
      <c r="B79" s="408">
        <v>0.17141986593540501</v>
      </c>
      <c r="C79" s="408">
        <v>0.17924732345625599</v>
      </c>
      <c r="D79" s="408">
        <v>0.169477351916376</v>
      </c>
      <c r="E79" s="408">
        <v>2.53193960511034E-2</v>
      </c>
      <c r="F79" s="408">
        <v>0.27968206656731198</v>
      </c>
      <c r="G79" s="408">
        <v>0.12</v>
      </c>
      <c r="H79" s="408">
        <v>0.12609700713949601</v>
      </c>
      <c r="I79" s="408">
        <v>0.14304722275982201</v>
      </c>
      <c r="J79" s="408">
        <v>0.14049496036364401</v>
      </c>
      <c r="K79" s="408">
        <v>0.15029851034642699</v>
      </c>
      <c r="L79" s="408">
        <v>0.15263933735785484</v>
      </c>
    </row>
    <row r="80" spans="1:12">
      <c r="D80" s="396"/>
      <c r="E80" s="396"/>
      <c r="F80" s="397"/>
      <c r="G80" s="397"/>
      <c r="H80" s="396"/>
      <c r="I80" s="396"/>
    </row>
    <row r="81" spans="1:12">
      <c r="D81" s="396"/>
      <c r="E81" s="396"/>
      <c r="F81" s="397"/>
      <c r="G81" s="397"/>
      <c r="H81" s="396"/>
      <c r="I81" s="396"/>
    </row>
    <row r="82" spans="1:12">
      <c r="A82" s="396"/>
      <c r="B82" s="396"/>
      <c r="C82" s="396"/>
      <c r="D82" s="396"/>
      <c r="E82" s="396"/>
      <c r="F82" s="397"/>
      <c r="G82" s="397"/>
      <c r="H82" s="396"/>
      <c r="I82" s="396"/>
    </row>
    <row r="83" spans="1:12" ht="18">
      <c r="A83" s="409"/>
      <c r="B83" s="409"/>
      <c r="C83" s="409"/>
      <c r="D83" s="396"/>
      <c r="E83" s="396"/>
      <c r="F83" s="397"/>
      <c r="G83" s="397"/>
      <c r="H83" s="396"/>
      <c r="I83" s="396"/>
    </row>
    <row r="84" spans="1:12" ht="18">
      <c r="A84" s="399" t="s">
        <v>112</v>
      </c>
      <c r="B84" s="409"/>
      <c r="C84" s="409"/>
      <c r="D84" s="396"/>
      <c r="E84" s="396"/>
      <c r="F84" s="397"/>
      <c r="G84" s="397"/>
      <c r="H84" s="396"/>
      <c r="I84" s="396"/>
    </row>
    <row r="85" spans="1:12">
      <c r="A85" s="402" t="s">
        <v>372</v>
      </c>
      <c r="B85" s="403">
        <v>2010</v>
      </c>
      <c r="C85" s="404">
        <v>2011</v>
      </c>
      <c r="D85" s="404">
        <v>2012</v>
      </c>
      <c r="E85" s="404">
        <v>2013</v>
      </c>
      <c r="F85" s="404">
        <v>2014</v>
      </c>
      <c r="G85" s="404">
        <v>2015</v>
      </c>
      <c r="H85" s="404">
        <v>2016</v>
      </c>
      <c r="I85" s="404">
        <v>2017</v>
      </c>
      <c r="J85" s="404">
        <v>2018</v>
      </c>
      <c r="K85" s="404">
        <v>2019</v>
      </c>
      <c r="L85" s="404">
        <v>2020</v>
      </c>
    </row>
    <row r="86" spans="1:12">
      <c r="A86" s="405">
        <v>1</v>
      </c>
      <c r="B86" s="419"/>
      <c r="C86" s="407">
        <v>1</v>
      </c>
      <c r="D86" s="413">
        <v>1</v>
      </c>
      <c r="E86" s="407">
        <v>1</v>
      </c>
      <c r="F86" s="407">
        <v>0.99988728584310205</v>
      </c>
      <c r="G86" s="413">
        <v>1</v>
      </c>
      <c r="H86" s="422">
        <v>1</v>
      </c>
      <c r="I86" s="422">
        <v>1</v>
      </c>
      <c r="J86" s="422">
        <v>1</v>
      </c>
      <c r="K86" s="422">
        <v>1</v>
      </c>
      <c r="L86" s="422">
        <v>1</v>
      </c>
    </row>
    <row r="87" spans="1:12">
      <c r="A87" s="405">
        <v>2</v>
      </c>
      <c r="B87" s="419"/>
      <c r="C87" s="407">
        <v>0.99959966882998597</v>
      </c>
      <c r="D87" s="413">
        <v>0.97029992517578001</v>
      </c>
      <c r="E87" s="407">
        <v>1</v>
      </c>
      <c r="F87" s="407">
        <v>0.99979850896635103</v>
      </c>
      <c r="G87" s="413">
        <v>1</v>
      </c>
      <c r="H87" s="422">
        <v>1</v>
      </c>
      <c r="I87" s="422">
        <v>1</v>
      </c>
      <c r="J87" s="422">
        <v>1</v>
      </c>
      <c r="K87" s="422">
        <v>0.99992277395937901</v>
      </c>
      <c r="L87" s="422">
        <v>1.00002347610719</v>
      </c>
    </row>
    <row r="88" spans="1:12">
      <c r="A88" s="405">
        <v>3</v>
      </c>
      <c r="B88" s="419"/>
      <c r="C88" s="407">
        <v>0.972939621737265</v>
      </c>
      <c r="D88" s="413">
        <v>0.88451138641854699</v>
      </c>
      <c r="E88" s="407">
        <v>0.99995490213763905</v>
      </c>
      <c r="F88" s="407">
        <v>0.99967251108424005</v>
      </c>
      <c r="G88" s="413">
        <v>0.99982843040213298</v>
      </c>
      <c r="H88" s="422">
        <v>0.99970679207533697</v>
      </c>
      <c r="I88" s="422">
        <v>0.999391623739183</v>
      </c>
      <c r="J88" s="422">
        <v>0.999391623739183</v>
      </c>
      <c r="K88" s="422">
        <v>0.998176887343316</v>
      </c>
      <c r="L88" s="422">
        <v>0.99888147086581103</v>
      </c>
    </row>
    <row r="89" spans="1:12">
      <c r="A89" s="405">
        <v>4</v>
      </c>
      <c r="B89" s="419"/>
      <c r="C89" s="407">
        <v>0.89365683152945197</v>
      </c>
      <c r="D89" s="413">
        <v>0.77024052274142196</v>
      </c>
      <c r="E89" s="407">
        <v>0.97996433531660998</v>
      </c>
      <c r="F89" s="407">
        <v>0.99628088196227704</v>
      </c>
      <c r="G89" s="413">
        <v>0.98242888321680899</v>
      </c>
      <c r="H89" s="422">
        <v>0.98326113778139901</v>
      </c>
      <c r="I89" s="422">
        <v>0.98397839284661803</v>
      </c>
      <c r="J89" s="422">
        <v>0.98397839284661803</v>
      </c>
      <c r="K89" s="422">
        <v>0.98532067912383803</v>
      </c>
      <c r="L89" s="422">
        <v>0.98917544545908298</v>
      </c>
    </row>
    <row r="90" spans="1:12">
      <c r="A90" s="405">
        <v>5</v>
      </c>
      <c r="B90" s="419"/>
      <c r="C90" s="407">
        <v>0.78103319878953603</v>
      </c>
      <c r="D90" s="413">
        <v>0.63902854172735402</v>
      </c>
      <c r="E90" s="407">
        <v>0.95932914353600296</v>
      </c>
      <c r="F90" s="407">
        <v>0.97499076797697704</v>
      </c>
      <c r="G90" s="413">
        <v>0.95033891969977102</v>
      </c>
      <c r="H90" s="422">
        <v>0.95143926442729798</v>
      </c>
      <c r="I90" s="422">
        <v>0.94586270680391304</v>
      </c>
      <c r="J90" s="422">
        <v>0.94586270680391304</v>
      </c>
      <c r="K90" s="422">
        <v>0.95448172298815603</v>
      </c>
      <c r="L90" s="422">
        <v>0.96034504233655804</v>
      </c>
    </row>
    <row r="91" spans="1:12">
      <c r="A91" s="405">
        <v>6</v>
      </c>
      <c r="B91" s="419"/>
      <c r="C91" s="407">
        <v>0.65141916682330803</v>
      </c>
      <c r="D91" s="413">
        <v>0.51141040799191195</v>
      </c>
      <c r="E91" s="407">
        <v>0.93964604767348303</v>
      </c>
      <c r="F91" s="407">
        <v>0.93558660624370604</v>
      </c>
      <c r="G91" s="413">
        <v>0.90841837278169502</v>
      </c>
      <c r="H91" s="422">
        <v>0.91231288617109396</v>
      </c>
      <c r="I91" s="422">
        <v>0.92022864011035899</v>
      </c>
      <c r="J91" s="422">
        <v>0.92022864011035899</v>
      </c>
      <c r="K91" s="422">
        <v>0.91542951822584795</v>
      </c>
      <c r="L91" s="422">
        <v>0.92942128040153404</v>
      </c>
    </row>
    <row r="92" spans="1:12">
      <c r="A92" s="405">
        <v>7</v>
      </c>
      <c r="B92" s="419"/>
      <c r="C92" s="407">
        <v>0.51414144747698098</v>
      </c>
      <c r="D92" s="413">
        <v>0.39165966974531202</v>
      </c>
      <c r="E92" s="407">
        <v>0.90102309899236699</v>
      </c>
      <c r="F92" s="407">
        <v>0.86574260617293897</v>
      </c>
      <c r="G92" s="413">
        <v>0.86814376695502304</v>
      </c>
      <c r="H92" s="422">
        <v>0.85281276659808303</v>
      </c>
      <c r="I92" s="422">
        <v>0.87246096055153799</v>
      </c>
      <c r="J92" s="422">
        <v>0.87246096055153799</v>
      </c>
      <c r="K92" s="422">
        <v>0.87132594999384405</v>
      </c>
      <c r="L92" s="422">
        <v>0.88106750999427497</v>
      </c>
    </row>
    <row r="93" spans="1:12">
      <c r="A93" s="405">
        <v>8</v>
      </c>
      <c r="B93" s="419"/>
      <c r="C93" s="407">
        <v>0.38761670944996801</v>
      </c>
      <c r="D93" s="413">
        <v>0.29076806205269701</v>
      </c>
      <c r="E93" s="407">
        <v>0.84779244424214795</v>
      </c>
      <c r="F93" s="407">
        <v>0.78286440446558903</v>
      </c>
      <c r="G93" s="413">
        <v>0.82251416127652399</v>
      </c>
      <c r="H93" s="422">
        <v>0.801485709728322</v>
      </c>
      <c r="I93" s="422">
        <v>0.80421752397558899</v>
      </c>
      <c r="J93" s="422">
        <v>0.80421752397558899</v>
      </c>
      <c r="K93" s="422">
        <v>0.83544555099915396</v>
      </c>
      <c r="L93" s="422">
        <v>0.829046292611752</v>
      </c>
    </row>
    <row r="94" spans="1:12">
      <c r="A94" s="405">
        <v>9</v>
      </c>
      <c r="B94" s="419"/>
      <c r="C94" s="407">
        <v>0.285493519370146</v>
      </c>
      <c r="D94" s="413">
        <v>0.21179823734699599</v>
      </c>
      <c r="E94" s="407">
        <v>0.79084529327451103</v>
      </c>
      <c r="F94" s="407">
        <v>0.71619648325795504</v>
      </c>
      <c r="G94" s="413">
        <v>0.78389012620638499</v>
      </c>
      <c r="H94" s="422">
        <v>0.76559623644917196</v>
      </c>
      <c r="I94" s="422">
        <v>0.75521488661818104</v>
      </c>
      <c r="J94" s="422">
        <v>0.75521488661818104</v>
      </c>
      <c r="K94" s="422">
        <v>0.78241954375592604</v>
      </c>
      <c r="L94" s="422">
        <v>0.79819927077907604</v>
      </c>
    </row>
    <row r="95" spans="1:12">
      <c r="A95" s="405">
        <v>10</v>
      </c>
      <c r="B95" s="419"/>
      <c r="C95" s="407">
        <v>0.204056976165229</v>
      </c>
      <c r="D95" s="413">
        <v>0.14994659492680401</v>
      </c>
      <c r="E95" s="407">
        <v>0.73668513471247898</v>
      </c>
      <c r="F95" s="407">
        <v>0.66517895737874999</v>
      </c>
      <c r="G95" s="413">
        <v>0.73926385322286303</v>
      </c>
      <c r="H95" s="422">
        <v>0.72925141045539099</v>
      </c>
      <c r="I95" s="422">
        <v>0.71802054154995298</v>
      </c>
      <c r="J95" s="422">
        <v>0.71802054154995298</v>
      </c>
      <c r="K95" s="422">
        <v>0.710009290499242</v>
      </c>
      <c r="L95" s="422">
        <v>0.74259099767023695</v>
      </c>
    </row>
    <row r="96" spans="1:12">
      <c r="A96" s="405">
        <v>11</v>
      </c>
      <c r="B96" s="419"/>
      <c r="C96" s="407">
        <v>0.14693588818276901</v>
      </c>
      <c r="D96" s="413">
        <v>0.10736190361955</v>
      </c>
      <c r="E96" s="407">
        <v>0.67142743686133299</v>
      </c>
      <c r="F96" s="407">
        <v>0.60715303136249499</v>
      </c>
      <c r="G96" s="413">
        <v>0.67489983588671598</v>
      </c>
      <c r="H96" s="422">
        <v>0.67049055392884405</v>
      </c>
      <c r="I96" s="422">
        <v>0.66281719657944305</v>
      </c>
      <c r="J96" s="422">
        <v>0.66281719657944305</v>
      </c>
      <c r="K96" s="422">
        <v>0.64795918367346905</v>
      </c>
      <c r="L96" s="422">
        <v>0.66017114210261696</v>
      </c>
    </row>
    <row r="97" spans="1:12">
      <c r="A97" s="405">
        <v>12</v>
      </c>
      <c r="B97" s="419"/>
      <c r="C97" s="407">
        <v>0.107996148785447</v>
      </c>
      <c r="D97" s="413">
        <v>7.8443199278031894E-2</v>
      </c>
      <c r="E97" s="407">
        <v>0.61735714159307697</v>
      </c>
      <c r="F97" s="407">
        <v>0.55464008254430697</v>
      </c>
      <c r="G97" s="413">
        <v>0.61918675432188897</v>
      </c>
      <c r="H97" s="422">
        <v>0.61534949550289897</v>
      </c>
      <c r="I97" s="422">
        <v>0.61702400102438504</v>
      </c>
      <c r="J97" s="422">
        <v>0.61702400102438504</v>
      </c>
      <c r="K97" s="422">
        <v>0.60125755194030395</v>
      </c>
      <c r="L97" s="422">
        <v>0.595294498888156</v>
      </c>
    </row>
    <row r="98" spans="1:12">
      <c r="A98" s="405">
        <v>13</v>
      </c>
      <c r="B98" s="419"/>
      <c r="C98" s="407">
        <v>8.0267117027275597E-2</v>
      </c>
      <c r="D98" s="413">
        <v>5.7926512334572799E-2</v>
      </c>
      <c r="E98" s="407">
        <v>0.56861427714457102</v>
      </c>
      <c r="F98" s="407">
        <v>0.50846664471289704</v>
      </c>
      <c r="G98" s="413">
        <v>0.56929766767690104</v>
      </c>
      <c r="H98" s="422">
        <v>0.56707868888643598</v>
      </c>
      <c r="I98" s="422">
        <v>0.56715968777356296</v>
      </c>
      <c r="J98" s="422">
        <v>0.56715968777356296</v>
      </c>
      <c r="K98" s="422">
        <v>0.55802072690118198</v>
      </c>
      <c r="L98" s="422">
        <v>0.54273242794875498</v>
      </c>
    </row>
    <row r="99" spans="1:12">
      <c r="A99" s="405">
        <v>14</v>
      </c>
      <c r="B99" s="419"/>
      <c r="C99" s="407">
        <v>5.9332236129385901E-2</v>
      </c>
      <c r="D99" s="413">
        <v>4.2566413635143401E-2</v>
      </c>
      <c r="E99" s="407">
        <v>0.51345928258319395</v>
      </c>
      <c r="F99" s="407">
        <v>0.45172782955123802</v>
      </c>
      <c r="G99" s="413">
        <v>0.51999929393490096</v>
      </c>
      <c r="H99" s="422">
        <v>0.51541467650890105</v>
      </c>
      <c r="I99" s="422">
        <v>0.51531517629812496</v>
      </c>
      <c r="J99" s="422">
        <v>0.51531517629812496</v>
      </c>
      <c r="K99" s="422">
        <v>0.51511308897183095</v>
      </c>
      <c r="L99" s="422">
        <v>0.499128443377993</v>
      </c>
    </row>
    <row r="100" spans="1:12">
      <c r="A100" s="405">
        <v>15</v>
      </c>
      <c r="B100" s="419"/>
      <c r="C100" s="407">
        <v>4.2297355661959801E-2</v>
      </c>
      <c r="D100" s="413">
        <v>2.99296880801019E-2</v>
      </c>
      <c r="E100" s="407">
        <v>0.48307573415765098</v>
      </c>
      <c r="F100" s="407">
        <v>0.38150166164309501</v>
      </c>
      <c r="G100" s="413">
        <v>0.46889745862176302</v>
      </c>
      <c r="H100" s="422">
        <v>0.47108006561888099</v>
      </c>
      <c r="I100" s="422">
        <v>0.46692965154503602</v>
      </c>
      <c r="J100" s="422">
        <v>0.46692965154503602</v>
      </c>
      <c r="K100" s="422">
        <v>0.46609498320452197</v>
      </c>
      <c r="L100" s="422">
        <v>0.461887339885379</v>
      </c>
    </row>
    <row r="101" spans="1:12">
      <c r="A101" s="405">
        <v>16</v>
      </c>
      <c r="B101" s="419"/>
      <c r="C101" s="407">
        <v>2.8129362928185801E-2</v>
      </c>
      <c r="D101" s="413">
        <v>1.9464578442628101E-2</v>
      </c>
      <c r="E101" s="407">
        <v>0.44323905462998803</v>
      </c>
      <c r="F101" s="407">
        <v>0.32816548816373098</v>
      </c>
      <c r="G101" s="413">
        <v>0.42105587763661001</v>
      </c>
      <c r="H101" s="422">
        <v>0.42195092758827102</v>
      </c>
      <c r="I101" s="422">
        <v>0.42366486238693901</v>
      </c>
      <c r="J101" s="422">
        <v>0.42366486238693901</v>
      </c>
      <c r="K101" s="422">
        <v>0.41768500781645601</v>
      </c>
      <c r="L101" s="422">
        <v>0.42110053333818698</v>
      </c>
    </row>
    <row r="102" spans="1:12">
      <c r="A102" s="405">
        <v>17</v>
      </c>
      <c r="B102" s="419"/>
      <c r="C102" s="407">
        <v>1.7360597942670902E-2</v>
      </c>
      <c r="D102" s="413">
        <v>1.16177453349098E-2</v>
      </c>
      <c r="E102" s="407">
        <v>0.40590994825168097</v>
      </c>
      <c r="F102" s="407">
        <v>0.29528740081285099</v>
      </c>
      <c r="G102" s="413">
        <v>0.38730109686389602</v>
      </c>
      <c r="H102" s="422">
        <v>0.37600961834884999</v>
      </c>
      <c r="I102" s="422">
        <v>0.37406973126899401</v>
      </c>
      <c r="J102" s="422">
        <v>0.37406973126899401</v>
      </c>
      <c r="K102" s="422">
        <v>0.36777787997845002</v>
      </c>
      <c r="L102" s="422">
        <v>0.38484314804622999</v>
      </c>
    </row>
    <row r="103" spans="1:12">
      <c r="A103" s="405">
        <v>18</v>
      </c>
      <c r="B103" s="419"/>
      <c r="C103" s="407">
        <v>9.4587206908080205E-3</v>
      </c>
      <c r="D103" s="413">
        <v>5.8294350485786298E-3</v>
      </c>
      <c r="E103" s="407">
        <v>0.35958727429062798</v>
      </c>
      <c r="F103" s="407">
        <v>0.20880469692940301</v>
      </c>
      <c r="G103" s="413">
        <v>0.34899935442220797</v>
      </c>
      <c r="H103" s="422">
        <v>0.34308880308880302</v>
      </c>
      <c r="I103" s="422">
        <v>0.33092882024723302</v>
      </c>
      <c r="J103" s="422">
        <v>0.33092882024723302</v>
      </c>
      <c r="K103" s="422">
        <v>0.335048548821964</v>
      </c>
      <c r="L103" s="422">
        <v>0.34402922316829598</v>
      </c>
    </row>
    <row r="104" spans="1:12">
      <c r="A104" s="405">
        <v>19</v>
      </c>
      <c r="B104" s="419"/>
      <c r="C104" s="407">
        <v>3.9631350952687699E-3</v>
      </c>
      <c r="D104" s="413">
        <v>1.8928814178904099E-3</v>
      </c>
      <c r="E104" s="407">
        <v>0.32460435739124299</v>
      </c>
      <c r="F104" s="407">
        <v>0.154028999286903</v>
      </c>
      <c r="G104" s="413">
        <v>0.31752018956429201</v>
      </c>
      <c r="H104" s="422">
        <v>0.30253872633390699</v>
      </c>
      <c r="I104" s="422">
        <v>0.30112342199745201</v>
      </c>
      <c r="J104" s="422">
        <v>0.30112342199745201</v>
      </c>
      <c r="K104" s="422">
        <v>0.28475046652949898</v>
      </c>
      <c r="L104" s="422">
        <v>0.31933039647577099</v>
      </c>
    </row>
    <row r="105" spans="1:12">
      <c r="A105" s="405">
        <v>20</v>
      </c>
      <c r="B105" s="419"/>
      <c r="C105" s="420">
        <v>1.35739529331074E-3</v>
      </c>
      <c r="D105" s="420">
        <v>8.4534233508684706E-5</v>
      </c>
      <c r="E105" s="420">
        <v>0.26851607221488299</v>
      </c>
      <c r="F105" s="420">
        <v>0.115042669723602</v>
      </c>
      <c r="G105" s="420">
        <v>0.27060777911439499</v>
      </c>
      <c r="H105" s="423">
        <v>0.26862640816129202</v>
      </c>
      <c r="I105" s="423">
        <v>0.25834767641996598</v>
      </c>
      <c r="J105" s="423">
        <v>0.25834767641996598</v>
      </c>
      <c r="K105" s="423">
        <v>0.24607797811681301</v>
      </c>
      <c r="L105" s="423">
        <v>0.26590909090909098</v>
      </c>
    </row>
    <row r="106" spans="1:12">
      <c r="C106" s="396"/>
      <c r="D106" s="396"/>
      <c r="E106" s="397"/>
      <c r="F106" s="397"/>
      <c r="H106" s="396"/>
      <c r="I106" s="396"/>
    </row>
    <row r="107" spans="1:12">
      <c r="C107" s="396"/>
      <c r="D107" s="396"/>
      <c r="E107" s="397"/>
      <c r="F107" s="397"/>
      <c r="H107" s="396"/>
      <c r="I107" s="396"/>
    </row>
    <row r="108" spans="1:12">
      <c r="A108" s="396"/>
      <c r="B108" s="396"/>
      <c r="C108" s="396"/>
      <c r="D108" s="396"/>
      <c r="E108" s="397"/>
      <c r="F108" s="397"/>
      <c r="H108" s="396"/>
      <c r="I108" s="396"/>
    </row>
    <row r="109" spans="1:12" ht="18">
      <c r="A109" s="409"/>
      <c r="B109" s="409"/>
      <c r="C109" s="396"/>
      <c r="D109" s="396"/>
      <c r="E109" s="397"/>
      <c r="F109" s="397"/>
      <c r="H109" s="396"/>
      <c r="I109" s="396"/>
    </row>
    <row r="110" spans="1:12" ht="18">
      <c r="A110" s="409" t="s">
        <v>125</v>
      </c>
      <c r="B110" s="409"/>
      <c r="C110" s="396"/>
      <c r="D110" s="396"/>
      <c r="E110" s="397"/>
      <c r="F110" s="397"/>
      <c r="H110" s="396"/>
      <c r="I110" s="396"/>
    </row>
    <row r="111" spans="1:12">
      <c r="A111" s="402" t="s">
        <v>372</v>
      </c>
      <c r="B111" s="403">
        <v>2010</v>
      </c>
      <c r="C111" s="404">
        <v>2011</v>
      </c>
      <c r="D111" s="404">
        <v>2012</v>
      </c>
      <c r="E111" s="404">
        <v>2013</v>
      </c>
      <c r="F111" s="404">
        <v>2014</v>
      </c>
      <c r="G111" s="404">
        <v>2015</v>
      </c>
      <c r="H111" s="404">
        <v>2016</v>
      </c>
      <c r="I111" s="404">
        <v>2017</v>
      </c>
      <c r="J111" s="404">
        <v>2018</v>
      </c>
      <c r="K111" s="404">
        <v>2019</v>
      </c>
      <c r="L111" s="404">
        <v>2020</v>
      </c>
    </row>
    <row r="112" spans="1:12">
      <c r="A112" s="405">
        <v>1</v>
      </c>
      <c r="B112" s="421">
        <v>1</v>
      </c>
      <c r="C112" s="407">
        <v>1</v>
      </c>
      <c r="D112" s="413">
        <v>1</v>
      </c>
      <c r="E112" s="407">
        <v>1</v>
      </c>
      <c r="F112" s="407">
        <v>1</v>
      </c>
      <c r="G112" s="413">
        <v>1</v>
      </c>
      <c r="H112" s="407">
        <v>1</v>
      </c>
      <c r="I112" s="407">
        <v>1</v>
      </c>
      <c r="J112" s="407">
        <v>1</v>
      </c>
      <c r="K112" s="407">
        <v>1</v>
      </c>
      <c r="L112" s="407">
        <v>1</v>
      </c>
    </row>
    <row r="113" spans="1:12">
      <c r="A113" s="405">
        <v>2</v>
      </c>
      <c r="B113" s="421">
        <v>1</v>
      </c>
      <c r="C113" s="407">
        <v>1</v>
      </c>
      <c r="D113" s="413">
        <v>1</v>
      </c>
      <c r="E113" s="407">
        <v>1</v>
      </c>
      <c r="F113" s="407">
        <v>1</v>
      </c>
      <c r="G113" s="413">
        <v>1</v>
      </c>
      <c r="H113" s="407">
        <v>1</v>
      </c>
      <c r="I113" s="407">
        <v>1</v>
      </c>
      <c r="J113" s="407">
        <v>1</v>
      </c>
      <c r="K113" s="407">
        <v>1</v>
      </c>
      <c r="L113" s="407">
        <v>1</v>
      </c>
    </row>
    <row r="114" spans="1:12">
      <c r="A114" s="405">
        <v>3</v>
      </c>
      <c r="B114" s="421">
        <v>1</v>
      </c>
      <c r="C114" s="407">
        <v>1</v>
      </c>
      <c r="D114" s="413">
        <v>1</v>
      </c>
      <c r="E114" s="407">
        <v>1</v>
      </c>
      <c r="F114" s="407">
        <v>1</v>
      </c>
      <c r="G114" s="413">
        <v>1</v>
      </c>
      <c r="H114" s="407">
        <v>1</v>
      </c>
      <c r="I114" s="407">
        <v>1</v>
      </c>
      <c r="J114" s="407">
        <v>1</v>
      </c>
      <c r="K114" s="407">
        <v>1</v>
      </c>
      <c r="L114" s="407">
        <v>1</v>
      </c>
    </row>
    <row r="115" spans="1:12">
      <c r="A115" s="405">
        <v>4</v>
      </c>
      <c r="B115" s="421">
        <v>1</v>
      </c>
      <c r="C115" s="407">
        <v>1</v>
      </c>
      <c r="D115" s="413">
        <v>1</v>
      </c>
      <c r="E115" s="407">
        <v>1</v>
      </c>
      <c r="F115" s="407">
        <v>1</v>
      </c>
      <c r="G115" s="413">
        <v>1</v>
      </c>
      <c r="H115" s="407">
        <v>1</v>
      </c>
      <c r="I115" s="407">
        <v>1</v>
      </c>
      <c r="J115" s="407">
        <v>1</v>
      </c>
      <c r="K115" s="407">
        <v>1</v>
      </c>
      <c r="L115" s="407">
        <v>1</v>
      </c>
    </row>
    <row r="116" spans="1:12">
      <c r="A116" s="405">
        <v>5</v>
      </c>
      <c r="B116" s="421">
        <v>0.99900582842571795</v>
      </c>
      <c r="C116" s="407">
        <v>0.99900582842571795</v>
      </c>
      <c r="D116" s="413">
        <v>0.999</v>
      </c>
      <c r="E116" s="407">
        <v>1</v>
      </c>
      <c r="F116" s="407">
        <v>1</v>
      </c>
      <c r="G116" s="413">
        <v>1</v>
      </c>
      <c r="H116" s="407">
        <v>1</v>
      </c>
      <c r="I116" s="407">
        <v>1</v>
      </c>
      <c r="J116" s="407">
        <v>0.99853574504737297</v>
      </c>
      <c r="K116" s="407">
        <v>0.99463545965176603</v>
      </c>
      <c r="L116" s="407">
        <v>0.99</v>
      </c>
    </row>
    <row r="117" spans="1:12">
      <c r="A117" s="405">
        <v>6</v>
      </c>
      <c r="B117" s="421">
        <v>0.98272619189904997</v>
      </c>
      <c r="C117" s="407">
        <v>0.99</v>
      </c>
      <c r="D117" s="413">
        <v>0.98699999999999999</v>
      </c>
      <c r="E117" s="407">
        <v>0.98</v>
      </c>
      <c r="F117" s="407">
        <v>0.99</v>
      </c>
      <c r="G117" s="413">
        <v>0.99</v>
      </c>
      <c r="H117" s="407">
        <v>0.99</v>
      </c>
      <c r="I117" s="407">
        <v>0.98</v>
      </c>
      <c r="J117" s="407">
        <v>0.97987719742310597</v>
      </c>
      <c r="K117" s="407">
        <v>0.96809322165831202</v>
      </c>
      <c r="L117" s="407">
        <v>0.96</v>
      </c>
    </row>
    <row r="118" spans="1:12">
      <c r="A118" s="405">
        <v>7</v>
      </c>
      <c r="B118" s="421">
        <v>0.94738104347130903</v>
      </c>
      <c r="C118" s="407">
        <v>0.96</v>
      </c>
      <c r="D118" s="413">
        <v>0.96099999999999997</v>
      </c>
      <c r="E118" s="407">
        <v>0.95</v>
      </c>
      <c r="F118" s="407">
        <v>0.96</v>
      </c>
      <c r="G118" s="413">
        <v>0.96</v>
      </c>
      <c r="H118" s="407">
        <v>0.95</v>
      </c>
      <c r="I118" s="407">
        <v>0.95</v>
      </c>
      <c r="J118" s="407">
        <v>0.93838815047493296</v>
      </c>
      <c r="K118" s="407">
        <v>0.925916775491476</v>
      </c>
      <c r="L118" s="407">
        <v>0.93</v>
      </c>
    </row>
    <row r="119" spans="1:12">
      <c r="A119" s="405">
        <v>8</v>
      </c>
      <c r="B119" s="421">
        <v>0.91089717763311395</v>
      </c>
      <c r="C119" s="407">
        <v>0.92</v>
      </c>
      <c r="D119" s="413">
        <v>0.92500000000000004</v>
      </c>
      <c r="E119" s="407">
        <v>0.92</v>
      </c>
      <c r="F119" s="407">
        <v>0.93</v>
      </c>
      <c r="G119" s="413">
        <v>0.92</v>
      </c>
      <c r="H119" s="407">
        <v>0.92</v>
      </c>
      <c r="I119" s="407">
        <v>0.91</v>
      </c>
      <c r="J119" s="407">
        <v>0.90401040321520998</v>
      </c>
      <c r="K119" s="407">
        <v>0.88960854590419602</v>
      </c>
      <c r="L119" s="407">
        <v>0.89</v>
      </c>
    </row>
    <row r="120" spans="1:12">
      <c r="A120" s="405">
        <v>9</v>
      </c>
      <c r="B120" s="421">
        <v>0.89018528820660903</v>
      </c>
      <c r="C120" s="407">
        <v>0.89</v>
      </c>
      <c r="D120" s="413">
        <v>0.89300000000000002</v>
      </c>
      <c r="E120" s="407">
        <v>0.89</v>
      </c>
      <c r="F120" s="407">
        <v>0.91</v>
      </c>
      <c r="G120" s="413">
        <v>0.88</v>
      </c>
      <c r="H120" s="407">
        <v>0.88</v>
      </c>
      <c r="I120" s="407">
        <v>0.88</v>
      </c>
      <c r="J120" s="407">
        <v>0.87372929332709803</v>
      </c>
      <c r="K120" s="407">
        <v>0.86752007510957196</v>
      </c>
      <c r="L120" s="407">
        <v>0.86</v>
      </c>
    </row>
    <row r="121" spans="1:12">
      <c r="A121" s="405">
        <v>10</v>
      </c>
      <c r="B121" s="421">
        <v>0.84088925868052</v>
      </c>
      <c r="C121" s="407">
        <v>0.85</v>
      </c>
      <c r="D121" s="413">
        <v>0.84899999999999998</v>
      </c>
      <c r="E121" s="407">
        <v>0.86</v>
      </c>
      <c r="F121" s="407">
        <v>0.87</v>
      </c>
      <c r="G121" s="413">
        <v>0.83</v>
      </c>
      <c r="H121" s="407">
        <v>0.86</v>
      </c>
      <c r="I121" s="407">
        <v>0.85</v>
      </c>
      <c r="J121" s="407">
        <v>0.84896446253142899</v>
      </c>
      <c r="K121" s="407">
        <v>0.82589903266300702</v>
      </c>
      <c r="L121" s="407">
        <v>0.82</v>
      </c>
    </row>
    <row r="122" spans="1:12">
      <c r="A122" s="405">
        <v>11</v>
      </c>
      <c r="B122" s="421">
        <v>0.75745922362203</v>
      </c>
      <c r="C122" s="407">
        <v>0.77</v>
      </c>
      <c r="D122" s="413">
        <v>0.77500000000000002</v>
      </c>
      <c r="E122" s="407">
        <v>0.79</v>
      </c>
      <c r="F122" s="407">
        <v>0.8</v>
      </c>
      <c r="G122" s="413">
        <v>0.76</v>
      </c>
      <c r="H122" s="407">
        <v>0.82</v>
      </c>
      <c r="I122" s="407">
        <v>0.81</v>
      </c>
      <c r="J122" s="407">
        <v>0.79546149488954498</v>
      </c>
      <c r="K122" s="407">
        <v>0.77933590813655096</v>
      </c>
      <c r="L122" s="407">
        <v>0.76</v>
      </c>
    </row>
    <row r="123" spans="1:12">
      <c r="A123" s="405">
        <v>12</v>
      </c>
      <c r="B123" s="421">
        <v>0.70988842741497804</v>
      </c>
      <c r="C123" s="407">
        <v>0.72</v>
      </c>
      <c r="D123" s="413">
        <v>0.72699999999999998</v>
      </c>
      <c r="E123" s="407">
        <v>0.73</v>
      </c>
      <c r="F123" s="407">
        <v>0.74</v>
      </c>
      <c r="G123" s="413">
        <v>0.7</v>
      </c>
      <c r="H123" s="407">
        <v>0.76</v>
      </c>
      <c r="I123" s="407">
        <v>0.76</v>
      </c>
      <c r="J123" s="407">
        <v>0.74648795280138602</v>
      </c>
      <c r="K123" s="407">
        <v>0.71566420876922998</v>
      </c>
      <c r="L123" s="407">
        <v>0.71</v>
      </c>
    </row>
    <row r="124" spans="1:12">
      <c r="A124" s="405">
        <v>13</v>
      </c>
      <c r="B124" s="421">
        <v>0.69015324995596306</v>
      </c>
      <c r="C124" s="407">
        <v>0.69015324995596306</v>
      </c>
      <c r="D124" s="413">
        <v>0.69699999999999995</v>
      </c>
      <c r="E124" s="407">
        <v>0.71</v>
      </c>
      <c r="F124" s="407">
        <v>0.71</v>
      </c>
      <c r="G124" s="413">
        <v>0.67</v>
      </c>
      <c r="H124" s="407">
        <v>0.71</v>
      </c>
      <c r="I124" s="407">
        <v>0.71</v>
      </c>
      <c r="J124" s="407">
        <v>0.70459063750859396</v>
      </c>
      <c r="K124" s="407">
        <v>0.67707215941909404</v>
      </c>
      <c r="L124" s="407">
        <v>0.66</v>
      </c>
    </row>
    <row r="125" spans="1:12">
      <c r="A125" s="405">
        <v>14</v>
      </c>
      <c r="B125" s="421">
        <v>0.64014049656604199</v>
      </c>
      <c r="C125" s="407">
        <v>0.65</v>
      </c>
      <c r="D125" s="413">
        <v>0.64900000000000002</v>
      </c>
      <c r="E125" s="407">
        <v>0.65</v>
      </c>
      <c r="F125" s="407">
        <v>0.65</v>
      </c>
      <c r="G125" s="413">
        <v>0.65</v>
      </c>
      <c r="H125" s="407">
        <v>0.65</v>
      </c>
      <c r="I125" s="407">
        <v>0.66</v>
      </c>
      <c r="J125" s="407">
        <v>0.649606341907778</v>
      </c>
      <c r="K125" s="407">
        <v>0.63670378049365495</v>
      </c>
      <c r="L125" s="407">
        <v>0.62</v>
      </c>
    </row>
    <row r="126" spans="1:12">
      <c r="A126" s="405">
        <v>15</v>
      </c>
      <c r="B126" s="421">
        <v>0.53234792016467303</v>
      </c>
      <c r="C126" s="407">
        <v>0.55000000000000004</v>
      </c>
      <c r="D126" s="413">
        <v>0.57099999999999995</v>
      </c>
      <c r="E126" s="407">
        <v>0.56999999999999995</v>
      </c>
      <c r="F126" s="407">
        <v>0.56999999999999995</v>
      </c>
      <c r="G126" s="413">
        <v>0.57999999999999996</v>
      </c>
      <c r="H126" s="407">
        <v>0.56999999999999995</v>
      </c>
      <c r="I126" s="407">
        <v>0.57999999999999996</v>
      </c>
      <c r="J126" s="407">
        <v>0.58054034081029404</v>
      </c>
      <c r="K126" s="407">
        <v>0.56742614844054995</v>
      </c>
      <c r="L126" s="407">
        <v>0.56999999999999995</v>
      </c>
    </row>
    <row r="127" spans="1:12">
      <c r="A127" s="405">
        <v>16</v>
      </c>
      <c r="B127" s="421">
        <v>0.51211520400709598</v>
      </c>
      <c r="C127" s="407">
        <v>0.5</v>
      </c>
      <c r="D127" s="413">
        <v>0.51400000000000001</v>
      </c>
      <c r="E127" s="407">
        <v>0.53</v>
      </c>
      <c r="F127" s="407">
        <v>0.53</v>
      </c>
      <c r="G127" s="413">
        <v>0.54</v>
      </c>
      <c r="H127" s="407">
        <v>0.52</v>
      </c>
      <c r="I127" s="407">
        <v>0.52</v>
      </c>
      <c r="J127" s="407">
        <v>0.51248058109753503</v>
      </c>
      <c r="K127" s="407">
        <v>0.50369500956355395</v>
      </c>
      <c r="L127" s="407">
        <v>0.5</v>
      </c>
    </row>
    <row r="128" spans="1:12">
      <c r="A128" s="405">
        <v>17</v>
      </c>
      <c r="B128" s="421">
        <v>0.48728820429671699</v>
      </c>
      <c r="C128" s="410">
        <v>0.5</v>
      </c>
      <c r="D128" s="406">
        <v>0.48499999999999999</v>
      </c>
      <c r="E128" s="410">
        <v>0.5</v>
      </c>
      <c r="F128" s="410">
        <v>0.51</v>
      </c>
      <c r="G128" s="406">
        <v>0.53</v>
      </c>
      <c r="H128" s="407">
        <v>0.5</v>
      </c>
      <c r="I128" s="407">
        <v>0.49</v>
      </c>
      <c r="J128" s="407">
        <v>0.47599572990121602</v>
      </c>
      <c r="K128" s="407">
        <v>0.46175525884872098</v>
      </c>
      <c r="L128" s="407">
        <v>0.46</v>
      </c>
    </row>
    <row r="129" spans="1:12">
      <c r="A129" s="405">
        <v>18</v>
      </c>
      <c r="B129" s="421">
        <v>0.47011316017795501</v>
      </c>
      <c r="C129" s="410">
        <v>0.48</v>
      </c>
      <c r="D129" s="406">
        <v>0.498</v>
      </c>
      <c r="E129" s="410">
        <v>0.48</v>
      </c>
      <c r="F129" s="410">
        <v>0.5</v>
      </c>
      <c r="G129" s="406">
        <v>0.5</v>
      </c>
      <c r="H129" s="407">
        <v>0.5</v>
      </c>
      <c r="I129" s="407">
        <v>0.48</v>
      </c>
      <c r="J129" s="407">
        <v>0.46490249000547901</v>
      </c>
      <c r="K129" s="407">
        <v>0.44978875039468302</v>
      </c>
      <c r="L129" s="407">
        <v>0.44</v>
      </c>
    </row>
    <row r="130" spans="1:12">
      <c r="A130" s="405">
        <v>19</v>
      </c>
      <c r="B130" s="421">
        <v>0.45118114024536898</v>
      </c>
      <c r="C130" s="410">
        <v>0.47</v>
      </c>
      <c r="D130" s="406">
        <v>0.48199999999999998</v>
      </c>
      <c r="E130" s="410">
        <v>0.5</v>
      </c>
      <c r="F130" s="410">
        <v>0.48</v>
      </c>
      <c r="G130" s="406">
        <v>0.51</v>
      </c>
      <c r="H130" s="407">
        <v>0.5</v>
      </c>
      <c r="I130" s="407">
        <v>0.49</v>
      </c>
      <c r="J130" s="407">
        <v>0.46691770629430301</v>
      </c>
      <c r="K130" s="407">
        <v>0.45084420723664198</v>
      </c>
      <c r="L130" s="407">
        <v>0.44</v>
      </c>
    </row>
    <row r="131" spans="1:12">
      <c r="A131" s="405">
        <v>20</v>
      </c>
      <c r="B131" s="421">
        <v>0.44053579621391997</v>
      </c>
      <c r="C131" s="410">
        <v>0.45</v>
      </c>
      <c r="D131" s="406">
        <v>0.46700000000000003</v>
      </c>
      <c r="E131" s="410">
        <v>0.48</v>
      </c>
      <c r="F131" s="410">
        <v>0.47</v>
      </c>
      <c r="G131" s="406">
        <v>0.47</v>
      </c>
      <c r="H131" s="408">
        <v>0.49</v>
      </c>
      <c r="I131" s="407">
        <v>0.49</v>
      </c>
      <c r="J131" s="407">
        <v>0.48671191243344503</v>
      </c>
      <c r="K131" s="407">
        <v>0.46007456516985201</v>
      </c>
      <c r="L131" s="407">
        <v>0.44</v>
      </c>
    </row>
    <row r="132" spans="1:12">
      <c r="A132" s="424"/>
      <c r="B132" s="424"/>
      <c r="C132" s="424"/>
      <c r="D132" s="424"/>
      <c r="E132" s="424"/>
      <c r="F132" s="417"/>
      <c r="G132" s="417"/>
      <c r="H132" s="427"/>
      <c r="I132" s="427"/>
      <c r="J132" s="417"/>
      <c r="K132" s="417"/>
      <c r="L132" s="417"/>
    </row>
    <row r="134" spans="1:12" ht="18">
      <c r="A134" s="425" t="s">
        <v>373</v>
      </c>
    </row>
    <row r="135" spans="1:12" ht="15.6">
      <c r="A135" s="426" t="s">
        <v>374</v>
      </c>
      <c r="H135" s="396"/>
      <c r="I135" s="396"/>
    </row>
  </sheetData>
  <phoneticPr fontId="75" type="noConversion"/>
  <pageMargins left="0.75" right="0.75" top="1" bottom="1" header="0.51180555555555596" footer="0.51180555555555596"/>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95"/>
  <sheetViews>
    <sheetView zoomScale="55" zoomScaleNormal="55" workbookViewId="0">
      <pane xSplit="2" ySplit="5" topLeftCell="C48" activePane="bottomRight" state="frozenSplit"/>
      <selection pane="topRight"/>
      <selection pane="bottomLeft"/>
      <selection pane="bottomRight" activeCell="M33" sqref="M33"/>
    </sheetView>
  </sheetViews>
  <sheetFormatPr defaultColWidth="8.88671875" defaultRowHeight="13.8"/>
  <cols>
    <col min="1" max="1" width="28.44140625" style="2" customWidth="1"/>
    <col min="2" max="2" width="12" style="2" customWidth="1"/>
    <col min="3" max="16" width="10.88671875" style="2" customWidth="1"/>
    <col min="17" max="18" width="10.77734375" style="1" customWidth="1"/>
    <col min="19" max="19" width="19.21875" style="1" customWidth="1"/>
    <col min="20" max="21" width="10.77734375" style="1" customWidth="1"/>
    <col min="22" max="26" width="10.44140625" style="2" customWidth="1"/>
    <col min="27" max="27" width="10.33203125" style="2" customWidth="1"/>
    <col min="28" max="16384" width="8.88671875" style="2"/>
  </cols>
  <sheetData>
    <row r="1" spans="1:39" ht="15.6">
      <c r="A1" s="674" t="s">
        <v>39</v>
      </c>
    </row>
    <row r="2" spans="1:39">
      <c r="A2" s="2" t="s">
        <v>308</v>
      </c>
    </row>
    <row r="3" spans="1:39">
      <c r="A3" s="5" t="s">
        <v>375</v>
      </c>
      <c r="H3" s="207"/>
    </row>
    <row r="4" spans="1:39" ht="14.4" thickBot="1"/>
    <row r="5" spans="1:39" s="178" customFormat="1">
      <c r="A5" s="181" t="s">
        <v>376</v>
      </c>
      <c r="B5" s="181" t="s">
        <v>51</v>
      </c>
      <c r="C5" s="182">
        <v>1996</v>
      </c>
      <c r="D5" s="10">
        <v>1997</v>
      </c>
      <c r="E5" s="10">
        <v>1998</v>
      </c>
      <c r="F5" s="10">
        <v>1999</v>
      </c>
      <c r="G5" s="10">
        <v>2000</v>
      </c>
      <c r="H5" s="10">
        <v>2001</v>
      </c>
      <c r="I5" s="10">
        <v>2002</v>
      </c>
      <c r="J5" s="10">
        <v>2003</v>
      </c>
      <c r="K5" s="9">
        <v>2004</v>
      </c>
      <c r="L5" s="39">
        <v>2005</v>
      </c>
      <c r="M5" s="39">
        <v>2006</v>
      </c>
      <c r="N5" s="1528">
        <v>2007</v>
      </c>
      <c r="O5" s="10">
        <v>2008</v>
      </c>
      <c r="P5" s="10">
        <v>2009</v>
      </c>
      <c r="Q5" s="39">
        <v>2010</v>
      </c>
      <c r="R5" s="1529">
        <v>2011</v>
      </c>
      <c r="S5" s="181" t="s">
        <v>376</v>
      </c>
      <c r="T5" s="182" t="s">
        <v>51</v>
      </c>
      <c r="U5" s="1530">
        <v>2011</v>
      </c>
      <c r="V5" s="9">
        <v>2012</v>
      </c>
      <c r="W5" s="1531">
        <v>2013</v>
      </c>
      <c r="X5" s="1531">
        <v>2014</v>
      </c>
      <c r="Y5" s="1531">
        <v>2015</v>
      </c>
      <c r="Z5" s="1532">
        <v>2016</v>
      </c>
      <c r="AA5" s="1532">
        <v>2017</v>
      </c>
      <c r="AB5" s="1532">
        <v>2018</v>
      </c>
      <c r="AC5" s="1532">
        <v>2019</v>
      </c>
      <c r="AD5" s="1532">
        <v>2020</v>
      </c>
      <c r="AG5" s="1"/>
      <c r="AH5" s="2"/>
      <c r="AI5" s="2"/>
      <c r="AJ5" s="2"/>
      <c r="AK5" s="2"/>
      <c r="AL5" s="2"/>
      <c r="AM5" s="2"/>
    </row>
    <row r="6" spans="1:39" ht="15.6">
      <c r="A6" s="1533" t="s">
        <v>377</v>
      </c>
      <c r="B6" s="1534" t="s">
        <v>143</v>
      </c>
      <c r="C6" s="185">
        <v>91</v>
      </c>
      <c r="D6" s="186">
        <v>91</v>
      </c>
      <c r="E6" s="186">
        <v>91</v>
      </c>
      <c r="F6" s="186">
        <v>91</v>
      </c>
      <c r="G6" s="186">
        <v>91</v>
      </c>
      <c r="H6" s="186">
        <v>90</v>
      </c>
      <c r="I6" s="186">
        <v>89</v>
      </c>
      <c r="J6" s="186">
        <v>87</v>
      </c>
      <c r="K6" s="211">
        <v>88</v>
      </c>
      <c r="L6" s="212">
        <v>94.6</v>
      </c>
      <c r="M6" s="212">
        <v>94.2</v>
      </c>
      <c r="N6" s="238">
        <v>94.471802035169006</v>
      </c>
      <c r="O6" s="239">
        <v>93.5</v>
      </c>
      <c r="P6" s="239">
        <v>92.1</v>
      </c>
      <c r="Q6" s="212">
        <v>92.6</v>
      </c>
      <c r="R6" s="261">
        <v>92.9</v>
      </c>
      <c r="S6" s="1533" t="s">
        <v>378</v>
      </c>
      <c r="T6" s="1535" t="s">
        <v>143</v>
      </c>
      <c r="U6" s="297">
        <v>92.9</v>
      </c>
      <c r="V6" s="298">
        <v>92.8</v>
      </c>
      <c r="W6" s="299">
        <v>92.8</v>
      </c>
      <c r="X6" s="299">
        <v>93.3</v>
      </c>
      <c r="Y6" s="299">
        <v>93.8</v>
      </c>
      <c r="Z6" s="339">
        <v>94.9</v>
      </c>
      <c r="AA6" s="339">
        <v>94.913974136978197</v>
      </c>
      <c r="AB6" s="15">
        <v>94.7</v>
      </c>
      <c r="AC6" s="15">
        <v>94.5</v>
      </c>
      <c r="AD6" s="15">
        <v>94.3</v>
      </c>
    </row>
    <row r="7" spans="1:39">
      <c r="A7" s="1533"/>
      <c r="B7" s="199" t="s">
        <v>85</v>
      </c>
      <c r="C7" s="188">
        <v>45</v>
      </c>
      <c r="D7" s="189">
        <v>47</v>
      </c>
      <c r="E7" s="189">
        <v>48</v>
      </c>
      <c r="F7" s="189">
        <v>48</v>
      </c>
      <c r="G7" s="189">
        <v>53.3</v>
      </c>
      <c r="H7" s="189">
        <v>54.1</v>
      </c>
      <c r="I7" s="189">
        <v>54</v>
      </c>
      <c r="J7" s="189">
        <v>53.8</v>
      </c>
      <c r="K7" s="213">
        <v>55.4</v>
      </c>
      <c r="L7" s="214">
        <v>66.599999999999994</v>
      </c>
      <c r="M7" s="214">
        <v>67.400000000000006</v>
      </c>
      <c r="N7" s="240">
        <v>66.2</v>
      </c>
      <c r="O7" s="241">
        <v>65.599999999999994</v>
      </c>
      <c r="P7" s="241">
        <v>63.2</v>
      </c>
      <c r="Q7" s="214">
        <v>63.7</v>
      </c>
      <c r="R7" s="263">
        <v>65.8</v>
      </c>
      <c r="S7" s="1533"/>
      <c r="T7" s="271" t="s">
        <v>85</v>
      </c>
      <c r="U7" s="300">
        <v>65.8</v>
      </c>
      <c r="V7" s="301">
        <v>67.099999999999994</v>
      </c>
      <c r="W7" s="302">
        <v>67.8</v>
      </c>
      <c r="X7" s="302">
        <v>67.900000000000006</v>
      </c>
      <c r="Y7" s="302">
        <v>69.400000000000006</v>
      </c>
      <c r="Z7" s="340">
        <v>71.2</v>
      </c>
      <c r="AA7" s="340">
        <v>71.8</v>
      </c>
      <c r="AB7" s="18">
        <v>71.8</v>
      </c>
      <c r="AC7" s="18">
        <v>72.7</v>
      </c>
      <c r="AD7" s="18">
        <v>73.099999999999994</v>
      </c>
    </row>
    <row r="8" spans="1:39" s="1" customFormat="1">
      <c r="A8" s="1533"/>
      <c r="B8" s="199" t="s">
        <v>102</v>
      </c>
      <c r="C8" s="188"/>
      <c r="D8" s="189"/>
      <c r="E8" s="189"/>
      <c r="F8" s="189"/>
      <c r="G8" s="189"/>
      <c r="H8" s="189"/>
      <c r="I8" s="189"/>
      <c r="J8" s="189"/>
      <c r="K8" s="213"/>
      <c r="L8" s="214"/>
      <c r="M8" s="214"/>
      <c r="N8" s="240">
        <v>83.9</v>
      </c>
      <c r="O8" s="241">
        <v>83.4</v>
      </c>
      <c r="P8" s="241">
        <v>79.400000000000006</v>
      </c>
      <c r="Q8" s="214">
        <v>79.2</v>
      </c>
      <c r="R8" s="263">
        <v>72.400000000000006</v>
      </c>
      <c r="S8" s="1533"/>
      <c r="T8" s="271" t="s">
        <v>102</v>
      </c>
      <c r="U8" s="300">
        <v>72.400000000000006</v>
      </c>
      <c r="V8" s="301">
        <v>84.2</v>
      </c>
      <c r="W8" s="302">
        <v>80.599999999999994</v>
      </c>
      <c r="X8" s="302">
        <v>80.8</v>
      </c>
      <c r="Y8" s="302">
        <v>82.5</v>
      </c>
      <c r="Z8" s="340">
        <v>85.1</v>
      </c>
      <c r="AA8" s="340">
        <v>85.4</v>
      </c>
      <c r="AB8" s="18">
        <v>84.4</v>
      </c>
      <c r="AC8" s="18">
        <v>81.7</v>
      </c>
      <c r="AD8" s="18">
        <v>84.5</v>
      </c>
      <c r="AE8" s="2"/>
    </row>
    <row r="9" spans="1:39" s="1" customFormat="1" ht="19.95" customHeight="1">
      <c r="A9" s="1533"/>
      <c r="B9" s="1536" t="s">
        <v>112</v>
      </c>
      <c r="C9" s="191"/>
      <c r="D9" s="192"/>
      <c r="E9" s="192"/>
      <c r="F9" s="192"/>
      <c r="G9" s="192"/>
      <c r="H9" s="192"/>
      <c r="I9" s="192"/>
      <c r="J9" s="192"/>
      <c r="K9" s="215"/>
      <c r="L9" s="216"/>
      <c r="M9" s="216"/>
      <c r="N9" s="242"/>
      <c r="O9" s="243"/>
      <c r="P9" s="243"/>
      <c r="Q9" s="265">
        <v>284967</v>
      </c>
      <c r="R9" s="266">
        <v>327188</v>
      </c>
      <c r="S9" s="1533"/>
      <c r="T9" s="1537" t="s">
        <v>112</v>
      </c>
      <c r="U9" s="303">
        <v>327188</v>
      </c>
      <c r="V9" s="304">
        <v>445608</v>
      </c>
      <c r="W9" s="305">
        <v>569081</v>
      </c>
      <c r="X9" s="305">
        <v>682158</v>
      </c>
      <c r="Y9" s="305">
        <v>809661</v>
      </c>
      <c r="Z9" s="1770"/>
      <c r="AA9" s="341">
        <v>75.8</v>
      </c>
      <c r="AB9" s="18">
        <v>83.8</v>
      </c>
      <c r="AC9" s="18">
        <v>89.5</v>
      </c>
      <c r="AD9" s="18">
        <v>89.1</v>
      </c>
    </row>
    <row r="10" spans="1:39" ht="17.25" customHeight="1">
      <c r="A10" s="203"/>
      <c r="B10" s="1538" t="s">
        <v>125</v>
      </c>
      <c r="C10" s="195">
        <v>100</v>
      </c>
      <c r="D10" s="196">
        <v>100</v>
      </c>
      <c r="E10" s="196">
        <v>100</v>
      </c>
      <c r="F10" s="196">
        <v>100</v>
      </c>
      <c r="G10" s="196">
        <v>100</v>
      </c>
      <c r="H10" s="196">
        <v>100</v>
      </c>
      <c r="I10" s="196">
        <v>100</v>
      </c>
      <c r="J10" s="196">
        <v>100</v>
      </c>
      <c r="K10" s="217">
        <v>100</v>
      </c>
      <c r="L10" s="218">
        <v>100</v>
      </c>
      <c r="M10" s="218">
        <v>100</v>
      </c>
      <c r="N10" s="244">
        <v>100</v>
      </c>
      <c r="O10" s="231">
        <v>100</v>
      </c>
      <c r="P10" s="231">
        <v>100</v>
      </c>
      <c r="Q10" s="218">
        <v>100</v>
      </c>
      <c r="R10" s="267">
        <v>100</v>
      </c>
      <c r="S10" s="203"/>
      <c r="T10" s="1539" t="s">
        <v>125</v>
      </c>
      <c r="U10" s="306">
        <v>100</v>
      </c>
      <c r="V10" s="307">
        <v>100</v>
      </c>
      <c r="W10" s="308">
        <v>100</v>
      </c>
      <c r="X10" s="308">
        <v>100</v>
      </c>
      <c r="Y10" s="308">
        <v>100</v>
      </c>
      <c r="Z10" s="342">
        <v>100</v>
      </c>
      <c r="AA10" s="342">
        <v>100</v>
      </c>
      <c r="AB10" s="26">
        <v>100</v>
      </c>
      <c r="AC10" s="26">
        <v>100</v>
      </c>
      <c r="AD10" s="26">
        <v>100</v>
      </c>
      <c r="AE10" s="1"/>
    </row>
    <row r="11" spans="1:39" ht="15.75" customHeight="1">
      <c r="A11" s="1533" t="s">
        <v>379</v>
      </c>
      <c r="B11" s="1533" t="s">
        <v>143</v>
      </c>
      <c r="C11" s="197">
        <v>67</v>
      </c>
      <c r="D11" s="198">
        <v>68</v>
      </c>
      <c r="E11" s="206">
        <v>67</v>
      </c>
      <c r="F11" s="206">
        <v>64</v>
      </c>
      <c r="G11" s="206">
        <v>57</v>
      </c>
      <c r="H11" s="206">
        <v>60</v>
      </c>
      <c r="I11" s="198">
        <v>58</v>
      </c>
      <c r="J11" s="198">
        <v>59</v>
      </c>
      <c r="K11" s="219">
        <v>55</v>
      </c>
      <c r="L11" s="220">
        <v>53.3</v>
      </c>
      <c r="M11" s="220">
        <v>55.9</v>
      </c>
      <c r="N11" s="245">
        <v>50.4</v>
      </c>
      <c r="O11" s="246">
        <v>49.5</v>
      </c>
      <c r="P11" s="246">
        <v>42.1</v>
      </c>
      <c r="Q11" s="220">
        <v>42.5</v>
      </c>
      <c r="R11" s="269">
        <v>47.4</v>
      </c>
      <c r="S11" s="1533" t="s">
        <v>380</v>
      </c>
      <c r="T11" s="270" t="s">
        <v>143</v>
      </c>
      <c r="U11" s="309">
        <v>47.4</v>
      </c>
      <c r="V11" s="310">
        <v>49.8</v>
      </c>
      <c r="W11" s="311">
        <v>49</v>
      </c>
      <c r="X11" s="311">
        <v>47.6</v>
      </c>
      <c r="Y11" s="311">
        <v>48</v>
      </c>
      <c r="Z11" s="343">
        <v>54.8</v>
      </c>
      <c r="AA11" s="343">
        <v>57.084713881877299</v>
      </c>
      <c r="AB11" s="355">
        <v>62.2</v>
      </c>
      <c r="AC11" s="355">
        <v>63.9</v>
      </c>
      <c r="AD11" s="355">
        <v>64.5</v>
      </c>
    </row>
    <row r="12" spans="1:39">
      <c r="A12" s="1533"/>
      <c r="B12" s="199" t="s">
        <v>85</v>
      </c>
      <c r="C12" s="200" t="s">
        <v>220</v>
      </c>
      <c r="D12" s="201">
        <v>66</v>
      </c>
      <c r="E12" s="201">
        <v>65</v>
      </c>
      <c r="F12" s="201">
        <v>64</v>
      </c>
      <c r="G12" s="201">
        <v>60</v>
      </c>
      <c r="H12" s="201">
        <v>56</v>
      </c>
      <c r="I12" s="189">
        <v>52</v>
      </c>
      <c r="J12" s="189">
        <v>51</v>
      </c>
      <c r="K12" s="213">
        <v>49.5</v>
      </c>
      <c r="L12" s="214">
        <v>49.1</v>
      </c>
      <c r="M12" s="214">
        <v>48.5</v>
      </c>
      <c r="N12" s="240">
        <v>48.9</v>
      </c>
      <c r="O12" s="241">
        <v>50.2</v>
      </c>
      <c r="P12" s="241">
        <v>50.2</v>
      </c>
      <c r="Q12" s="214">
        <v>54.9</v>
      </c>
      <c r="R12" s="263">
        <v>60.5</v>
      </c>
      <c r="S12" s="1533"/>
      <c r="T12" s="271" t="s">
        <v>85</v>
      </c>
      <c r="U12" s="300">
        <v>60.5</v>
      </c>
      <c r="V12" s="301">
        <v>66.8</v>
      </c>
      <c r="W12" s="302">
        <v>69.8</v>
      </c>
      <c r="X12" s="302">
        <v>69.3</v>
      </c>
      <c r="Y12" s="302">
        <v>69.400000000000006</v>
      </c>
      <c r="Z12" s="340">
        <v>75.8</v>
      </c>
      <c r="AA12" s="340">
        <v>74.599999999999994</v>
      </c>
      <c r="AB12" s="18">
        <v>75.3</v>
      </c>
      <c r="AC12" s="18">
        <v>74.900000000000006</v>
      </c>
      <c r="AD12" s="18">
        <v>74.400000000000006</v>
      </c>
    </row>
    <row r="13" spans="1:39" s="1" customFormat="1">
      <c r="A13" s="1533"/>
      <c r="B13" s="199" t="s">
        <v>102</v>
      </c>
      <c r="C13" s="188"/>
      <c r="D13" s="189"/>
      <c r="E13" s="189"/>
      <c r="F13" s="189"/>
      <c r="G13" s="189"/>
      <c r="H13" s="189"/>
      <c r="I13" s="189"/>
      <c r="J13" s="189"/>
      <c r="K13" s="213"/>
      <c r="L13" s="214"/>
      <c r="M13" s="214"/>
      <c r="N13" s="240">
        <v>73.599999999999994</v>
      </c>
      <c r="O13" s="241">
        <v>67.599999999999994</v>
      </c>
      <c r="P13" s="241">
        <v>60.4</v>
      </c>
      <c r="Q13" s="214">
        <v>62.7</v>
      </c>
      <c r="R13" s="263">
        <v>64.5</v>
      </c>
      <c r="S13" s="1533"/>
      <c r="T13" s="271" t="s">
        <v>102</v>
      </c>
      <c r="U13" s="300">
        <v>64.5</v>
      </c>
      <c r="V13" s="301">
        <v>65.599999999999994</v>
      </c>
      <c r="W13" s="302">
        <v>68.8</v>
      </c>
      <c r="X13" s="302">
        <v>68.599999999999994</v>
      </c>
      <c r="Y13" s="302">
        <v>63</v>
      </c>
      <c r="Z13" s="340">
        <v>60</v>
      </c>
      <c r="AA13" s="340">
        <v>63.1</v>
      </c>
      <c r="AB13" s="18">
        <v>65.2</v>
      </c>
      <c r="AC13" s="18">
        <v>68.8</v>
      </c>
      <c r="AD13" s="18">
        <v>72.2</v>
      </c>
    </row>
    <row r="14" spans="1:39" s="1" customFormat="1">
      <c r="A14" s="1533"/>
      <c r="B14" s="1533" t="s">
        <v>112</v>
      </c>
      <c r="C14" s="202"/>
      <c r="D14" s="189"/>
      <c r="E14" s="189"/>
      <c r="F14" s="189"/>
      <c r="G14" s="189"/>
      <c r="H14" s="189"/>
      <c r="I14" s="189"/>
      <c r="J14" s="189"/>
      <c r="K14" s="213"/>
      <c r="L14" s="214"/>
      <c r="M14" s="214"/>
      <c r="N14" s="240"/>
      <c r="O14" s="241"/>
      <c r="P14" s="241"/>
      <c r="Q14" s="272">
        <v>135110</v>
      </c>
      <c r="R14" s="273">
        <v>172113</v>
      </c>
      <c r="S14" s="1533"/>
      <c r="T14" s="270" t="s">
        <v>112</v>
      </c>
      <c r="U14" s="300">
        <v>172113</v>
      </c>
      <c r="V14" s="312">
        <v>217105</v>
      </c>
      <c r="W14" s="313">
        <v>207688</v>
      </c>
      <c r="X14" s="313">
        <v>233228</v>
      </c>
      <c r="Y14" s="313">
        <v>359316</v>
      </c>
      <c r="Z14" s="1769"/>
      <c r="AA14" s="344">
        <v>56.4</v>
      </c>
      <c r="AB14" s="18">
        <v>53.5</v>
      </c>
      <c r="AC14" s="18">
        <v>44.3</v>
      </c>
      <c r="AD14" s="18">
        <v>48.9</v>
      </c>
    </row>
    <row r="15" spans="1:39">
      <c r="A15" s="203"/>
      <c r="B15" s="203" t="s">
        <v>125</v>
      </c>
      <c r="C15" s="204">
        <v>67</v>
      </c>
      <c r="D15" s="205">
        <v>69</v>
      </c>
      <c r="E15" s="205">
        <v>70</v>
      </c>
      <c r="F15" s="205">
        <v>70</v>
      </c>
      <c r="G15" s="205">
        <v>71</v>
      </c>
      <c r="H15" s="205">
        <v>70</v>
      </c>
      <c r="I15" s="221">
        <v>65</v>
      </c>
      <c r="J15" s="221">
        <v>64</v>
      </c>
      <c r="K15" s="222">
        <v>64.5</v>
      </c>
      <c r="L15" s="223">
        <v>58.9</v>
      </c>
      <c r="M15" s="223">
        <v>53.1</v>
      </c>
      <c r="N15" s="247">
        <v>48.7</v>
      </c>
      <c r="O15" s="248">
        <v>44</v>
      </c>
      <c r="P15" s="248">
        <v>42</v>
      </c>
      <c r="Q15" s="223">
        <v>61.2</v>
      </c>
      <c r="R15" s="275">
        <v>63.3</v>
      </c>
      <c r="S15" s="203"/>
      <c r="T15" s="276" t="s">
        <v>125</v>
      </c>
      <c r="U15" s="314">
        <v>63.3</v>
      </c>
      <c r="V15" s="315">
        <v>68.900000000000006</v>
      </c>
      <c r="W15" s="316">
        <v>70.7</v>
      </c>
      <c r="X15" s="316">
        <v>70.900000000000006</v>
      </c>
      <c r="Y15" s="316">
        <v>70.599999999999994</v>
      </c>
      <c r="Z15" s="345">
        <v>70.3</v>
      </c>
      <c r="AA15" s="345">
        <v>71.900000000000006</v>
      </c>
      <c r="AB15" s="26">
        <v>74.5</v>
      </c>
      <c r="AC15" s="26">
        <v>77.3</v>
      </c>
      <c r="AD15" s="26">
        <v>77.8</v>
      </c>
    </row>
    <row r="16" spans="1:39">
      <c r="A16" s="1533" t="s">
        <v>381</v>
      </c>
      <c r="B16" s="1533" t="s">
        <v>143</v>
      </c>
      <c r="C16" s="197">
        <v>6.2</v>
      </c>
      <c r="D16" s="198">
        <v>6.3</v>
      </c>
      <c r="E16" s="206">
        <v>6.3</v>
      </c>
      <c r="F16" s="206">
        <v>6.1</v>
      </c>
      <c r="G16" s="206">
        <v>5.7</v>
      </c>
      <c r="H16" s="208">
        <v>5.7</v>
      </c>
      <c r="I16" s="224">
        <v>5.4</v>
      </c>
      <c r="J16" s="224">
        <v>5.2</v>
      </c>
      <c r="K16" s="225">
        <v>5.3</v>
      </c>
      <c r="L16" s="220">
        <v>5.5</v>
      </c>
      <c r="M16" s="220">
        <v>5.4</v>
      </c>
      <c r="N16" s="245">
        <v>5.22</v>
      </c>
      <c r="O16" s="246">
        <v>5.2</v>
      </c>
      <c r="P16" s="246">
        <v>4.7</v>
      </c>
      <c r="Q16" s="220">
        <v>5.2</v>
      </c>
      <c r="R16" s="269">
        <v>5</v>
      </c>
      <c r="S16" s="1533" t="s">
        <v>381</v>
      </c>
      <c r="T16" s="270" t="s">
        <v>143</v>
      </c>
      <c r="U16" s="309">
        <v>5</v>
      </c>
      <c r="V16" s="310">
        <v>4.7</v>
      </c>
      <c r="W16" s="311">
        <v>4.5</v>
      </c>
      <c r="X16" s="311">
        <v>4.7</v>
      </c>
      <c r="Y16" s="311">
        <v>4.4000000000000004</v>
      </c>
      <c r="Z16" s="343">
        <v>4</v>
      </c>
      <c r="AA16" s="343">
        <v>3.6576804268463898</v>
      </c>
      <c r="AB16" s="391">
        <v>3.2</v>
      </c>
      <c r="AC16" s="391">
        <v>2.7</v>
      </c>
      <c r="AD16" s="391">
        <v>2.4</v>
      </c>
    </row>
    <row r="17" spans="1:30" ht="15" customHeight="1">
      <c r="A17" s="1533"/>
      <c r="B17" s="199" t="s">
        <v>85</v>
      </c>
      <c r="C17" s="200" t="s">
        <v>220</v>
      </c>
      <c r="D17" s="201">
        <v>4.3</v>
      </c>
      <c r="E17" s="201">
        <v>4.7</v>
      </c>
      <c r="F17" s="201">
        <v>4.7</v>
      </c>
      <c r="G17" s="201">
        <v>3.9</v>
      </c>
      <c r="H17" s="209">
        <v>3.3</v>
      </c>
      <c r="I17" s="226">
        <v>3.3</v>
      </c>
      <c r="J17" s="226">
        <v>3.5</v>
      </c>
      <c r="K17" s="227" t="s">
        <v>199</v>
      </c>
      <c r="L17" s="214" t="s">
        <v>199</v>
      </c>
      <c r="M17" s="214" t="s">
        <v>199</v>
      </c>
      <c r="N17" s="240" t="s">
        <v>199</v>
      </c>
      <c r="O17" s="241" t="s">
        <v>199</v>
      </c>
      <c r="P17" s="241" t="s">
        <v>199</v>
      </c>
      <c r="Q17" s="214" t="s">
        <v>199</v>
      </c>
      <c r="R17" s="263" t="s">
        <v>199</v>
      </c>
      <c r="S17" s="1533"/>
      <c r="T17" s="271" t="s">
        <v>85</v>
      </c>
      <c r="U17" s="300" t="s">
        <v>199</v>
      </c>
      <c r="V17" s="301" t="s">
        <v>199</v>
      </c>
      <c r="W17" s="302" t="s">
        <v>199</v>
      </c>
      <c r="X17" s="302" t="s">
        <v>199</v>
      </c>
      <c r="Y17" s="302">
        <v>0.2</v>
      </c>
      <c r="Z17" s="340">
        <v>0.64</v>
      </c>
      <c r="AA17" s="340">
        <v>0.6</v>
      </c>
      <c r="AB17" s="390">
        <v>0.6</v>
      </c>
      <c r="AC17" s="390">
        <v>0.6</v>
      </c>
      <c r="AD17" s="390">
        <v>0.6</v>
      </c>
    </row>
    <row r="18" spans="1:30" s="1" customFormat="1">
      <c r="A18" s="1533"/>
      <c r="B18" s="199" t="s">
        <v>102</v>
      </c>
      <c r="C18" s="188"/>
      <c r="D18" s="189" t="s">
        <v>199</v>
      </c>
      <c r="E18" s="189"/>
      <c r="F18" s="189"/>
      <c r="G18" s="189"/>
      <c r="H18" s="189"/>
      <c r="I18" s="189"/>
      <c r="J18" s="189"/>
      <c r="K18" s="213"/>
      <c r="L18" s="214"/>
      <c r="M18" s="214"/>
      <c r="N18" s="249" t="s">
        <v>199</v>
      </c>
      <c r="O18" s="250" t="s">
        <v>199</v>
      </c>
      <c r="P18" s="250" t="s">
        <v>199</v>
      </c>
      <c r="Q18" s="277" t="s">
        <v>199</v>
      </c>
      <c r="R18" s="278" t="s">
        <v>199</v>
      </c>
      <c r="S18" s="1533"/>
      <c r="T18" s="271" t="s">
        <v>102</v>
      </c>
      <c r="U18" s="300" t="s">
        <v>199</v>
      </c>
      <c r="V18" s="317" t="s">
        <v>199</v>
      </c>
      <c r="W18" s="318" t="s">
        <v>199</v>
      </c>
      <c r="X18" s="318" t="s">
        <v>199</v>
      </c>
      <c r="Y18" s="318" t="s">
        <v>199</v>
      </c>
      <c r="Z18" s="346" t="s">
        <v>199</v>
      </c>
      <c r="AA18" s="346" t="s">
        <v>199</v>
      </c>
      <c r="AB18" s="390" t="s">
        <v>220</v>
      </c>
      <c r="AC18" s="390" t="s">
        <v>220</v>
      </c>
      <c r="AD18" s="390" t="s">
        <v>220</v>
      </c>
    </row>
    <row r="19" spans="1:30" s="1" customFormat="1" ht="18" customHeight="1">
      <c r="A19" s="1533"/>
      <c r="B19" s="1533" t="s">
        <v>112</v>
      </c>
      <c r="C19" s="188"/>
      <c r="D19" s="189"/>
      <c r="E19" s="189"/>
      <c r="F19" s="189"/>
      <c r="G19" s="189"/>
      <c r="H19" s="189"/>
      <c r="I19" s="189"/>
      <c r="J19" s="189"/>
      <c r="K19" s="213"/>
      <c r="L19" s="214"/>
      <c r="M19" s="214"/>
      <c r="N19" s="249"/>
      <c r="O19" s="250"/>
      <c r="P19" s="250"/>
      <c r="Q19" s="277" t="s">
        <v>199</v>
      </c>
      <c r="R19" s="278" t="s">
        <v>199</v>
      </c>
      <c r="S19" s="1533"/>
      <c r="T19" s="270" t="s">
        <v>112</v>
      </c>
      <c r="U19" s="300" t="s">
        <v>199</v>
      </c>
      <c r="V19" s="317" t="s">
        <v>199</v>
      </c>
      <c r="W19" s="318" t="s">
        <v>199</v>
      </c>
      <c r="X19" s="318" t="s">
        <v>199</v>
      </c>
      <c r="Y19" s="318" t="s">
        <v>199</v>
      </c>
      <c r="Z19" s="346" t="s">
        <v>199</v>
      </c>
      <c r="AA19" s="346" t="s">
        <v>199</v>
      </c>
      <c r="AB19" s="390" t="s">
        <v>220</v>
      </c>
      <c r="AC19" s="390" t="s">
        <v>220</v>
      </c>
      <c r="AD19" s="390" t="s">
        <v>220</v>
      </c>
    </row>
    <row r="20" spans="1:30" ht="15.75" customHeight="1">
      <c r="A20" s="203"/>
      <c r="B20" s="203" t="s">
        <v>125</v>
      </c>
      <c r="C20" s="204" t="s">
        <v>220</v>
      </c>
      <c r="D20" s="205" t="s">
        <v>220</v>
      </c>
      <c r="E20" s="205" t="s">
        <v>220</v>
      </c>
      <c r="F20" s="205" t="s">
        <v>382</v>
      </c>
      <c r="G20" s="205" t="s">
        <v>382</v>
      </c>
      <c r="H20" s="205" t="s">
        <v>382</v>
      </c>
      <c r="I20" s="228" t="s">
        <v>382</v>
      </c>
      <c r="J20" s="228" t="s">
        <v>382</v>
      </c>
      <c r="K20" s="229" t="s">
        <v>199</v>
      </c>
      <c r="L20" s="223" t="s">
        <v>199</v>
      </c>
      <c r="M20" s="223" t="s">
        <v>199</v>
      </c>
      <c r="N20" s="247" t="s">
        <v>199</v>
      </c>
      <c r="O20" s="248" t="s">
        <v>199</v>
      </c>
      <c r="P20" s="248" t="s">
        <v>199</v>
      </c>
      <c r="Q20" s="223" t="s">
        <v>199</v>
      </c>
      <c r="R20" s="275" t="s">
        <v>199</v>
      </c>
      <c r="S20" s="203"/>
      <c r="T20" s="276" t="s">
        <v>125</v>
      </c>
      <c r="U20" s="314" t="s">
        <v>199</v>
      </c>
      <c r="V20" s="315" t="s">
        <v>199</v>
      </c>
      <c r="W20" s="316" t="s">
        <v>199</v>
      </c>
      <c r="X20" s="316" t="s">
        <v>199</v>
      </c>
      <c r="Y20" s="316" t="s">
        <v>383</v>
      </c>
      <c r="Z20" s="345" t="s">
        <v>383</v>
      </c>
      <c r="AA20" s="345" t="s">
        <v>383</v>
      </c>
      <c r="AB20" s="1540" t="s">
        <v>199</v>
      </c>
      <c r="AC20" s="1540" t="s">
        <v>199</v>
      </c>
      <c r="AD20" s="1540" t="s">
        <v>199</v>
      </c>
    </row>
    <row r="21" spans="1:30">
      <c r="A21" s="1533" t="s">
        <v>384</v>
      </c>
      <c r="B21" s="1533" t="s">
        <v>143</v>
      </c>
      <c r="C21" s="197">
        <v>48</v>
      </c>
      <c r="D21" s="198">
        <v>51</v>
      </c>
      <c r="E21" s="206">
        <v>51</v>
      </c>
      <c r="F21" s="206">
        <v>51</v>
      </c>
      <c r="G21" s="206">
        <v>46</v>
      </c>
      <c r="H21" s="206">
        <v>48</v>
      </c>
      <c r="I21" s="198">
        <v>45</v>
      </c>
      <c r="J21" s="198">
        <v>43</v>
      </c>
      <c r="K21" s="219">
        <v>40.4</v>
      </c>
      <c r="L21" s="220">
        <v>36.5</v>
      </c>
      <c r="M21" s="220">
        <v>32.700000000000003</v>
      </c>
      <c r="N21" s="245">
        <v>32.9</v>
      </c>
      <c r="O21" s="246">
        <v>29.7</v>
      </c>
      <c r="P21" s="246">
        <v>25.5</v>
      </c>
      <c r="Q21" s="220">
        <v>26.7</v>
      </c>
      <c r="R21" s="269">
        <v>28</v>
      </c>
      <c r="S21" s="1533" t="s">
        <v>384</v>
      </c>
      <c r="T21" s="270" t="s">
        <v>143</v>
      </c>
      <c r="U21" s="309">
        <v>28</v>
      </c>
      <c r="V21" s="310">
        <v>26.7</v>
      </c>
      <c r="W21" s="311">
        <v>24.3</v>
      </c>
      <c r="X21" s="311">
        <v>22.1</v>
      </c>
      <c r="Y21" s="311">
        <v>19.5</v>
      </c>
      <c r="Z21" s="343">
        <v>18.100000000000001</v>
      </c>
      <c r="AA21" s="343">
        <v>18.165897150135301</v>
      </c>
      <c r="AB21" s="355">
        <v>16.399999999999999</v>
      </c>
      <c r="AC21" s="355">
        <v>14.6</v>
      </c>
      <c r="AD21" s="355">
        <v>12.3</v>
      </c>
    </row>
    <row r="22" spans="1:30" ht="15" customHeight="1">
      <c r="A22" s="1533" t="s">
        <v>385</v>
      </c>
      <c r="B22" s="199" t="s">
        <v>85</v>
      </c>
      <c r="C22" s="188">
        <v>13667</v>
      </c>
      <c r="D22" s="189">
        <v>13742</v>
      </c>
      <c r="E22" s="189">
        <v>14157</v>
      </c>
      <c r="F22" s="189">
        <v>14157</v>
      </c>
      <c r="G22" s="189">
        <v>16948</v>
      </c>
      <c r="H22" s="189">
        <v>19962</v>
      </c>
      <c r="I22" s="189">
        <v>21847</v>
      </c>
      <c r="J22" s="189">
        <v>22217</v>
      </c>
      <c r="K22" s="213">
        <v>24008</v>
      </c>
      <c r="L22" s="230">
        <v>23054</v>
      </c>
      <c r="M22" s="230">
        <v>26373</v>
      </c>
      <c r="N22" s="251">
        <v>33077</v>
      </c>
      <c r="O22" s="189">
        <v>31483</v>
      </c>
      <c r="P22" s="189">
        <v>24589</v>
      </c>
      <c r="Q22" s="272">
        <v>28300</v>
      </c>
      <c r="R22" s="273">
        <v>27112</v>
      </c>
      <c r="S22" s="1533" t="s">
        <v>385</v>
      </c>
      <c r="T22" s="271" t="s">
        <v>85</v>
      </c>
      <c r="U22" s="319">
        <v>27112</v>
      </c>
      <c r="V22" s="320">
        <v>25388</v>
      </c>
      <c r="W22" s="321">
        <v>25158</v>
      </c>
      <c r="X22" s="321">
        <v>26174</v>
      </c>
      <c r="Y22" s="347">
        <v>32.799999999999997</v>
      </c>
      <c r="Z22" s="348">
        <v>32.229999999999997</v>
      </c>
      <c r="AA22" s="348">
        <v>30.7</v>
      </c>
      <c r="AB22" s="18">
        <v>29.2</v>
      </c>
      <c r="AC22" s="18">
        <v>30.5</v>
      </c>
      <c r="AD22" s="18">
        <v>30.6</v>
      </c>
    </row>
    <row r="23" spans="1:30" s="1" customFormat="1">
      <c r="A23" s="1533"/>
      <c r="B23" s="199" t="s">
        <v>102</v>
      </c>
      <c r="C23" s="188"/>
      <c r="D23" s="189"/>
      <c r="E23" s="189"/>
      <c r="F23" s="189"/>
      <c r="G23" s="189"/>
      <c r="H23" s="189"/>
      <c r="I23" s="189"/>
      <c r="J23" s="189"/>
      <c r="K23" s="213"/>
      <c r="L23" s="214"/>
      <c r="M23" s="214"/>
      <c r="N23" s="240">
        <v>20.6</v>
      </c>
      <c r="O23" s="241">
        <v>26</v>
      </c>
      <c r="P23" s="241">
        <v>28</v>
      </c>
      <c r="Q23" s="214">
        <v>21.2</v>
      </c>
      <c r="R23" s="263">
        <v>17.100000000000001</v>
      </c>
      <c r="S23" s="1533"/>
      <c r="T23" s="271" t="s">
        <v>102</v>
      </c>
      <c r="U23" s="319">
        <v>17.100000000000001</v>
      </c>
      <c r="V23" s="301">
        <v>17.100000000000001</v>
      </c>
      <c r="W23" s="302">
        <v>13</v>
      </c>
      <c r="X23" s="302">
        <v>11.4</v>
      </c>
      <c r="Y23" s="302">
        <v>11.5</v>
      </c>
      <c r="Z23" s="340">
        <v>8.3000000000000007</v>
      </c>
      <c r="AA23" s="340">
        <v>6.9</v>
      </c>
      <c r="AB23" s="355">
        <v>6.4</v>
      </c>
      <c r="AC23" s="355">
        <v>5.5</v>
      </c>
      <c r="AD23" s="355">
        <v>4.4000000000000004</v>
      </c>
    </row>
    <row r="24" spans="1:30" s="1" customFormat="1" ht="16.2" customHeight="1">
      <c r="A24" s="1533"/>
      <c r="B24" s="199" t="s">
        <v>112</v>
      </c>
      <c r="C24" s="188"/>
      <c r="D24" s="189"/>
      <c r="E24" s="189"/>
      <c r="F24" s="189"/>
      <c r="G24" s="189"/>
      <c r="H24" s="189"/>
      <c r="I24" s="189"/>
      <c r="J24" s="189"/>
      <c r="K24" s="213"/>
      <c r="L24" s="214"/>
      <c r="M24" s="214"/>
      <c r="N24" s="240"/>
      <c r="O24" s="241"/>
      <c r="P24" s="241"/>
      <c r="Q24" s="1453" t="s">
        <v>199</v>
      </c>
      <c r="R24" s="1454" t="s">
        <v>199</v>
      </c>
      <c r="S24" s="1533"/>
      <c r="T24" s="270" t="s">
        <v>112</v>
      </c>
      <c r="U24" s="1455" t="s">
        <v>199</v>
      </c>
      <c r="V24" s="1456" t="s">
        <v>199</v>
      </c>
      <c r="W24" s="1457" t="s">
        <v>199</v>
      </c>
      <c r="X24" s="1457" t="s">
        <v>199</v>
      </c>
      <c r="Y24" s="1457" t="s">
        <v>199</v>
      </c>
      <c r="Z24" s="1458" t="s">
        <v>199</v>
      </c>
      <c r="AA24" s="340">
        <v>14.7</v>
      </c>
      <c r="AB24" s="18">
        <v>13.3</v>
      </c>
      <c r="AC24" s="18">
        <v>11.4</v>
      </c>
      <c r="AD24" s="18">
        <v>13</v>
      </c>
    </row>
    <row r="25" spans="1:30">
      <c r="A25" s="203"/>
      <c r="B25" s="203" t="s">
        <v>125</v>
      </c>
      <c r="C25" s="204">
        <v>5.4</v>
      </c>
      <c r="D25" s="205">
        <v>6.7</v>
      </c>
      <c r="E25" s="205">
        <v>6</v>
      </c>
      <c r="F25" s="205">
        <v>6</v>
      </c>
      <c r="G25" s="205" t="s">
        <v>382</v>
      </c>
      <c r="H25" s="205">
        <v>5</v>
      </c>
      <c r="I25" s="221">
        <v>4</v>
      </c>
      <c r="J25" s="221">
        <v>3</v>
      </c>
      <c r="K25" s="222">
        <v>2.5</v>
      </c>
      <c r="L25" s="231">
        <v>2.2999999999999998</v>
      </c>
      <c r="M25" s="223">
        <v>2.2000000000000002</v>
      </c>
      <c r="N25" s="247">
        <v>2.2000000000000002</v>
      </c>
      <c r="O25" s="248">
        <v>3.8</v>
      </c>
      <c r="P25" s="248">
        <v>6.1</v>
      </c>
      <c r="Q25" s="223">
        <v>5.9</v>
      </c>
      <c r="R25" s="275">
        <v>5.7</v>
      </c>
      <c r="S25" s="203"/>
      <c r="T25" s="276" t="s">
        <v>125</v>
      </c>
      <c r="U25" s="314">
        <v>5.7</v>
      </c>
      <c r="V25" s="315">
        <v>4.5999999999999996</v>
      </c>
      <c r="W25" s="316">
        <v>3.8</v>
      </c>
      <c r="X25" s="316">
        <v>3.7</v>
      </c>
      <c r="Y25" s="316">
        <v>2.7</v>
      </c>
      <c r="Z25" s="345">
        <v>3.7</v>
      </c>
      <c r="AA25" s="345">
        <v>3.1</v>
      </c>
      <c r="AB25" s="26">
        <v>2.7</v>
      </c>
      <c r="AC25" s="1541">
        <v>2</v>
      </c>
      <c r="AD25" s="1541">
        <v>2</v>
      </c>
    </row>
    <row r="26" spans="1:30" ht="15" customHeight="1">
      <c r="A26" s="1533" t="s">
        <v>386</v>
      </c>
      <c r="B26" s="1533" t="s">
        <v>143</v>
      </c>
      <c r="C26" s="197">
        <v>59600</v>
      </c>
      <c r="D26" s="206">
        <v>57900</v>
      </c>
      <c r="E26" s="206">
        <v>67700</v>
      </c>
      <c r="F26" s="206">
        <v>77600</v>
      </c>
      <c r="G26" s="206">
        <v>90100</v>
      </c>
      <c r="H26" s="206">
        <v>109800</v>
      </c>
      <c r="I26" s="198">
        <v>118300</v>
      </c>
      <c r="J26" s="198">
        <v>102700</v>
      </c>
      <c r="K26" s="219">
        <v>104413</v>
      </c>
      <c r="L26" s="232">
        <v>112415</v>
      </c>
      <c r="M26" s="232">
        <v>111557</v>
      </c>
      <c r="N26" s="252">
        <v>124000</v>
      </c>
      <c r="O26" s="198">
        <v>136021</v>
      </c>
      <c r="P26" s="198">
        <v>134849</v>
      </c>
      <c r="Q26" s="232">
        <v>140946</v>
      </c>
      <c r="R26" s="279">
        <v>123326</v>
      </c>
      <c r="S26" s="1542"/>
      <c r="T26" s="202"/>
      <c r="U26" s="322"/>
      <c r="V26" s="219"/>
      <c r="W26" s="323"/>
      <c r="X26" s="323"/>
      <c r="Y26" s="323"/>
      <c r="Z26" s="349"/>
      <c r="AA26" s="349"/>
      <c r="AB26" s="349"/>
      <c r="AC26" s="349"/>
      <c r="AD26" s="349"/>
    </row>
    <row r="27" spans="1:30">
      <c r="A27" s="1533" t="s">
        <v>387</v>
      </c>
      <c r="B27" s="199" t="s">
        <v>85</v>
      </c>
      <c r="C27" s="200" t="s">
        <v>220</v>
      </c>
      <c r="D27" s="201" t="s">
        <v>220</v>
      </c>
      <c r="E27" s="201" t="s">
        <v>220</v>
      </c>
      <c r="F27" s="201" t="s">
        <v>382</v>
      </c>
      <c r="G27" s="201" t="s">
        <v>382</v>
      </c>
      <c r="H27" s="201" t="s">
        <v>382</v>
      </c>
      <c r="I27" s="189" t="s">
        <v>382</v>
      </c>
      <c r="J27" s="189" t="s">
        <v>382</v>
      </c>
      <c r="K27" s="213" t="s">
        <v>382</v>
      </c>
      <c r="L27" s="230" t="s">
        <v>382</v>
      </c>
      <c r="M27" s="1459" t="s">
        <v>199</v>
      </c>
      <c r="N27" s="1460" t="s">
        <v>199</v>
      </c>
      <c r="O27" s="1461" t="s">
        <v>199</v>
      </c>
      <c r="P27" s="1461" t="s">
        <v>199</v>
      </c>
      <c r="Q27" s="230" t="s">
        <v>199</v>
      </c>
      <c r="R27" s="280" t="s">
        <v>199</v>
      </c>
      <c r="S27" s="281"/>
      <c r="T27" s="188"/>
      <c r="U27" s="324"/>
      <c r="V27" s="213"/>
      <c r="W27" s="325"/>
      <c r="X27" s="325"/>
      <c r="Y27" s="325"/>
      <c r="Z27" s="350"/>
      <c r="AA27" s="350"/>
      <c r="AB27" s="350"/>
      <c r="AC27" s="350"/>
      <c r="AD27" s="350"/>
    </row>
    <row r="28" spans="1:30" s="1" customFormat="1" ht="15" customHeight="1">
      <c r="A28" s="1533"/>
      <c r="B28" s="199" t="s">
        <v>102</v>
      </c>
      <c r="C28" s="188"/>
      <c r="D28" s="189"/>
      <c r="E28" s="189"/>
      <c r="F28" s="189"/>
      <c r="G28" s="189"/>
      <c r="H28" s="189"/>
      <c r="I28" s="189"/>
      <c r="J28" s="189"/>
      <c r="K28" s="213"/>
      <c r="L28" s="214"/>
      <c r="M28" s="214"/>
      <c r="N28" s="240" t="s">
        <v>199</v>
      </c>
      <c r="O28" s="241" t="s">
        <v>199</v>
      </c>
      <c r="P28" s="241" t="s">
        <v>199</v>
      </c>
      <c r="Q28" s="214" t="s">
        <v>199</v>
      </c>
      <c r="R28" s="263" t="s">
        <v>199</v>
      </c>
      <c r="S28" s="282"/>
      <c r="T28" s="283"/>
      <c r="U28" s="324"/>
      <c r="V28" s="301"/>
      <c r="W28" s="302"/>
      <c r="X28" s="302"/>
      <c r="Y28" s="302"/>
      <c r="Z28" s="340"/>
      <c r="AA28" s="340"/>
      <c r="AB28" s="340"/>
      <c r="AC28" s="340"/>
      <c r="AD28" s="340"/>
    </row>
    <row r="29" spans="1:30" s="1" customFormat="1">
      <c r="A29" s="1533"/>
      <c r="B29" s="1533" t="s">
        <v>112</v>
      </c>
      <c r="C29" s="188"/>
      <c r="D29" s="189"/>
      <c r="E29" s="189"/>
      <c r="F29" s="189"/>
      <c r="G29" s="189"/>
      <c r="H29" s="189"/>
      <c r="I29" s="189"/>
      <c r="J29" s="189"/>
      <c r="K29" s="213"/>
      <c r="L29" s="214"/>
      <c r="M29" s="214"/>
      <c r="N29" s="240"/>
      <c r="O29" s="241"/>
      <c r="P29" s="241"/>
      <c r="Q29" s="214" t="s">
        <v>199</v>
      </c>
      <c r="R29" s="263" t="s">
        <v>199</v>
      </c>
      <c r="S29" s="282"/>
      <c r="T29" s="283"/>
      <c r="U29" s="324"/>
      <c r="V29" s="301"/>
      <c r="W29" s="302"/>
      <c r="X29" s="302"/>
      <c r="Y29" s="302"/>
      <c r="Z29" s="340"/>
      <c r="AA29" s="340"/>
      <c r="AB29" s="340"/>
      <c r="AC29" s="340"/>
      <c r="AD29" s="340"/>
    </row>
    <row r="30" spans="1:30">
      <c r="A30" s="203"/>
      <c r="B30" s="203" t="s">
        <v>125</v>
      </c>
      <c r="C30" s="204" t="s">
        <v>220</v>
      </c>
      <c r="D30" s="205" t="s">
        <v>220</v>
      </c>
      <c r="E30" s="205" t="s">
        <v>220</v>
      </c>
      <c r="F30" s="205" t="s">
        <v>382</v>
      </c>
      <c r="G30" s="205" t="s">
        <v>382</v>
      </c>
      <c r="H30" s="205" t="s">
        <v>382</v>
      </c>
      <c r="I30" s="221" t="s">
        <v>382</v>
      </c>
      <c r="J30" s="221" t="s">
        <v>382</v>
      </c>
      <c r="K30" s="222" t="s">
        <v>382</v>
      </c>
      <c r="L30" s="233" t="s">
        <v>382</v>
      </c>
      <c r="M30" s="1462" t="s">
        <v>199</v>
      </c>
      <c r="N30" s="1463" t="s">
        <v>199</v>
      </c>
      <c r="O30" s="1464" t="s">
        <v>199</v>
      </c>
      <c r="P30" s="1464" t="s">
        <v>199</v>
      </c>
      <c r="Q30" s="232" t="s">
        <v>199</v>
      </c>
      <c r="R30" s="279" t="s">
        <v>199</v>
      </c>
      <c r="S30" s="1542"/>
      <c r="T30" s="202"/>
      <c r="U30" s="322"/>
      <c r="V30" s="219"/>
      <c r="W30" s="323"/>
      <c r="X30" s="323"/>
      <c r="Y30" s="323"/>
      <c r="Z30" s="349"/>
      <c r="AA30" s="349"/>
      <c r="AB30" s="349"/>
      <c r="AC30" s="349"/>
      <c r="AD30" s="349"/>
    </row>
    <row r="31" spans="1:30">
      <c r="A31" s="1533" t="s">
        <v>388</v>
      </c>
      <c r="B31" s="1533" t="s">
        <v>143</v>
      </c>
      <c r="C31" s="197">
        <v>18.600000000000001</v>
      </c>
      <c r="D31" s="206">
        <v>17.2</v>
      </c>
      <c r="E31" s="206">
        <v>17.2</v>
      </c>
      <c r="F31" s="206">
        <v>18.899999999999999</v>
      </c>
      <c r="G31" s="206">
        <v>20.6</v>
      </c>
      <c r="H31" s="208">
        <v>27.3</v>
      </c>
      <c r="I31" s="224">
        <v>26</v>
      </c>
      <c r="J31" s="224">
        <v>18.5</v>
      </c>
      <c r="K31" s="225">
        <v>17.399999999999999</v>
      </c>
      <c r="L31" s="234">
        <v>19.600000000000001</v>
      </c>
      <c r="M31" s="253">
        <v>17.7</v>
      </c>
      <c r="N31" s="254">
        <v>17.600000000000001</v>
      </c>
      <c r="O31" s="255">
        <v>18.899999999999999</v>
      </c>
      <c r="P31" s="255">
        <v>16.5</v>
      </c>
      <c r="Q31" s="253">
        <v>7.5</v>
      </c>
      <c r="R31" s="284">
        <v>7.7</v>
      </c>
      <c r="S31" s="285"/>
      <c r="T31" s="286"/>
      <c r="U31" s="326"/>
      <c r="V31" s="327"/>
      <c r="W31" s="328"/>
      <c r="X31" s="328"/>
      <c r="Y31" s="328"/>
      <c r="Z31" s="351"/>
      <c r="AA31" s="351"/>
      <c r="AB31" s="351"/>
      <c r="AC31" s="351"/>
      <c r="AD31" s="351"/>
    </row>
    <row r="32" spans="1:30">
      <c r="A32" s="1533" t="s">
        <v>389</v>
      </c>
      <c r="B32" s="199" t="s">
        <v>85</v>
      </c>
      <c r="C32" s="200" t="s">
        <v>220</v>
      </c>
      <c r="D32" s="201" t="s">
        <v>220</v>
      </c>
      <c r="E32" s="201" t="s">
        <v>220</v>
      </c>
      <c r="F32" s="201" t="s">
        <v>382</v>
      </c>
      <c r="G32" s="201" t="s">
        <v>382</v>
      </c>
      <c r="H32" s="201" t="s">
        <v>382</v>
      </c>
      <c r="I32" s="189" t="s">
        <v>382</v>
      </c>
      <c r="J32" s="189" t="s">
        <v>382</v>
      </c>
      <c r="K32" s="213" t="s">
        <v>382</v>
      </c>
      <c r="L32" s="230" t="s">
        <v>382</v>
      </c>
      <c r="M32" s="1459" t="s">
        <v>199</v>
      </c>
      <c r="N32" s="1460" t="s">
        <v>199</v>
      </c>
      <c r="O32" s="1461" t="s">
        <v>199</v>
      </c>
      <c r="P32" s="1461" t="s">
        <v>199</v>
      </c>
      <c r="Q32" s="230" t="s">
        <v>199</v>
      </c>
      <c r="R32" s="280" t="s">
        <v>199</v>
      </c>
      <c r="S32" s="281"/>
      <c r="T32" s="188"/>
      <c r="U32" s="324"/>
      <c r="V32" s="213"/>
      <c r="W32" s="325"/>
      <c r="X32" s="325"/>
      <c r="Y32" s="325"/>
      <c r="Z32" s="350"/>
      <c r="AA32" s="350"/>
      <c r="AB32" s="350"/>
      <c r="AC32" s="350"/>
      <c r="AD32" s="350"/>
    </row>
    <row r="33" spans="1:31" s="1" customFormat="1">
      <c r="A33" s="1533"/>
      <c r="B33" s="199" t="s">
        <v>102</v>
      </c>
      <c r="C33" s="188"/>
      <c r="D33" s="189"/>
      <c r="E33" s="189"/>
      <c r="F33" s="189"/>
      <c r="G33" s="189"/>
      <c r="H33" s="189"/>
      <c r="I33" s="189"/>
      <c r="J33" s="189"/>
      <c r="K33" s="213"/>
      <c r="L33" s="214"/>
      <c r="M33" s="214"/>
      <c r="N33" s="240" t="s">
        <v>199</v>
      </c>
      <c r="O33" s="241" t="s">
        <v>199</v>
      </c>
      <c r="P33" s="241" t="s">
        <v>199</v>
      </c>
      <c r="Q33" s="214" t="s">
        <v>199</v>
      </c>
      <c r="R33" s="263" t="s">
        <v>199</v>
      </c>
      <c r="S33" s="282"/>
      <c r="T33" s="283"/>
      <c r="U33" s="324"/>
      <c r="V33" s="301"/>
      <c r="W33" s="302"/>
      <c r="X33" s="302"/>
      <c r="Y33" s="302"/>
      <c r="Z33" s="340"/>
      <c r="AA33" s="340"/>
      <c r="AB33" s="340"/>
      <c r="AC33" s="340"/>
      <c r="AD33" s="340"/>
    </row>
    <row r="34" spans="1:31" s="1" customFormat="1">
      <c r="A34" s="1533"/>
      <c r="B34" s="1533" t="s">
        <v>112</v>
      </c>
      <c r="C34" s="188"/>
      <c r="D34" s="189"/>
      <c r="E34" s="198"/>
      <c r="F34" s="198"/>
      <c r="G34" s="198"/>
      <c r="H34" s="198"/>
      <c r="I34" s="198"/>
      <c r="J34" s="198"/>
      <c r="K34" s="219"/>
      <c r="L34" s="220"/>
      <c r="M34" s="216"/>
      <c r="N34" s="242"/>
      <c r="O34" s="243"/>
      <c r="P34" s="243"/>
      <c r="Q34" s="214" t="s">
        <v>199</v>
      </c>
      <c r="R34" s="263" t="s">
        <v>199</v>
      </c>
      <c r="S34" s="282"/>
      <c r="T34" s="283"/>
      <c r="U34" s="324"/>
      <c r="V34" s="301"/>
      <c r="W34" s="302"/>
      <c r="X34" s="302"/>
      <c r="Y34" s="302"/>
      <c r="Z34" s="340"/>
      <c r="AA34" s="340"/>
      <c r="AB34" s="340"/>
      <c r="AC34" s="340"/>
      <c r="AD34" s="340"/>
    </row>
    <row r="35" spans="1:31">
      <c r="A35" s="203"/>
      <c r="B35" s="203" t="s">
        <v>125</v>
      </c>
      <c r="C35" s="204" t="s">
        <v>220</v>
      </c>
      <c r="D35" s="205" t="s">
        <v>220</v>
      </c>
      <c r="E35" s="205" t="s">
        <v>220</v>
      </c>
      <c r="F35" s="205" t="s">
        <v>382</v>
      </c>
      <c r="G35" s="205" t="s">
        <v>382</v>
      </c>
      <c r="H35" s="205" t="s">
        <v>382</v>
      </c>
      <c r="I35" s="221" t="s">
        <v>382</v>
      </c>
      <c r="J35" s="221" t="s">
        <v>382</v>
      </c>
      <c r="K35" s="222" t="s">
        <v>382</v>
      </c>
      <c r="L35" s="233" t="s">
        <v>382</v>
      </c>
      <c r="M35" s="1465" t="s">
        <v>199</v>
      </c>
      <c r="N35" s="1466" t="s">
        <v>199</v>
      </c>
      <c r="O35" s="1467" t="s">
        <v>199</v>
      </c>
      <c r="P35" s="1467" t="s">
        <v>199</v>
      </c>
      <c r="Q35" s="256" t="s">
        <v>199</v>
      </c>
      <c r="R35" s="287" t="s">
        <v>199</v>
      </c>
      <c r="S35" s="288"/>
      <c r="T35" s="195"/>
      <c r="U35" s="329"/>
      <c r="V35" s="217"/>
      <c r="W35" s="330"/>
      <c r="X35" s="330"/>
      <c r="Y35" s="330"/>
      <c r="Z35" s="352"/>
      <c r="AA35" s="352"/>
      <c r="AB35" s="352"/>
      <c r="AC35" s="352"/>
      <c r="AD35" s="352"/>
    </row>
    <row r="36" spans="1:31">
      <c r="A36" s="1533" t="s">
        <v>390</v>
      </c>
      <c r="B36" s="1533" t="s">
        <v>143</v>
      </c>
      <c r="C36" s="197">
        <v>11200</v>
      </c>
      <c r="D36" s="206">
        <v>11100</v>
      </c>
      <c r="E36" s="206">
        <v>14500</v>
      </c>
      <c r="F36" s="206">
        <v>16200</v>
      </c>
      <c r="G36" s="206">
        <v>15790</v>
      </c>
      <c r="H36" s="206">
        <v>15760</v>
      </c>
      <c r="I36" s="198">
        <v>16410</v>
      </c>
      <c r="J36" s="198">
        <v>21270</v>
      </c>
      <c r="K36" s="219">
        <v>20171</v>
      </c>
      <c r="L36" s="232">
        <v>18561</v>
      </c>
      <c r="M36" s="232">
        <v>19290</v>
      </c>
      <c r="N36" s="252">
        <v>19517</v>
      </c>
      <c r="O36" s="198">
        <v>18051</v>
      </c>
      <c r="P36" s="198">
        <v>20328</v>
      </c>
      <c r="Q36" s="232">
        <v>20474</v>
      </c>
      <c r="R36" s="279">
        <v>22205</v>
      </c>
      <c r="S36" s="1533" t="s">
        <v>390</v>
      </c>
      <c r="T36" s="270" t="s">
        <v>143</v>
      </c>
      <c r="U36" s="322">
        <v>145531</v>
      </c>
      <c r="V36" s="219">
        <v>143267</v>
      </c>
      <c r="W36" s="323">
        <v>143968</v>
      </c>
      <c r="X36" s="323">
        <v>139038</v>
      </c>
      <c r="Y36" s="323">
        <v>114557</v>
      </c>
      <c r="Z36" s="349">
        <v>24422</v>
      </c>
      <c r="AA36" s="349">
        <v>96000</v>
      </c>
      <c r="AB36" s="15">
        <v>95643</v>
      </c>
      <c r="AC36" s="15">
        <v>98161</v>
      </c>
      <c r="AD36" s="15">
        <v>100708</v>
      </c>
    </row>
    <row r="37" spans="1:31">
      <c r="A37" s="1533" t="s">
        <v>391</v>
      </c>
      <c r="B37" s="199" t="s">
        <v>85</v>
      </c>
      <c r="C37" s="200">
        <v>2148126</v>
      </c>
      <c r="D37" s="201">
        <v>2143765</v>
      </c>
      <c r="E37" s="201">
        <v>2155566</v>
      </c>
      <c r="F37" s="201">
        <v>2155566</v>
      </c>
      <c r="G37" s="201">
        <v>2152416</v>
      </c>
      <c r="H37" s="201">
        <v>2175739</v>
      </c>
      <c r="I37" s="189">
        <v>2189727</v>
      </c>
      <c r="J37" s="189">
        <v>2181211</v>
      </c>
      <c r="K37" s="213">
        <v>2105255</v>
      </c>
      <c r="L37" s="230">
        <v>1954334</v>
      </c>
      <c r="M37" s="230">
        <v>1805194</v>
      </c>
      <c r="N37" s="251">
        <v>1639081</v>
      </c>
      <c r="O37" s="189">
        <v>1500879</v>
      </c>
      <c r="P37" s="189">
        <v>870424</v>
      </c>
      <c r="Q37" s="230">
        <v>816024</v>
      </c>
      <c r="R37" s="280">
        <v>770994</v>
      </c>
      <c r="S37" s="1533" t="s">
        <v>391</v>
      </c>
      <c r="T37" s="271" t="s">
        <v>85</v>
      </c>
      <c r="U37" s="324">
        <v>770994</v>
      </c>
      <c r="V37" s="213">
        <v>754091</v>
      </c>
      <c r="W37" s="325">
        <v>731521</v>
      </c>
      <c r="X37" s="325">
        <v>701836</v>
      </c>
      <c r="Y37" s="325">
        <v>674255</v>
      </c>
      <c r="Z37" s="350">
        <v>657453</v>
      </c>
      <c r="AA37" s="350">
        <v>643788</v>
      </c>
      <c r="AB37" s="18">
        <v>633244</v>
      </c>
      <c r="AC37" s="18">
        <v>619007</v>
      </c>
      <c r="AD37" s="18">
        <v>589694</v>
      </c>
    </row>
    <row r="38" spans="1:31" s="1" customFormat="1">
      <c r="A38" s="1533" t="s">
        <v>392</v>
      </c>
      <c r="B38" s="199" t="s">
        <v>102</v>
      </c>
      <c r="C38" s="188"/>
      <c r="D38" s="189"/>
      <c r="E38" s="189"/>
      <c r="F38" s="189"/>
      <c r="G38" s="189"/>
      <c r="H38" s="189"/>
      <c r="I38" s="189"/>
      <c r="J38" s="189"/>
      <c r="K38" s="213"/>
      <c r="L38" s="214"/>
      <c r="M38" s="214"/>
      <c r="N38" s="251">
        <v>244332</v>
      </c>
      <c r="O38" s="189">
        <v>289835</v>
      </c>
      <c r="P38" s="189">
        <v>309586</v>
      </c>
      <c r="Q38" s="230">
        <v>235019</v>
      </c>
      <c r="R38" s="280">
        <v>241855</v>
      </c>
      <c r="S38" s="1533" t="s">
        <v>393</v>
      </c>
      <c r="T38" s="271" t="s">
        <v>102</v>
      </c>
      <c r="U38" s="324">
        <v>241855</v>
      </c>
      <c r="V38" s="213">
        <v>236316</v>
      </c>
      <c r="W38" s="325">
        <v>251315</v>
      </c>
      <c r="X38" s="325">
        <v>286270</v>
      </c>
      <c r="Y38" s="325">
        <v>285816</v>
      </c>
      <c r="Z38" s="350">
        <v>292664</v>
      </c>
      <c r="AA38" s="350">
        <v>294257</v>
      </c>
      <c r="AB38" s="18">
        <v>235969</v>
      </c>
      <c r="AC38" s="18">
        <v>244276</v>
      </c>
      <c r="AD38" s="18">
        <v>238252</v>
      </c>
    </row>
    <row r="39" spans="1:31" s="1" customFormat="1">
      <c r="A39" s="1533"/>
      <c r="B39" s="1533" t="s">
        <v>112</v>
      </c>
      <c r="C39" s="188"/>
      <c r="D39" s="189"/>
      <c r="E39" s="189"/>
      <c r="F39" s="189"/>
      <c r="G39" s="189"/>
      <c r="H39" s="189"/>
      <c r="I39" s="189"/>
      <c r="J39" s="189"/>
      <c r="K39" s="213"/>
      <c r="L39" s="214"/>
      <c r="M39" s="214"/>
      <c r="N39" s="251"/>
      <c r="O39" s="189"/>
      <c r="P39" s="189"/>
      <c r="Q39" s="214" t="s">
        <v>383</v>
      </c>
      <c r="R39" s="263" t="s">
        <v>383</v>
      </c>
      <c r="S39" s="1533"/>
      <c r="T39" s="270" t="s">
        <v>112</v>
      </c>
      <c r="U39" s="324"/>
      <c r="V39" s="301"/>
      <c r="W39" s="302" t="s">
        <v>383</v>
      </c>
      <c r="X39" s="302" t="s">
        <v>383</v>
      </c>
      <c r="Y39" s="302" t="s">
        <v>383</v>
      </c>
      <c r="Z39" s="340" t="s">
        <v>383</v>
      </c>
      <c r="AA39" s="350">
        <v>466067</v>
      </c>
      <c r="AB39" s="18">
        <v>294079</v>
      </c>
      <c r="AC39" s="18">
        <v>266567</v>
      </c>
      <c r="AD39" s="18">
        <v>207422</v>
      </c>
    </row>
    <row r="40" spans="1:31">
      <c r="A40" s="203"/>
      <c r="B40" s="203" t="s">
        <v>125</v>
      </c>
      <c r="C40" s="204" t="s">
        <v>220</v>
      </c>
      <c r="D40" s="205" t="s">
        <v>220</v>
      </c>
      <c r="E40" s="205" t="s">
        <v>220</v>
      </c>
      <c r="F40" s="205" t="s">
        <v>382</v>
      </c>
      <c r="G40" s="205" t="s">
        <v>382</v>
      </c>
      <c r="H40" s="205" t="s">
        <v>382</v>
      </c>
      <c r="I40" s="221" t="s">
        <v>382</v>
      </c>
      <c r="J40" s="221" t="s">
        <v>382</v>
      </c>
      <c r="K40" s="222" t="s">
        <v>382</v>
      </c>
      <c r="L40" s="233" t="s">
        <v>382</v>
      </c>
      <c r="M40" s="1468" t="s">
        <v>199</v>
      </c>
      <c r="N40" s="1469" t="s">
        <v>199</v>
      </c>
      <c r="O40" s="1470" t="s">
        <v>199</v>
      </c>
      <c r="P40" s="1470" t="s">
        <v>199</v>
      </c>
      <c r="Q40" s="233" t="s">
        <v>199</v>
      </c>
      <c r="R40" s="289" t="s">
        <v>199</v>
      </c>
      <c r="S40" s="203"/>
      <c r="T40" s="276" t="s">
        <v>125</v>
      </c>
      <c r="U40" s="331" t="s">
        <v>199</v>
      </c>
      <c r="V40" s="222" t="s">
        <v>199</v>
      </c>
      <c r="W40" s="332" t="s">
        <v>199</v>
      </c>
      <c r="X40" s="332" t="s">
        <v>199</v>
      </c>
      <c r="Y40" s="332" t="s">
        <v>199</v>
      </c>
      <c r="Z40" s="353" t="s">
        <v>199</v>
      </c>
      <c r="AA40" s="353" t="s">
        <v>199</v>
      </c>
      <c r="AB40" s="353" t="s">
        <v>199</v>
      </c>
      <c r="AC40" s="353" t="s">
        <v>220</v>
      </c>
      <c r="AD40" s="353" t="s">
        <v>220</v>
      </c>
    </row>
    <row r="41" spans="1:31" ht="16.8">
      <c r="A41" s="1533" t="s">
        <v>386</v>
      </c>
      <c r="B41" s="1533" t="s">
        <v>143</v>
      </c>
      <c r="C41" s="197">
        <v>120200</v>
      </c>
      <c r="D41" s="206">
        <v>127000</v>
      </c>
      <c r="E41" s="206">
        <v>139500</v>
      </c>
      <c r="F41" s="206">
        <v>157700</v>
      </c>
      <c r="G41" s="206">
        <v>191600</v>
      </c>
      <c r="H41" s="206">
        <v>212200</v>
      </c>
      <c r="I41" s="198">
        <v>223700</v>
      </c>
      <c r="J41" s="198">
        <v>232100</v>
      </c>
      <c r="K41" s="219">
        <v>263475</v>
      </c>
      <c r="L41" s="232">
        <v>284414</v>
      </c>
      <c r="M41" s="232">
        <v>304116</v>
      </c>
      <c r="N41" s="252">
        <v>318298</v>
      </c>
      <c r="O41" s="198">
        <v>339043</v>
      </c>
      <c r="P41" s="198">
        <v>347861</v>
      </c>
      <c r="Q41" s="232">
        <v>346449</v>
      </c>
      <c r="R41" s="279">
        <v>355803</v>
      </c>
      <c r="S41" s="1533" t="s">
        <v>386</v>
      </c>
      <c r="T41" s="270" t="s">
        <v>143</v>
      </c>
      <c r="U41" s="322">
        <v>355803</v>
      </c>
      <c r="V41" s="219">
        <v>363521</v>
      </c>
      <c r="W41" s="323">
        <v>377994</v>
      </c>
      <c r="X41" s="323">
        <v>396049</v>
      </c>
      <c r="Y41" s="323">
        <v>411632</v>
      </c>
      <c r="Z41" s="349">
        <v>409049</v>
      </c>
      <c r="AA41" s="349">
        <v>407443</v>
      </c>
      <c r="AB41" s="15">
        <v>371884</v>
      </c>
      <c r="AC41" s="15">
        <v>335293</v>
      </c>
      <c r="AD41" s="15">
        <v>320961</v>
      </c>
      <c r="AE41" s="1543"/>
    </row>
    <row r="42" spans="1:31" ht="15.6">
      <c r="A42" s="1533" t="s">
        <v>394</v>
      </c>
      <c r="B42" s="199" t="s">
        <v>85</v>
      </c>
      <c r="C42" s="200" t="s">
        <v>220</v>
      </c>
      <c r="D42" s="201" t="s">
        <v>220</v>
      </c>
      <c r="E42" s="201" t="s">
        <v>220</v>
      </c>
      <c r="F42" s="201" t="s">
        <v>220</v>
      </c>
      <c r="G42" s="201">
        <v>433020</v>
      </c>
      <c r="H42" s="201">
        <v>478363</v>
      </c>
      <c r="I42" s="189">
        <v>500420</v>
      </c>
      <c r="J42" s="189">
        <v>521435</v>
      </c>
      <c r="K42" s="213">
        <v>605949</v>
      </c>
      <c r="L42" s="230">
        <v>755138</v>
      </c>
      <c r="M42" s="230">
        <v>837887</v>
      </c>
      <c r="N42" s="251">
        <v>888198</v>
      </c>
      <c r="O42" s="189">
        <v>868025</v>
      </c>
      <c r="P42" s="189">
        <v>716812</v>
      </c>
      <c r="Q42" s="230">
        <v>573279</v>
      </c>
      <c r="R42" s="280">
        <v>448123</v>
      </c>
      <c r="S42" s="1533" t="s">
        <v>395</v>
      </c>
      <c r="T42" s="271" t="s">
        <v>85</v>
      </c>
      <c r="U42" s="324">
        <v>448123</v>
      </c>
      <c r="V42" s="213">
        <v>319247</v>
      </c>
      <c r="W42" s="325">
        <v>196732</v>
      </c>
      <c r="X42" s="325">
        <v>186830</v>
      </c>
      <c r="Y42" s="325">
        <v>193390</v>
      </c>
      <c r="Z42" s="350">
        <v>175290</v>
      </c>
      <c r="AA42" s="350">
        <v>171508</v>
      </c>
      <c r="AB42" s="18">
        <v>168679</v>
      </c>
      <c r="AC42" s="18">
        <v>173494</v>
      </c>
      <c r="AD42" s="18">
        <v>179341</v>
      </c>
    </row>
    <row r="43" spans="1:31" s="1" customFormat="1">
      <c r="A43" s="1533"/>
      <c r="B43" s="199" t="s">
        <v>102</v>
      </c>
      <c r="C43" s="188"/>
      <c r="D43" s="189"/>
      <c r="E43" s="189"/>
      <c r="F43" s="189"/>
      <c r="G43" s="189"/>
      <c r="H43" s="189"/>
      <c r="I43" s="189"/>
      <c r="J43" s="189"/>
      <c r="K43" s="213"/>
      <c r="L43" s="214"/>
      <c r="M43" s="214"/>
      <c r="N43" s="251">
        <v>446295</v>
      </c>
      <c r="O43" s="189">
        <v>470245</v>
      </c>
      <c r="P43" s="189">
        <v>470245</v>
      </c>
      <c r="Q43" s="230">
        <v>520864</v>
      </c>
      <c r="R43" s="280">
        <v>528756</v>
      </c>
      <c r="S43" s="1533"/>
      <c r="T43" s="271" t="s">
        <v>102</v>
      </c>
      <c r="U43" s="324">
        <v>528756</v>
      </c>
      <c r="V43" s="213">
        <v>523040</v>
      </c>
      <c r="W43" s="325">
        <v>184295</v>
      </c>
      <c r="X43" s="325">
        <v>171178</v>
      </c>
      <c r="Y43" s="325">
        <v>161770</v>
      </c>
      <c r="Z43" s="350">
        <v>154378</v>
      </c>
      <c r="AA43" s="350">
        <v>151352</v>
      </c>
      <c r="AB43" s="18">
        <v>166878</v>
      </c>
      <c r="AC43" s="18">
        <v>174064</v>
      </c>
      <c r="AD43" s="18">
        <v>206957</v>
      </c>
    </row>
    <row r="44" spans="1:31" s="1" customFormat="1">
      <c r="A44" s="1533"/>
      <c r="B44" s="1533" t="s">
        <v>112</v>
      </c>
      <c r="C44" s="188"/>
      <c r="D44" s="189"/>
      <c r="E44" s="189"/>
      <c r="F44" s="189"/>
      <c r="G44" s="189"/>
      <c r="H44" s="189"/>
      <c r="I44" s="189"/>
      <c r="J44" s="189"/>
      <c r="K44" s="213"/>
      <c r="L44" s="214"/>
      <c r="M44" s="214"/>
      <c r="N44" s="251"/>
      <c r="O44" s="189"/>
      <c r="P44" s="189"/>
      <c r="Q44" s="214" t="s">
        <v>383</v>
      </c>
      <c r="R44" s="263" t="s">
        <v>383</v>
      </c>
      <c r="S44" s="1533"/>
      <c r="T44" s="270" t="s">
        <v>112</v>
      </c>
      <c r="U44" s="324"/>
      <c r="V44" s="301"/>
      <c r="W44" s="302" t="s">
        <v>383</v>
      </c>
      <c r="X44" s="302" t="s">
        <v>383</v>
      </c>
      <c r="Y44" s="302" t="s">
        <v>383</v>
      </c>
      <c r="Z44" s="340" t="s">
        <v>383</v>
      </c>
      <c r="AA44" s="350">
        <v>1431757</v>
      </c>
      <c r="AB44" s="18">
        <v>1968203</v>
      </c>
      <c r="AC44" s="18">
        <v>2218145</v>
      </c>
      <c r="AD44" s="18">
        <v>2360652</v>
      </c>
      <c r="AE44" s="2"/>
    </row>
    <row r="45" spans="1:31">
      <c r="A45" s="203"/>
      <c r="B45" s="203" t="s">
        <v>125</v>
      </c>
      <c r="C45" s="204">
        <v>290500</v>
      </c>
      <c r="D45" s="205">
        <v>267662</v>
      </c>
      <c r="E45" s="205">
        <v>362797</v>
      </c>
      <c r="F45" s="205">
        <v>362797</v>
      </c>
      <c r="G45" s="205">
        <v>547626</v>
      </c>
      <c r="H45" s="205" t="s">
        <v>383</v>
      </c>
      <c r="I45" s="221" t="s">
        <v>383</v>
      </c>
      <c r="J45" s="221" t="s">
        <v>383</v>
      </c>
      <c r="K45" s="222">
        <v>526606</v>
      </c>
      <c r="L45" s="233">
        <v>603773</v>
      </c>
      <c r="M45" s="233">
        <v>701301</v>
      </c>
      <c r="N45" s="257">
        <v>763493</v>
      </c>
      <c r="O45" s="221">
        <v>809070</v>
      </c>
      <c r="P45" s="221">
        <v>731399</v>
      </c>
      <c r="Q45" s="233">
        <v>721801</v>
      </c>
      <c r="R45" s="289">
        <v>662457</v>
      </c>
      <c r="S45" s="203"/>
      <c r="T45" s="276" t="s">
        <v>125</v>
      </c>
      <c r="U45" s="331">
        <v>662457</v>
      </c>
      <c r="V45" s="222">
        <v>603898</v>
      </c>
      <c r="W45" s="332">
        <v>595361</v>
      </c>
      <c r="X45" s="332">
        <v>610227</v>
      </c>
      <c r="Y45" s="332">
        <v>565811</v>
      </c>
      <c r="Z45" s="353">
        <v>549741</v>
      </c>
      <c r="AA45" s="353">
        <v>546286</v>
      </c>
      <c r="AB45" s="26">
        <v>546792</v>
      </c>
      <c r="AC45" s="26">
        <v>578138</v>
      </c>
      <c r="AD45" s="26">
        <v>602777</v>
      </c>
    </row>
    <row r="46" spans="1:31">
      <c r="A46" s="1533" t="s">
        <v>396</v>
      </c>
      <c r="B46" s="1533" t="s">
        <v>143</v>
      </c>
      <c r="C46" s="197" t="s">
        <v>220</v>
      </c>
      <c r="D46" s="198">
        <v>15.8</v>
      </c>
      <c r="E46" s="206">
        <v>18.3</v>
      </c>
      <c r="F46" s="206">
        <v>18.3</v>
      </c>
      <c r="G46" s="206">
        <v>20.7</v>
      </c>
      <c r="H46" s="208">
        <v>20.7</v>
      </c>
      <c r="I46" s="224">
        <v>23</v>
      </c>
      <c r="J46" s="224">
        <v>20.8</v>
      </c>
      <c r="K46" s="225" t="s">
        <v>199</v>
      </c>
      <c r="L46" s="234">
        <v>26.1</v>
      </c>
      <c r="M46" s="234">
        <v>23.8</v>
      </c>
      <c r="N46" s="258">
        <v>22.837139019476201</v>
      </c>
      <c r="O46" s="224">
        <v>19</v>
      </c>
      <c r="P46" s="224">
        <v>20.2</v>
      </c>
      <c r="Q46" s="234">
        <v>21.8</v>
      </c>
      <c r="R46" s="290">
        <v>25.1</v>
      </c>
      <c r="S46" s="1533" t="s">
        <v>396</v>
      </c>
      <c r="T46" s="270" t="s">
        <v>143</v>
      </c>
      <c r="U46" s="333">
        <v>7.7</v>
      </c>
      <c r="V46" s="225">
        <v>9.1</v>
      </c>
      <c r="W46" s="334">
        <v>9.1999999999999993</v>
      </c>
      <c r="X46" s="334">
        <v>9.1</v>
      </c>
      <c r="Y46" s="334">
        <v>5.5</v>
      </c>
      <c r="Z46" s="354">
        <v>5.0999999999999996</v>
      </c>
      <c r="AA46" s="354">
        <v>4.8</v>
      </c>
      <c r="AB46" s="355">
        <v>6.5</v>
      </c>
      <c r="AC46" s="355">
        <v>4.0999999999999996</v>
      </c>
      <c r="AD46" s="355">
        <v>4.3</v>
      </c>
    </row>
    <row r="47" spans="1:31" ht="15.6">
      <c r="A47" s="1533" t="s">
        <v>397</v>
      </c>
      <c r="B47" s="199" t="s">
        <v>85</v>
      </c>
      <c r="C47" s="200">
        <v>22</v>
      </c>
      <c r="D47" s="201">
        <v>21</v>
      </c>
      <c r="E47" s="201">
        <v>19</v>
      </c>
      <c r="F47" s="201">
        <v>19</v>
      </c>
      <c r="G47" s="201">
        <v>21.1</v>
      </c>
      <c r="H47" s="209">
        <v>22</v>
      </c>
      <c r="I47" s="226">
        <v>24</v>
      </c>
      <c r="J47" s="226">
        <v>25</v>
      </c>
      <c r="K47" s="227">
        <v>26</v>
      </c>
      <c r="L47" s="235">
        <v>25.8</v>
      </c>
      <c r="M47" s="235">
        <v>25.6</v>
      </c>
      <c r="N47" s="259">
        <v>26.7</v>
      </c>
      <c r="O47" s="226">
        <v>28.5</v>
      </c>
      <c r="P47" s="226">
        <v>29.1</v>
      </c>
      <c r="Q47" s="235">
        <v>28.7</v>
      </c>
      <c r="R47" s="291">
        <v>25.9</v>
      </c>
      <c r="S47" s="1533" t="s">
        <v>398</v>
      </c>
      <c r="T47" s="271" t="s">
        <v>85</v>
      </c>
      <c r="U47" s="335">
        <v>25.9</v>
      </c>
      <c r="V47" s="227">
        <v>20.100000000000001</v>
      </c>
      <c r="W47" s="336">
        <v>14.1</v>
      </c>
      <c r="X47" s="336">
        <v>9.4</v>
      </c>
      <c r="Y47" s="336">
        <v>9.5</v>
      </c>
      <c r="Z47" s="356">
        <v>9.5</v>
      </c>
      <c r="AA47" s="356">
        <v>9.3000000000000007</v>
      </c>
      <c r="AB47" s="18">
        <v>9.3000000000000007</v>
      </c>
      <c r="AC47" s="18">
        <v>9.5</v>
      </c>
      <c r="AD47" s="18">
        <v>10.1</v>
      </c>
    </row>
    <row r="48" spans="1:31" s="1" customFormat="1">
      <c r="A48" s="1533"/>
      <c r="B48" s="199" t="s">
        <v>102</v>
      </c>
      <c r="C48" s="188"/>
      <c r="D48" s="189"/>
      <c r="E48" s="189"/>
      <c r="F48" s="189"/>
      <c r="G48" s="189"/>
      <c r="H48" s="189"/>
      <c r="I48" s="189"/>
      <c r="J48" s="189"/>
      <c r="K48" s="213"/>
      <c r="L48" s="214"/>
      <c r="M48" s="214"/>
      <c r="N48" s="240">
        <v>9.9</v>
      </c>
      <c r="O48" s="241">
        <v>12.1</v>
      </c>
      <c r="P48" s="241">
        <v>15.4</v>
      </c>
      <c r="Q48" s="214">
        <v>18.5</v>
      </c>
      <c r="R48" s="263">
        <v>16.8</v>
      </c>
      <c r="S48" s="1533"/>
      <c r="T48" s="271" t="s">
        <v>102</v>
      </c>
      <c r="U48" s="300">
        <v>16.8</v>
      </c>
      <c r="V48" s="301">
        <v>14.8</v>
      </c>
      <c r="W48" s="302">
        <v>13.2</v>
      </c>
      <c r="X48" s="302">
        <v>11</v>
      </c>
      <c r="Y48" s="302">
        <v>10</v>
      </c>
      <c r="Z48" s="340">
        <v>10.6</v>
      </c>
      <c r="AA48" s="340">
        <v>10.4</v>
      </c>
      <c r="AB48" s="18">
        <v>10.3</v>
      </c>
      <c r="AC48" s="18">
        <v>10.8</v>
      </c>
      <c r="AD48" s="18">
        <v>11.1</v>
      </c>
    </row>
    <row r="49" spans="1:30" s="1" customFormat="1">
      <c r="A49" s="1533"/>
      <c r="B49" s="1533" t="s">
        <v>112</v>
      </c>
      <c r="C49" s="188"/>
      <c r="D49" s="189"/>
      <c r="E49" s="189"/>
      <c r="F49" s="189"/>
      <c r="G49" s="189"/>
      <c r="H49" s="189"/>
      <c r="I49" s="189"/>
      <c r="J49" s="189"/>
      <c r="K49" s="213"/>
      <c r="L49" s="214"/>
      <c r="M49" s="214"/>
      <c r="N49" s="240"/>
      <c r="O49" s="241"/>
      <c r="P49" s="241"/>
      <c r="Q49" s="214">
        <v>11.6</v>
      </c>
      <c r="R49" s="263">
        <v>11.4</v>
      </c>
      <c r="S49" s="1533"/>
      <c r="T49" s="292" t="s">
        <v>112</v>
      </c>
      <c r="U49" s="300">
        <v>11.4</v>
      </c>
      <c r="V49" s="301">
        <v>11.5</v>
      </c>
      <c r="W49" s="302">
        <v>10.9</v>
      </c>
      <c r="X49" s="302">
        <v>12.5</v>
      </c>
      <c r="Y49" s="302">
        <v>12.8</v>
      </c>
      <c r="Z49" s="340">
        <v>16.899999999999999</v>
      </c>
      <c r="AA49" s="340">
        <v>14.4</v>
      </c>
      <c r="AB49" s="18">
        <v>15.4</v>
      </c>
      <c r="AC49" s="18">
        <v>14.9</v>
      </c>
      <c r="AD49" s="18">
        <v>14.4</v>
      </c>
    </row>
    <row r="50" spans="1:30">
      <c r="A50" s="203"/>
      <c r="B50" s="203" t="s">
        <v>125</v>
      </c>
      <c r="C50" s="204" t="s">
        <v>220</v>
      </c>
      <c r="D50" s="205">
        <v>10.4</v>
      </c>
      <c r="E50" s="205">
        <v>12.6</v>
      </c>
      <c r="F50" s="205">
        <v>12.6</v>
      </c>
      <c r="G50" s="205">
        <v>13</v>
      </c>
      <c r="H50" s="210">
        <v>14.4</v>
      </c>
      <c r="I50" s="228">
        <v>16.600000000000001</v>
      </c>
      <c r="J50" s="228">
        <v>18.3</v>
      </c>
      <c r="K50" s="229">
        <v>20.7</v>
      </c>
      <c r="L50" s="236">
        <v>21.8</v>
      </c>
      <c r="M50" s="236">
        <v>23.4</v>
      </c>
      <c r="N50" s="260">
        <v>24.9</v>
      </c>
      <c r="O50" s="228">
        <v>25.7</v>
      </c>
      <c r="P50" s="228">
        <v>25.9</v>
      </c>
      <c r="Q50" s="236">
        <v>24.4</v>
      </c>
      <c r="R50" s="293">
        <v>23.6</v>
      </c>
      <c r="S50" s="203"/>
      <c r="T50" s="276" t="s">
        <v>125</v>
      </c>
      <c r="U50" s="337">
        <v>23.6</v>
      </c>
      <c r="V50" s="229">
        <v>19.600000000000001</v>
      </c>
      <c r="W50" s="338">
        <v>17.399999999999999</v>
      </c>
      <c r="X50" s="338">
        <v>18.100000000000001</v>
      </c>
      <c r="Y50" s="338">
        <v>16.399999999999999</v>
      </c>
      <c r="Z50" s="357">
        <v>15.7</v>
      </c>
      <c r="AA50" s="357">
        <v>15.7</v>
      </c>
      <c r="AB50" s="26">
        <v>13.5</v>
      </c>
      <c r="AC50" s="26">
        <v>13.3</v>
      </c>
      <c r="AD50" s="26">
        <v>15.4</v>
      </c>
    </row>
    <row r="51" spans="1:30">
      <c r="A51" s="1533" t="s">
        <v>399</v>
      </c>
      <c r="B51" s="1533" t="s">
        <v>143</v>
      </c>
      <c r="C51" s="197">
        <v>24.4</v>
      </c>
      <c r="D51" s="198">
        <v>29.3</v>
      </c>
      <c r="E51" s="206">
        <v>32.799999999999997</v>
      </c>
      <c r="F51" s="206">
        <v>39</v>
      </c>
      <c r="G51" s="206">
        <v>50.1</v>
      </c>
      <c r="H51" s="208">
        <v>46.1</v>
      </c>
      <c r="I51" s="224">
        <v>27.7</v>
      </c>
      <c r="J51" s="224">
        <v>37.700000000000003</v>
      </c>
      <c r="K51" s="225">
        <v>41.4</v>
      </c>
      <c r="L51" s="234">
        <v>40.6</v>
      </c>
      <c r="M51" s="234">
        <v>43.9</v>
      </c>
      <c r="N51" s="258">
        <v>42.8</v>
      </c>
      <c r="O51" s="224">
        <v>46.9</v>
      </c>
      <c r="P51" s="224">
        <v>41.7</v>
      </c>
      <c r="Q51" s="234">
        <v>39.1</v>
      </c>
      <c r="R51" s="290">
        <v>40.5</v>
      </c>
      <c r="S51" s="1533" t="s">
        <v>399</v>
      </c>
      <c r="T51" s="270" t="s">
        <v>143</v>
      </c>
      <c r="U51" s="333">
        <v>36.729999999999997</v>
      </c>
      <c r="V51" s="225">
        <v>36.200000000000003</v>
      </c>
      <c r="W51" s="334">
        <v>36.1</v>
      </c>
      <c r="X51" s="334">
        <v>22.8</v>
      </c>
      <c r="Y51" s="334">
        <v>26.9</v>
      </c>
      <c r="Z51" s="354">
        <v>26.5</v>
      </c>
      <c r="AA51" s="354">
        <v>24.94</v>
      </c>
      <c r="AB51" s="355">
        <v>31.8</v>
      </c>
      <c r="AC51" s="355">
        <v>26.1</v>
      </c>
      <c r="AD51" s="355">
        <v>23.7</v>
      </c>
    </row>
    <row r="52" spans="1:30">
      <c r="A52" s="1533" t="s">
        <v>400</v>
      </c>
      <c r="B52" s="199" t="s">
        <v>85</v>
      </c>
      <c r="C52" s="200" t="s">
        <v>220</v>
      </c>
      <c r="D52" s="201" t="s">
        <v>220</v>
      </c>
      <c r="E52" s="201" t="s">
        <v>220</v>
      </c>
      <c r="F52" s="201" t="s">
        <v>220</v>
      </c>
      <c r="G52" s="201">
        <v>26.9</v>
      </c>
      <c r="H52" s="209">
        <v>27.7</v>
      </c>
      <c r="I52" s="226">
        <v>28.7</v>
      </c>
      <c r="J52" s="226">
        <v>31.1</v>
      </c>
      <c r="K52" s="227">
        <v>31.6</v>
      </c>
      <c r="L52" s="235">
        <v>31.8</v>
      </c>
      <c r="M52" s="235">
        <v>31.8</v>
      </c>
      <c r="N52" s="259">
        <v>32.4</v>
      </c>
      <c r="O52" s="226">
        <v>33.9</v>
      </c>
      <c r="P52" s="226">
        <v>35.299999999999997</v>
      </c>
      <c r="Q52" s="235">
        <v>35.299999999999997</v>
      </c>
      <c r="R52" s="291">
        <v>34</v>
      </c>
      <c r="S52" s="1533" t="s">
        <v>400</v>
      </c>
      <c r="T52" s="271" t="s">
        <v>85</v>
      </c>
      <c r="U52" s="335">
        <v>34</v>
      </c>
      <c r="V52" s="227">
        <v>29.6</v>
      </c>
      <c r="W52" s="336">
        <v>23.4</v>
      </c>
      <c r="X52" s="336">
        <v>15.2</v>
      </c>
      <c r="Y52" s="336">
        <v>16.5</v>
      </c>
      <c r="Z52" s="356">
        <v>14.6</v>
      </c>
      <c r="AA52" s="356">
        <v>14.1</v>
      </c>
      <c r="AB52" s="18">
        <v>14.1</v>
      </c>
      <c r="AC52" s="18">
        <v>14.3</v>
      </c>
      <c r="AD52" s="18">
        <v>14.8</v>
      </c>
    </row>
    <row r="53" spans="1:30" s="1" customFormat="1" ht="15.6">
      <c r="A53" s="1533" t="s">
        <v>401</v>
      </c>
      <c r="B53" s="199" t="s">
        <v>102</v>
      </c>
      <c r="C53" s="188"/>
      <c r="D53" s="189"/>
      <c r="E53" s="189"/>
      <c r="F53" s="189"/>
      <c r="G53" s="189"/>
      <c r="H53" s="189"/>
      <c r="I53" s="189"/>
      <c r="J53" s="189"/>
      <c r="K53" s="213"/>
      <c r="L53" s="214"/>
      <c r="M53" s="214"/>
      <c r="N53" s="240">
        <v>15.8</v>
      </c>
      <c r="O53" s="241">
        <v>17.399999999999999</v>
      </c>
      <c r="P53" s="241">
        <v>22.2</v>
      </c>
      <c r="Q53" s="214">
        <v>24.6</v>
      </c>
      <c r="R53" s="263">
        <v>22.8</v>
      </c>
      <c r="S53" s="1533" t="s">
        <v>389</v>
      </c>
      <c r="T53" s="271" t="s">
        <v>102</v>
      </c>
      <c r="U53" s="335">
        <v>22.8</v>
      </c>
      <c r="V53" s="227">
        <v>21.6</v>
      </c>
      <c r="W53" s="302">
        <v>19.100000000000001</v>
      </c>
      <c r="X53" s="302">
        <v>16.7</v>
      </c>
      <c r="Y53" s="302">
        <v>16.100000000000001</v>
      </c>
      <c r="Z53" s="340">
        <v>16.2</v>
      </c>
      <c r="AA53" s="340">
        <v>15.9</v>
      </c>
      <c r="AB53" s="18">
        <v>15.8</v>
      </c>
      <c r="AC53" s="18">
        <v>15.6</v>
      </c>
      <c r="AD53" s="18">
        <v>15.8</v>
      </c>
    </row>
    <row r="54" spans="1:30" s="1" customFormat="1">
      <c r="A54" s="1533"/>
      <c r="B54" s="1533" t="s">
        <v>112</v>
      </c>
      <c r="C54" s="188"/>
      <c r="D54" s="189"/>
      <c r="E54" s="189"/>
      <c r="F54" s="189"/>
      <c r="G54" s="189"/>
      <c r="H54" s="189"/>
      <c r="I54" s="189"/>
      <c r="J54" s="189"/>
      <c r="K54" s="213"/>
      <c r="L54" s="214"/>
      <c r="M54" s="214"/>
      <c r="N54" s="240"/>
      <c r="O54" s="241"/>
      <c r="P54" s="241"/>
      <c r="Q54" s="214">
        <v>24.2</v>
      </c>
      <c r="R54" s="263">
        <v>22.9</v>
      </c>
      <c r="S54" s="1533"/>
      <c r="T54" s="270" t="s">
        <v>112</v>
      </c>
      <c r="U54" s="335">
        <v>22.9</v>
      </c>
      <c r="V54" s="227">
        <v>22.6</v>
      </c>
      <c r="W54" s="302">
        <v>22.2</v>
      </c>
      <c r="X54" s="302">
        <v>21.8</v>
      </c>
      <c r="Y54" s="302">
        <v>21.9</v>
      </c>
      <c r="Z54" s="340">
        <v>22</v>
      </c>
      <c r="AA54" s="340">
        <v>22</v>
      </c>
      <c r="AB54" s="18">
        <v>22.5</v>
      </c>
      <c r="AC54" s="18">
        <v>22.2</v>
      </c>
      <c r="AD54" s="18">
        <v>20</v>
      </c>
    </row>
    <row r="55" spans="1:30">
      <c r="A55" s="203"/>
      <c r="B55" s="203" t="s">
        <v>125</v>
      </c>
      <c r="C55" s="204">
        <v>21.5</v>
      </c>
      <c r="D55" s="205">
        <v>22.9</v>
      </c>
      <c r="E55" s="205">
        <v>24.4</v>
      </c>
      <c r="F55" s="205">
        <v>24.4</v>
      </c>
      <c r="G55" s="205">
        <v>24.7</v>
      </c>
      <c r="H55" s="210">
        <v>24.7</v>
      </c>
      <c r="I55" s="228">
        <v>24.8</v>
      </c>
      <c r="J55" s="228">
        <v>26.7</v>
      </c>
      <c r="K55" s="229">
        <v>26.8</v>
      </c>
      <c r="L55" s="236">
        <v>30.6</v>
      </c>
      <c r="M55" s="236">
        <v>31.3</v>
      </c>
      <c r="N55" s="260">
        <v>32</v>
      </c>
      <c r="O55" s="228">
        <v>33.5</v>
      </c>
      <c r="P55" s="228">
        <v>34.799999999999997</v>
      </c>
      <c r="Q55" s="236">
        <v>34.9</v>
      </c>
      <c r="R55" s="293">
        <v>33.799999999999997</v>
      </c>
      <c r="S55" s="203"/>
      <c r="T55" s="276" t="s">
        <v>125</v>
      </c>
      <c r="U55" s="337">
        <v>33.799999999999997</v>
      </c>
      <c r="V55" s="229">
        <v>31.7</v>
      </c>
      <c r="W55" s="338">
        <v>28.6</v>
      </c>
      <c r="X55" s="338">
        <v>27</v>
      </c>
      <c r="Y55" s="338">
        <v>26.3</v>
      </c>
      <c r="Z55" s="357">
        <v>25.6</v>
      </c>
      <c r="AA55" s="357">
        <v>24.2</v>
      </c>
      <c r="AB55" s="26">
        <v>21.7</v>
      </c>
      <c r="AC55" s="26">
        <v>21.8</v>
      </c>
      <c r="AD55" s="26">
        <v>22.9</v>
      </c>
    </row>
    <row r="56" spans="1:30">
      <c r="A56" s="1533" t="s">
        <v>386</v>
      </c>
      <c r="B56" s="1533" t="s">
        <v>143</v>
      </c>
      <c r="C56" s="197">
        <v>3720</v>
      </c>
      <c r="D56" s="198">
        <v>3730</v>
      </c>
      <c r="E56" s="206">
        <v>3270</v>
      </c>
      <c r="F56" s="206">
        <v>3030</v>
      </c>
      <c r="G56" s="206">
        <v>2470</v>
      </c>
      <c r="H56" s="206">
        <v>1360</v>
      </c>
      <c r="I56" s="198">
        <v>1250</v>
      </c>
      <c r="J56" s="198">
        <v>1630</v>
      </c>
      <c r="K56" s="219">
        <v>2403</v>
      </c>
      <c r="L56" s="232">
        <v>2403</v>
      </c>
      <c r="M56" s="232">
        <v>5294</v>
      </c>
      <c r="N56" s="252">
        <v>5822</v>
      </c>
      <c r="O56" s="198">
        <v>5885</v>
      </c>
      <c r="P56" s="198">
        <v>5659</v>
      </c>
      <c r="Q56" s="232">
        <v>5398</v>
      </c>
      <c r="R56" s="279">
        <v>5204</v>
      </c>
      <c r="S56" s="1542"/>
      <c r="T56" s="202"/>
      <c r="U56" s="322">
        <v>5204</v>
      </c>
      <c r="V56" s="219">
        <v>5029</v>
      </c>
      <c r="W56" s="323">
        <v>5029</v>
      </c>
      <c r="X56" s="302" t="s">
        <v>199</v>
      </c>
      <c r="Y56" s="302" t="s">
        <v>199</v>
      </c>
      <c r="Z56" s="340" t="s">
        <v>199</v>
      </c>
      <c r="AA56" s="340" t="s">
        <v>199</v>
      </c>
      <c r="AB56" s="358"/>
      <c r="AC56" s="358"/>
      <c r="AD56" s="358"/>
    </row>
    <row r="57" spans="1:30">
      <c r="A57" s="1533" t="s">
        <v>402</v>
      </c>
      <c r="B57" s="199" t="s">
        <v>85</v>
      </c>
      <c r="C57" s="200" t="s">
        <v>220</v>
      </c>
      <c r="D57" s="201" t="s">
        <v>220</v>
      </c>
      <c r="E57" s="201" t="s">
        <v>220</v>
      </c>
      <c r="F57" s="201" t="s">
        <v>383</v>
      </c>
      <c r="G57" s="201" t="s">
        <v>383</v>
      </c>
      <c r="H57" s="201" t="s">
        <v>383</v>
      </c>
      <c r="I57" s="189" t="s">
        <v>383</v>
      </c>
      <c r="J57" s="189" t="s">
        <v>383</v>
      </c>
      <c r="K57" s="213" t="s">
        <v>383</v>
      </c>
      <c r="L57" s="230" t="s">
        <v>383</v>
      </c>
      <c r="M57" s="230" t="s">
        <v>383</v>
      </c>
      <c r="N57" s="240" t="s">
        <v>199</v>
      </c>
      <c r="O57" s="241" t="s">
        <v>199</v>
      </c>
      <c r="P57" s="241" t="s">
        <v>199</v>
      </c>
      <c r="Q57" s="214" t="s">
        <v>199</v>
      </c>
      <c r="R57" s="263" t="s">
        <v>199</v>
      </c>
      <c r="S57" s="282"/>
      <c r="T57" s="283"/>
      <c r="U57" s="300"/>
      <c r="V57" s="301" t="s">
        <v>199</v>
      </c>
      <c r="W57" s="302" t="s">
        <v>199</v>
      </c>
      <c r="X57" s="302" t="s">
        <v>199</v>
      </c>
      <c r="Y57" s="302" t="s">
        <v>199</v>
      </c>
      <c r="Z57" s="340" t="s">
        <v>199</v>
      </c>
      <c r="AA57" s="340" t="s">
        <v>199</v>
      </c>
      <c r="AB57" s="340"/>
      <c r="AC57" s="340"/>
      <c r="AD57" s="340"/>
    </row>
    <row r="58" spans="1:30" s="1" customFormat="1">
      <c r="A58" s="1533"/>
      <c r="B58" s="199" t="s">
        <v>102</v>
      </c>
      <c r="C58" s="188"/>
      <c r="D58" s="189"/>
      <c r="E58" s="189"/>
      <c r="F58" s="189"/>
      <c r="G58" s="189"/>
      <c r="H58" s="189"/>
      <c r="I58" s="189"/>
      <c r="J58" s="189"/>
      <c r="K58" s="213"/>
      <c r="L58" s="214"/>
      <c r="M58" s="214"/>
      <c r="N58" s="240" t="s">
        <v>199</v>
      </c>
      <c r="O58" s="241" t="s">
        <v>199</v>
      </c>
      <c r="P58" s="241" t="s">
        <v>199</v>
      </c>
      <c r="Q58" s="214" t="s">
        <v>199</v>
      </c>
      <c r="R58" s="263" t="s">
        <v>199</v>
      </c>
      <c r="S58" s="282"/>
      <c r="T58" s="283"/>
      <c r="U58" s="300"/>
      <c r="V58" s="301" t="s">
        <v>199</v>
      </c>
      <c r="W58" s="302" t="s">
        <v>199</v>
      </c>
      <c r="X58" s="302" t="s">
        <v>199</v>
      </c>
      <c r="Y58" s="302" t="s">
        <v>199</v>
      </c>
      <c r="Z58" s="340" t="s">
        <v>199</v>
      </c>
      <c r="AA58" s="340" t="s">
        <v>199</v>
      </c>
      <c r="AB58" s="340"/>
      <c r="AC58" s="340"/>
      <c r="AD58" s="340"/>
    </row>
    <row r="59" spans="1:30" s="1" customFormat="1">
      <c r="A59" s="1533"/>
      <c r="B59" s="1533" t="s">
        <v>112</v>
      </c>
      <c r="C59" s="188"/>
      <c r="D59" s="189"/>
      <c r="E59" s="189"/>
      <c r="F59" s="189"/>
      <c r="G59" s="189"/>
      <c r="H59" s="189"/>
      <c r="I59" s="189"/>
      <c r="J59" s="189"/>
      <c r="K59" s="213"/>
      <c r="L59" s="214"/>
      <c r="M59" s="214"/>
      <c r="N59" s="240"/>
      <c r="O59" s="241"/>
      <c r="P59" s="241"/>
      <c r="Q59" s="214" t="s">
        <v>199</v>
      </c>
      <c r="R59" s="263" t="s">
        <v>199</v>
      </c>
      <c r="S59" s="282"/>
      <c r="T59" s="283"/>
      <c r="U59" s="300"/>
      <c r="V59" s="301" t="s">
        <v>199</v>
      </c>
      <c r="W59" s="302" t="s">
        <v>199</v>
      </c>
      <c r="X59" s="302" t="s">
        <v>199</v>
      </c>
      <c r="Y59" s="302" t="s">
        <v>199</v>
      </c>
      <c r="Z59" s="340" t="s">
        <v>199</v>
      </c>
      <c r="AA59" s="340" t="s">
        <v>199</v>
      </c>
      <c r="AB59" s="340"/>
      <c r="AC59" s="340"/>
      <c r="AD59" s="340"/>
    </row>
    <row r="60" spans="1:30">
      <c r="A60" s="203"/>
      <c r="B60" s="203" t="s">
        <v>125</v>
      </c>
      <c r="C60" s="204" t="s">
        <v>220</v>
      </c>
      <c r="D60" s="205" t="s">
        <v>220</v>
      </c>
      <c r="E60" s="205" t="s">
        <v>220</v>
      </c>
      <c r="F60" s="205" t="s">
        <v>382</v>
      </c>
      <c r="G60" s="205" t="s">
        <v>382</v>
      </c>
      <c r="H60" s="205" t="s">
        <v>382</v>
      </c>
      <c r="I60" s="221" t="s">
        <v>382</v>
      </c>
      <c r="J60" s="221" t="s">
        <v>382</v>
      </c>
      <c r="K60" s="222" t="s">
        <v>382</v>
      </c>
      <c r="L60" s="233" t="s">
        <v>382</v>
      </c>
      <c r="M60" s="233" t="s">
        <v>382</v>
      </c>
      <c r="N60" s="257" t="s">
        <v>382</v>
      </c>
      <c r="O60" s="221" t="s">
        <v>199</v>
      </c>
      <c r="P60" s="221" t="s">
        <v>199</v>
      </c>
      <c r="Q60" s="233" t="s">
        <v>199</v>
      </c>
      <c r="R60" s="289" t="s">
        <v>199</v>
      </c>
      <c r="S60" s="294"/>
      <c r="T60" s="295"/>
      <c r="U60" s="331"/>
      <c r="V60" s="222" t="s">
        <v>199</v>
      </c>
      <c r="W60" s="332" t="s">
        <v>199</v>
      </c>
      <c r="X60" s="332" t="s">
        <v>199</v>
      </c>
      <c r="Y60" s="332" t="s">
        <v>199</v>
      </c>
      <c r="Z60" s="353" t="s">
        <v>199</v>
      </c>
      <c r="AA60" s="353" t="s">
        <v>199</v>
      </c>
      <c r="AB60" s="353"/>
      <c r="AC60" s="353"/>
      <c r="AD60" s="353"/>
    </row>
    <row r="61" spans="1:30">
      <c r="A61" s="1533" t="s">
        <v>403</v>
      </c>
      <c r="B61" s="1533" t="s">
        <v>143</v>
      </c>
      <c r="C61" s="197">
        <v>16.899999999999999</v>
      </c>
      <c r="D61" s="206">
        <v>17.899999999999999</v>
      </c>
      <c r="E61" s="206">
        <v>14.2</v>
      </c>
      <c r="F61" s="206">
        <v>14.1</v>
      </c>
      <c r="G61" s="206">
        <v>11.6</v>
      </c>
      <c r="H61" s="208">
        <v>6.6</v>
      </c>
      <c r="I61" s="224">
        <v>6.6</v>
      </c>
      <c r="J61" s="224">
        <v>8.8000000000000007</v>
      </c>
      <c r="K61" s="225">
        <v>11.8</v>
      </c>
      <c r="L61" s="234">
        <v>4.8</v>
      </c>
      <c r="M61" s="234">
        <v>16.659574468085101</v>
      </c>
      <c r="N61" s="258">
        <v>26.4</v>
      </c>
      <c r="O61" s="224">
        <v>23.9</v>
      </c>
      <c r="P61" s="224">
        <v>22.6</v>
      </c>
      <c r="Q61" s="234">
        <v>21.4</v>
      </c>
      <c r="R61" s="290">
        <v>20.399999999999999</v>
      </c>
      <c r="S61" s="1544"/>
      <c r="T61" s="296"/>
      <c r="U61" s="333" t="s">
        <v>404</v>
      </c>
      <c r="V61" s="225">
        <v>19.399999999999999</v>
      </c>
      <c r="W61" s="334" t="s">
        <v>199</v>
      </c>
      <c r="X61" s="302" t="s">
        <v>199</v>
      </c>
      <c r="Y61" s="302" t="s">
        <v>199</v>
      </c>
      <c r="Z61" s="340" t="s">
        <v>199</v>
      </c>
      <c r="AA61" s="340" t="s">
        <v>199</v>
      </c>
      <c r="AB61" s="340"/>
      <c r="AC61" s="340"/>
      <c r="AD61" s="340"/>
    </row>
    <row r="62" spans="1:30">
      <c r="A62" s="1533" t="s">
        <v>405</v>
      </c>
      <c r="B62" s="199" t="s">
        <v>85</v>
      </c>
      <c r="C62" s="200" t="s">
        <v>220</v>
      </c>
      <c r="D62" s="201" t="s">
        <v>220</v>
      </c>
      <c r="E62" s="201" t="s">
        <v>220</v>
      </c>
      <c r="F62" s="201" t="s">
        <v>383</v>
      </c>
      <c r="G62" s="201" t="s">
        <v>383</v>
      </c>
      <c r="H62" s="201" t="s">
        <v>383</v>
      </c>
      <c r="I62" s="189" t="s">
        <v>383</v>
      </c>
      <c r="J62" s="189" t="s">
        <v>383</v>
      </c>
      <c r="K62" s="213" t="s">
        <v>383</v>
      </c>
      <c r="L62" s="230" t="s">
        <v>383</v>
      </c>
      <c r="M62" s="230" t="s">
        <v>383</v>
      </c>
      <c r="N62" s="240" t="s">
        <v>199</v>
      </c>
      <c r="O62" s="241" t="s">
        <v>199</v>
      </c>
      <c r="P62" s="241" t="s">
        <v>199</v>
      </c>
      <c r="Q62" s="214" t="s">
        <v>199</v>
      </c>
      <c r="R62" s="263" t="s">
        <v>199</v>
      </c>
      <c r="S62" s="282"/>
      <c r="T62" s="283"/>
      <c r="U62" s="300"/>
      <c r="V62" s="301" t="s">
        <v>199</v>
      </c>
      <c r="W62" s="302" t="s">
        <v>199</v>
      </c>
      <c r="X62" s="302" t="s">
        <v>199</v>
      </c>
      <c r="Y62" s="302" t="s">
        <v>199</v>
      </c>
      <c r="Z62" s="340" t="s">
        <v>199</v>
      </c>
      <c r="AA62" s="340" t="s">
        <v>199</v>
      </c>
      <c r="AB62" s="340"/>
      <c r="AC62" s="340"/>
      <c r="AD62" s="340"/>
    </row>
    <row r="63" spans="1:30" s="1" customFormat="1">
      <c r="A63" s="1533"/>
      <c r="B63" s="199" t="s">
        <v>102</v>
      </c>
      <c r="C63" s="188"/>
      <c r="D63" s="189"/>
      <c r="E63" s="189"/>
      <c r="F63" s="189"/>
      <c r="G63" s="189"/>
      <c r="H63" s="189"/>
      <c r="I63" s="189"/>
      <c r="J63" s="189"/>
      <c r="K63" s="213"/>
      <c r="L63" s="214"/>
      <c r="M63" s="214"/>
      <c r="N63" s="240" t="s">
        <v>199</v>
      </c>
      <c r="O63" s="241" t="s">
        <v>199</v>
      </c>
      <c r="P63" s="241" t="s">
        <v>199</v>
      </c>
      <c r="Q63" s="214" t="s">
        <v>199</v>
      </c>
      <c r="R63" s="263" t="s">
        <v>199</v>
      </c>
      <c r="S63" s="282"/>
      <c r="T63" s="283"/>
      <c r="U63" s="300"/>
      <c r="V63" s="301" t="s">
        <v>199</v>
      </c>
      <c r="W63" s="302" t="s">
        <v>199</v>
      </c>
      <c r="X63" s="302" t="s">
        <v>199</v>
      </c>
      <c r="Y63" s="302" t="s">
        <v>199</v>
      </c>
      <c r="Z63" s="340" t="s">
        <v>199</v>
      </c>
      <c r="AA63" s="340" t="s">
        <v>199</v>
      </c>
      <c r="AB63" s="340"/>
      <c r="AC63" s="340"/>
      <c r="AD63" s="340"/>
    </row>
    <row r="64" spans="1:30" s="1" customFormat="1">
      <c r="A64" s="1533"/>
      <c r="B64" s="1533" t="s">
        <v>112</v>
      </c>
      <c r="C64" s="188"/>
      <c r="D64" s="189"/>
      <c r="E64" s="189"/>
      <c r="F64" s="189"/>
      <c r="G64" s="189"/>
      <c r="H64" s="189"/>
      <c r="I64" s="189"/>
      <c r="J64" s="189"/>
      <c r="K64" s="213"/>
      <c r="L64" s="214"/>
      <c r="M64" s="214"/>
      <c r="N64" s="240"/>
      <c r="O64" s="241"/>
      <c r="P64" s="241"/>
      <c r="Q64" s="214" t="s">
        <v>199</v>
      </c>
      <c r="R64" s="263" t="s">
        <v>199</v>
      </c>
      <c r="S64" s="282"/>
      <c r="T64" s="283"/>
      <c r="U64" s="300"/>
      <c r="V64" s="301" t="s">
        <v>199</v>
      </c>
      <c r="W64" s="302" t="s">
        <v>199</v>
      </c>
      <c r="X64" s="302" t="s">
        <v>199</v>
      </c>
      <c r="Y64" s="302" t="s">
        <v>199</v>
      </c>
      <c r="Z64" s="340" t="s">
        <v>199</v>
      </c>
      <c r="AA64" s="340" t="s">
        <v>199</v>
      </c>
      <c r="AB64" s="340"/>
      <c r="AC64" s="340"/>
      <c r="AD64" s="340"/>
    </row>
    <row r="65" spans="1:30">
      <c r="A65" s="203"/>
      <c r="B65" s="203" t="s">
        <v>125</v>
      </c>
      <c r="C65" s="204" t="s">
        <v>220</v>
      </c>
      <c r="D65" s="205" t="s">
        <v>382</v>
      </c>
      <c r="E65" s="205" t="s">
        <v>382</v>
      </c>
      <c r="F65" s="205" t="s">
        <v>382</v>
      </c>
      <c r="G65" s="205" t="s">
        <v>382</v>
      </c>
      <c r="H65" s="205" t="s">
        <v>382</v>
      </c>
      <c r="I65" s="205" t="s">
        <v>382</v>
      </c>
      <c r="J65" s="205" t="s">
        <v>382</v>
      </c>
      <c r="K65" s="205" t="s">
        <v>382</v>
      </c>
      <c r="L65" s="205" t="s">
        <v>382</v>
      </c>
      <c r="M65" s="373" t="s">
        <v>382</v>
      </c>
      <c r="N65" s="374" t="s">
        <v>382</v>
      </c>
      <c r="O65" s="221" t="s">
        <v>199</v>
      </c>
      <c r="P65" s="221" t="s">
        <v>199</v>
      </c>
      <c r="Q65" s="233" t="s">
        <v>199</v>
      </c>
      <c r="R65" s="289" t="s">
        <v>199</v>
      </c>
      <c r="S65" s="294"/>
      <c r="T65" s="295"/>
      <c r="U65" s="331"/>
      <c r="V65" s="222" t="s">
        <v>199</v>
      </c>
      <c r="W65" s="332" t="s">
        <v>199</v>
      </c>
      <c r="X65" s="332" t="s">
        <v>199</v>
      </c>
      <c r="Y65" s="332" t="s">
        <v>199</v>
      </c>
      <c r="Z65" s="353" t="s">
        <v>199</v>
      </c>
      <c r="AA65" s="353" t="s">
        <v>199</v>
      </c>
      <c r="AB65" s="353"/>
      <c r="AC65" s="353"/>
      <c r="AD65" s="353"/>
    </row>
    <row r="66" spans="1:30">
      <c r="A66" s="1533" t="s">
        <v>406</v>
      </c>
      <c r="B66" s="1533" t="s">
        <v>143</v>
      </c>
      <c r="C66" s="359"/>
      <c r="D66" s="360"/>
      <c r="E66" s="360"/>
      <c r="F66" s="360"/>
      <c r="G66" s="360"/>
      <c r="H66" s="360"/>
      <c r="I66" s="360"/>
      <c r="J66" s="360"/>
      <c r="K66" s="360"/>
      <c r="L66" s="360"/>
      <c r="M66" s="375"/>
      <c r="N66" s="376"/>
      <c r="O66" s="360"/>
      <c r="P66" s="360"/>
      <c r="Q66" s="201" t="s">
        <v>220</v>
      </c>
      <c r="R66" s="290" t="s">
        <v>199</v>
      </c>
      <c r="S66" s="1533" t="s">
        <v>406</v>
      </c>
      <c r="T66" s="270" t="s">
        <v>143</v>
      </c>
      <c r="U66" s="384"/>
      <c r="V66" s="385" t="s">
        <v>199</v>
      </c>
      <c r="W66" s="334" t="s">
        <v>199</v>
      </c>
      <c r="X66" s="334" t="s">
        <v>199</v>
      </c>
      <c r="Y66" s="334" t="s">
        <v>199</v>
      </c>
      <c r="Z66" s="354" t="s">
        <v>199</v>
      </c>
      <c r="AA66" s="354" t="s">
        <v>199</v>
      </c>
      <c r="AB66" s="389" t="s">
        <v>220</v>
      </c>
      <c r="AC66" s="389" t="s">
        <v>220</v>
      </c>
      <c r="AD66" s="389" t="s">
        <v>220</v>
      </c>
    </row>
    <row r="67" spans="1:30">
      <c r="A67" s="1533" t="s">
        <v>407</v>
      </c>
      <c r="B67" s="199" t="s">
        <v>85</v>
      </c>
      <c r="C67" s="361"/>
      <c r="D67" s="360"/>
      <c r="E67" s="360"/>
      <c r="F67" s="360"/>
      <c r="G67" s="360"/>
      <c r="H67" s="360"/>
      <c r="I67" s="360"/>
      <c r="J67" s="360"/>
      <c r="K67" s="360"/>
      <c r="L67" s="360"/>
      <c r="M67" s="375"/>
      <c r="N67" s="377"/>
      <c r="O67" s="378"/>
      <c r="P67" s="378"/>
      <c r="Q67" s="214" t="s">
        <v>199</v>
      </c>
      <c r="R67" s="263" t="s">
        <v>199</v>
      </c>
      <c r="S67" s="1533" t="s">
        <v>407</v>
      </c>
      <c r="T67" s="271" t="s">
        <v>85</v>
      </c>
      <c r="U67" s="300"/>
      <c r="V67" s="301" t="s">
        <v>199</v>
      </c>
      <c r="W67" s="302" t="s">
        <v>199</v>
      </c>
      <c r="X67" s="302" t="s">
        <v>199</v>
      </c>
      <c r="Y67" s="302" t="s">
        <v>199</v>
      </c>
      <c r="Z67" s="340">
        <v>10.5</v>
      </c>
      <c r="AA67" s="340">
        <v>10.6</v>
      </c>
      <c r="AB67" s="390">
        <v>11.1</v>
      </c>
      <c r="AC67" s="2">
        <v>12.2</v>
      </c>
      <c r="AD67" s="2">
        <v>12.5</v>
      </c>
    </row>
    <row r="68" spans="1:30" s="1" customFormat="1">
      <c r="A68" s="1533"/>
      <c r="B68" s="199" t="s">
        <v>102</v>
      </c>
      <c r="C68" s="361"/>
      <c r="D68" s="360"/>
      <c r="E68" s="360"/>
      <c r="F68" s="360"/>
      <c r="G68" s="360"/>
      <c r="H68" s="360"/>
      <c r="I68" s="360"/>
      <c r="J68" s="360"/>
      <c r="K68" s="360"/>
      <c r="L68" s="360"/>
      <c r="M68" s="375"/>
      <c r="N68" s="377"/>
      <c r="O68" s="378"/>
      <c r="P68" s="378"/>
      <c r="Q68" s="214" t="s">
        <v>199</v>
      </c>
      <c r="R68" s="263" t="s">
        <v>199</v>
      </c>
      <c r="S68" s="1533"/>
      <c r="T68" s="271" t="s">
        <v>102</v>
      </c>
      <c r="U68" s="300"/>
      <c r="V68" s="301" t="s">
        <v>199</v>
      </c>
      <c r="W68" s="302" t="s">
        <v>199</v>
      </c>
      <c r="X68" s="302" t="s">
        <v>199</v>
      </c>
      <c r="Y68" s="302" t="s">
        <v>199</v>
      </c>
      <c r="Z68" s="340" t="s">
        <v>199</v>
      </c>
      <c r="AA68" s="340" t="s">
        <v>199</v>
      </c>
      <c r="AB68" s="390" t="s">
        <v>220</v>
      </c>
      <c r="AC68" s="390" t="s">
        <v>220</v>
      </c>
      <c r="AD68" s="390" t="s">
        <v>220</v>
      </c>
    </row>
    <row r="69" spans="1:30" s="1" customFormat="1">
      <c r="A69" s="1533"/>
      <c r="B69" s="1533" t="s">
        <v>112</v>
      </c>
      <c r="C69" s="361"/>
      <c r="D69" s="360"/>
      <c r="E69" s="360"/>
      <c r="F69" s="360"/>
      <c r="G69" s="360"/>
      <c r="H69" s="360"/>
      <c r="I69" s="360"/>
      <c r="J69" s="360"/>
      <c r="K69" s="360"/>
      <c r="L69" s="360"/>
      <c r="M69" s="375"/>
      <c r="N69" s="377"/>
      <c r="O69" s="378"/>
      <c r="P69" s="378"/>
      <c r="Q69" s="214">
        <v>7.6</v>
      </c>
      <c r="R69" s="263">
        <v>7.5</v>
      </c>
      <c r="S69" s="1533"/>
      <c r="T69" s="270" t="s">
        <v>112</v>
      </c>
      <c r="U69" s="300">
        <v>7.5</v>
      </c>
      <c r="V69" s="301">
        <v>6.6</v>
      </c>
      <c r="W69" s="302">
        <v>7</v>
      </c>
      <c r="X69" s="302">
        <v>6.4</v>
      </c>
      <c r="Y69" s="302">
        <v>5.4</v>
      </c>
      <c r="Z69" s="340">
        <v>5.0999999999999996</v>
      </c>
      <c r="AA69" s="340">
        <v>5.2</v>
      </c>
      <c r="AB69" s="391">
        <v>5.0999999999999996</v>
      </c>
      <c r="AC69" s="2">
        <v>5</v>
      </c>
      <c r="AD69" s="2">
        <v>5.9</v>
      </c>
    </row>
    <row r="70" spans="1:30" ht="14.4" thickBot="1">
      <c r="A70" s="362"/>
      <c r="B70" s="362" t="s">
        <v>125</v>
      </c>
      <c r="C70" s="363"/>
      <c r="D70" s="364"/>
      <c r="E70" s="364"/>
      <c r="F70" s="364"/>
      <c r="G70" s="364"/>
      <c r="H70" s="364"/>
      <c r="I70" s="370"/>
      <c r="J70" s="370"/>
      <c r="K70" s="371"/>
      <c r="L70" s="372"/>
      <c r="M70" s="372"/>
      <c r="N70" s="379"/>
      <c r="O70" s="370"/>
      <c r="P70" s="370"/>
      <c r="Q70" s="380" t="s">
        <v>199</v>
      </c>
      <c r="R70" s="381" t="s">
        <v>199</v>
      </c>
      <c r="S70" s="362"/>
      <c r="T70" s="382" t="s">
        <v>125</v>
      </c>
      <c r="U70" s="386"/>
      <c r="V70" s="387" t="s">
        <v>199</v>
      </c>
      <c r="W70" s="388" t="s">
        <v>199</v>
      </c>
      <c r="X70" s="388" t="s">
        <v>199</v>
      </c>
      <c r="Y70" s="388" t="s">
        <v>199</v>
      </c>
      <c r="Z70" s="392" t="s">
        <v>199</v>
      </c>
      <c r="AA70" s="392" t="s">
        <v>199</v>
      </c>
      <c r="AB70" s="393" t="s">
        <v>220</v>
      </c>
      <c r="AC70" s="393" t="s">
        <v>220</v>
      </c>
      <c r="AD70" s="393" t="s">
        <v>220</v>
      </c>
    </row>
    <row r="71" spans="1:30">
      <c r="A71" s="38"/>
      <c r="B71" s="38"/>
      <c r="C71" s="365"/>
      <c r="D71" s="365"/>
      <c r="E71" s="365"/>
      <c r="F71" s="365"/>
      <c r="G71" s="365"/>
      <c r="H71" s="365"/>
    </row>
    <row r="72" spans="1:30" s="180" customFormat="1" ht="15">
      <c r="A72" s="1545" t="s">
        <v>408</v>
      </c>
      <c r="C72" s="366"/>
      <c r="D72" s="366"/>
      <c r="E72" s="366"/>
      <c r="F72" s="366"/>
      <c r="G72" s="366"/>
      <c r="H72" s="366"/>
      <c r="Q72" s="383"/>
      <c r="R72" s="383"/>
      <c r="S72" s="383"/>
      <c r="T72" s="383"/>
      <c r="U72" s="383"/>
    </row>
    <row r="73" spans="1:30" s="180" customFormat="1" ht="15">
      <c r="A73" s="367" t="s">
        <v>409</v>
      </c>
      <c r="C73" s="366"/>
      <c r="D73" s="366"/>
      <c r="E73" s="366"/>
      <c r="F73" s="366"/>
      <c r="G73" s="366"/>
      <c r="H73" s="366"/>
      <c r="Q73" s="383"/>
      <c r="R73" s="383"/>
      <c r="S73" s="383"/>
      <c r="T73" s="383"/>
      <c r="U73" s="383"/>
    </row>
    <row r="74" spans="1:30" s="180" customFormat="1" ht="13.95" customHeight="1">
      <c r="A74" s="367" t="s">
        <v>410</v>
      </c>
      <c r="C74" s="366"/>
      <c r="D74" s="366"/>
      <c r="E74" s="366"/>
      <c r="F74" s="366"/>
      <c r="G74" s="366"/>
      <c r="H74" s="366"/>
      <c r="Q74" s="383"/>
      <c r="R74" s="383"/>
      <c r="S74" s="383"/>
      <c r="T74" s="383"/>
      <c r="U74" s="383"/>
    </row>
    <row r="75" spans="1:30" s="180" customFormat="1" ht="13.95" customHeight="1">
      <c r="A75" s="368" t="s">
        <v>411</v>
      </c>
      <c r="C75" s="366"/>
      <c r="D75" s="366"/>
      <c r="E75" s="366"/>
      <c r="F75" s="366"/>
      <c r="G75" s="366"/>
      <c r="H75" s="366"/>
      <c r="Q75" s="383"/>
      <c r="R75" s="383"/>
      <c r="S75" s="383"/>
      <c r="T75" s="383"/>
      <c r="U75" s="383"/>
    </row>
    <row r="76" spans="1:30" s="1550" customFormat="1" ht="15">
      <c r="A76" s="1550" t="s">
        <v>454</v>
      </c>
      <c r="C76" s="1551"/>
      <c r="D76" s="1551"/>
      <c r="E76" s="1551"/>
      <c r="F76" s="1551"/>
      <c r="G76" s="1551"/>
      <c r="H76" s="1551"/>
      <c r="Q76" s="1552"/>
      <c r="R76" s="1552"/>
      <c r="S76" s="1552"/>
      <c r="T76" s="1552"/>
      <c r="U76" s="1552"/>
    </row>
    <row r="77" spans="1:30" s="1550" customFormat="1" ht="15">
      <c r="A77" s="1550" t="s">
        <v>457</v>
      </c>
      <c r="C77" s="1551"/>
      <c r="D77" s="1551"/>
      <c r="E77" s="1551"/>
      <c r="F77" s="1551"/>
      <c r="G77" s="1551"/>
      <c r="H77" s="1551"/>
      <c r="Q77" s="1552"/>
      <c r="R77" s="1552"/>
      <c r="S77" s="1552"/>
      <c r="T77" s="1552"/>
      <c r="U77" s="1552"/>
    </row>
    <row r="78" spans="1:30" s="180" customFormat="1" ht="13.2">
      <c r="A78" s="180" t="s">
        <v>412</v>
      </c>
      <c r="C78" s="366"/>
      <c r="D78" s="366"/>
      <c r="E78" s="366"/>
      <c r="F78" s="366"/>
      <c r="G78" s="366"/>
      <c r="H78" s="366"/>
      <c r="Q78" s="383"/>
      <c r="R78" s="383"/>
      <c r="S78" s="383"/>
      <c r="T78" s="383"/>
      <c r="U78" s="383"/>
    </row>
    <row r="79" spans="1:30" s="180" customFormat="1" ht="13.2">
      <c r="A79" s="180" t="s">
        <v>453</v>
      </c>
      <c r="C79" s="366"/>
      <c r="D79" s="366"/>
      <c r="E79" s="366"/>
      <c r="F79" s="366"/>
      <c r="G79" s="366"/>
      <c r="H79" s="366"/>
      <c r="Q79" s="383"/>
      <c r="R79" s="383"/>
      <c r="S79" s="383"/>
      <c r="T79" s="383"/>
      <c r="U79" s="383"/>
    </row>
    <row r="80" spans="1:30" s="38" customFormat="1" ht="13.2">
      <c r="A80" s="38" t="s">
        <v>413</v>
      </c>
      <c r="F80" s="174"/>
      <c r="G80" s="174"/>
      <c r="H80" s="174"/>
      <c r="I80" s="174"/>
      <c r="J80" s="174"/>
    </row>
    <row r="81" spans="1:8">
      <c r="C81" s="365"/>
      <c r="D81" s="365"/>
      <c r="E81" s="365"/>
      <c r="F81" s="365"/>
      <c r="G81" s="365"/>
      <c r="H81" s="365"/>
    </row>
    <row r="82" spans="1:8">
      <c r="A82" s="369"/>
      <c r="C82" s="365"/>
      <c r="D82" s="365"/>
      <c r="E82" s="365"/>
      <c r="F82" s="365"/>
      <c r="G82" s="365"/>
      <c r="H82" s="365"/>
    </row>
    <row r="83" spans="1:8">
      <c r="A83" s="369"/>
      <c r="C83" s="365"/>
      <c r="D83" s="365"/>
      <c r="E83" s="365"/>
      <c r="F83" s="365"/>
      <c r="G83" s="365"/>
      <c r="H83" s="365"/>
    </row>
    <row r="84" spans="1:8">
      <c r="A84" s="369"/>
      <c r="C84" s="365"/>
      <c r="D84" s="365"/>
      <c r="E84" s="365"/>
      <c r="F84" s="365"/>
      <c r="G84" s="365"/>
      <c r="H84" s="365"/>
    </row>
    <row r="85" spans="1:8">
      <c r="A85" s="369"/>
      <c r="C85" s="365"/>
      <c r="D85" s="365"/>
      <c r="E85" s="365"/>
      <c r="F85" s="365"/>
      <c r="G85" s="365"/>
      <c r="H85" s="365"/>
    </row>
    <row r="86" spans="1:8">
      <c r="C86" s="365"/>
      <c r="D86" s="365"/>
      <c r="E86" s="365"/>
      <c r="F86" s="365"/>
      <c r="G86" s="365"/>
      <c r="H86" s="365"/>
    </row>
    <row r="87" spans="1:8">
      <c r="C87" s="365"/>
      <c r="D87" s="365"/>
      <c r="E87" s="365"/>
      <c r="F87" s="365"/>
      <c r="G87" s="365"/>
      <c r="H87" s="365"/>
    </row>
    <row r="88" spans="1:8">
      <c r="C88" s="365"/>
      <c r="D88" s="365"/>
      <c r="E88" s="365"/>
      <c r="F88" s="365"/>
      <c r="G88" s="365"/>
      <c r="H88" s="365"/>
    </row>
    <row r="89" spans="1:8">
      <c r="C89" s="365"/>
      <c r="D89" s="365"/>
      <c r="E89" s="365"/>
      <c r="F89" s="365"/>
      <c r="G89" s="365"/>
      <c r="H89" s="365"/>
    </row>
    <row r="90" spans="1:8">
      <c r="C90" s="365"/>
      <c r="D90" s="365"/>
      <c r="E90" s="365"/>
      <c r="F90" s="365"/>
      <c r="G90" s="365"/>
      <c r="H90" s="365"/>
    </row>
    <row r="91" spans="1:8">
      <c r="C91" s="365"/>
      <c r="D91" s="365"/>
      <c r="E91" s="365"/>
      <c r="F91" s="365"/>
      <c r="G91" s="365"/>
      <c r="H91" s="365"/>
    </row>
    <row r="92" spans="1:8">
      <c r="C92" s="365"/>
      <c r="D92" s="365"/>
      <c r="E92" s="365"/>
      <c r="F92" s="365"/>
      <c r="G92" s="365"/>
      <c r="H92" s="365"/>
    </row>
    <row r="93" spans="1:8">
      <c r="C93" s="365"/>
      <c r="D93" s="365"/>
      <c r="E93" s="365"/>
      <c r="F93" s="365"/>
      <c r="G93" s="365"/>
      <c r="H93" s="365"/>
    </row>
    <row r="94" spans="1:8">
      <c r="C94" s="365"/>
      <c r="D94" s="365"/>
      <c r="E94" s="365"/>
      <c r="F94" s="365"/>
      <c r="G94" s="365"/>
      <c r="H94" s="365"/>
    </row>
    <row r="95" spans="1:8">
      <c r="C95" s="365"/>
      <c r="D95" s="365"/>
      <c r="E95" s="365"/>
      <c r="F95" s="365"/>
      <c r="G95" s="365"/>
      <c r="H95" s="365"/>
    </row>
  </sheetData>
  <phoneticPr fontId="75" type="noConversion"/>
  <pageMargins left="0.5" right="0.53958333333333297" top="0.5" bottom="0.5" header="0" footer="0"/>
  <pageSetup paperSize="8"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R212"/>
  <sheetViews>
    <sheetView showGridLines="0" topLeftCell="A187" zoomScale="70" zoomScaleNormal="70" workbookViewId="0">
      <selection activeCell="J5" sqref="J5"/>
    </sheetView>
  </sheetViews>
  <sheetFormatPr defaultColWidth="9" defaultRowHeight="14.4"/>
  <cols>
    <col min="1" max="1" width="9" style="1624" customWidth="1"/>
    <col min="2" max="2" width="10.44140625" style="1624" customWidth="1"/>
    <col min="3" max="16384" width="9" style="1624"/>
  </cols>
  <sheetData>
    <row r="1" spans="2:2">
      <c r="B1" s="1623" t="s">
        <v>39</v>
      </c>
    </row>
    <row r="2" spans="2:2">
      <c r="B2" s="1625" t="s">
        <v>308</v>
      </c>
    </row>
    <row r="3" spans="2:2">
      <c r="B3" s="1626" t="s">
        <v>414</v>
      </c>
    </row>
    <row r="4" spans="2:2">
      <c r="B4" s="1626"/>
    </row>
    <row r="5" spans="2:2">
      <c r="B5" s="1626"/>
    </row>
    <row r="6" spans="2:2">
      <c r="B6" s="1626"/>
    </row>
    <row r="33" spans="2:14" s="1628" customFormat="1">
      <c r="B33" s="1627" t="s">
        <v>415</v>
      </c>
      <c r="C33" s="1627">
        <v>2008</v>
      </c>
      <c r="D33" s="1627">
        <v>2009</v>
      </c>
      <c r="E33" s="1627">
        <v>2010</v>
      </c>
      <c r="F33" s="1627">
        <v>2011</v>
      </c>
      <c r="G33" s="1627">
        <v>2012</v>
      </c>
      <c r="H33" s="1627">
        <v>2013</v>
      </c>
      <c r="I33" s="1627">
        <v>2014</v>
      </c>
      <c r="J33" s="1627">
        <v>2015</v>
      </c>
      <c r="K33" s="1627">
        <v>2016</v>
      </c>
      <c r="L33" s="1627">
        <v>2017</v>
      </c>
      <c r="M33" s="1627">
        <v>2018</v>
      </c>
      <c r="N33" s="1654">
        <v>2019</v>
      </c>
    </row>
    <row r="34" spans="2:14" s="1628" customFormat="1">
      <c r="B34" s="1627" t="s">
        <v>228</v>
      </c>
      <c r="C34" s="1629">
        <v>0.2</v>
      </c>
      <c r="D34" s="1629">
        <v>0.2</v>
      </c>
      <c r="E34" s="1629">
        <v>0.2</v>
      </c>
      <c r="F34" s="1629">
        <v>0.196379110196852</v>
      </c>
      <c r="G34" s="1629">
        <v>0.196873983531063</v>
      </c>
      <c r="H34" s="1629">
        <v>0.19592403732601599</v>
      </c>
      <c r="I34" s="1629">
        <v>0.19762442022930299</v>
      </c>
      <c r="J34" s="1629">
        <v>0.20121857085516101</v>
      </c>
      <c r="K34" s="1629">
        <v>0.196655577996911</v>
      </c>
      <c r="L34" s="1629">
        <v>0.20101416250447099</v>
      </c>
      <c r="M34" s="1629">
        <v>0.2054843517138599</v>
      </c>
      <c r="N34" s="1655">
        <v>0.20699999999999999</v>
      </c>
    </row>
    <row r="35" spans="2:14" s="1628" customFormat="1">
      <c r="B35" s="1627" t="s">
        <v>45</v>
      </c>
      <c r="C35" s="1629">
        <v>0.06</v>
      </c>
      <c r="D35" s="1629">
        <v>7.0000000000000007E-2</v>
      </c>
      <c r="E35" s="1629">
        <v>0.08</v>
      </c>
      <c r="F35" s="1629">
        <v>9.3347644637823093E-2</v>
      </c>
      <c r="G35" s="1629">
        <v>0.10411677882211701</v>
      </c>
      <c r="H35" s="1629">
        <v>0.111537846055369</v>
      </c>
      <c r="I35" s="1629">
        <v>0.11069117996588899</v>
      </c>
      <c r="J35" s="1629">
        <v>0.116254090573208</v>
      </c>
      <c r="K35" s="1629">
        <v>0.11925569715083099</v>
      </c>
      <c r="L35" s="1629">
        <v>0.12738823206084299</v>
      </c>
      <c r="M35" s="1629">
        <v>0.1321524762636562</v>
      </c>
      <c r="N35" s="1655">
        <v>0.14399999999999999</v>
      </c>
    </row>
    <row r="36" spans="2:14" s="1628" customFormat="1">
      <c r="B36" s="1627" t="s">
        <v>46</v>
      </c>
      <c r="C36" s="1629">
        <v>0.05</v>
      </c>
      <c r="D36" s="1629">
        <v>0.05</v>
      </c>
      <c r="E36" s="1629">
        <v>0.06</v>
      </c>
      <c r="F36" s="1629">
        <v>5.6811754981292997E-2</v>
      </c>
      <c r="G36" s="1629">
        <v>5.9472632598692197E-2</v>
      </c>
      <c r="H36" s="1629">
        <v>5.7167786970010299E-2</v>
      </c>
      <c r="I36" s="1629">
        <v>5.8975592430911203E-2</v>
      </c>
      <c r="J36" s="1629">
        <v>6.3498914436684206E-2</v>
      </c>
      <c r="K36" s="1629">
        <v>6.9464292093887298E-2</v>
      </c>
      <c r="L36" s="1629">
        <v>7.0000000000000007E-2</v>
      </c>
      <c r="M36" s="1629">
        <v>7.6936369920325973E-2</v>
      </c>
      <c r="N36" s="1655">
        <v>8.1000000000000003E-2</v>
      </c>
    </row>
    <row r="37" spans="2:14" s="1628" customFormat="1">
      <c r="B37" s="1627" t="s">
        <v>47</v>
      </c>
      <c r="C37" s="1629">
        <v>0.03</v>
      </c>
      <c r="D37" s="1629">
        <v>0.03</v>
      </c>
      <c r="E37" s="1629">
        <v>0.04</v>
      </c>
      <c r="F37" s="1629">
        <v>3.7337266926629802E-2</v>
      </c>
      <c r="G37" s="1629">
        <v>3.3092397457110498E-2</v>
      </c>
      <c r="H37" s="1629">
        <v>2.9117185506160399E-2</v>
      </c>
      <c r="I37" s="1629">
        <v>3.04330002073596E-2</v>
      </c>
      <c r="J37" s="1629">
        <v>2.9460772008609901E-2</v>
      </c>
      <c r="K37" s="1629">
        <v>3.4052295019266099E-2</v>
      </c>
      <c r="L37" s="1629">
        <v>0.04</v>
      </c>
      <c r="M37" s="1629">
        <v>0.04</v>
      </c>
      <c r="N37" s="1655">
        <v>4.3999999999999997E-2</v>
      </c>
    </row>
    <row r="38" spans="2:14" s="1628" customFormat="1">
      <c r="B38" s="1627" t="s">
        <v>48</v>
      </c>
      <c r="C38" s="1629">
        <v>0.16</v>
      </c>
      <c r="D38" s="1629">
        <v>0.15</v>
      </c>
      <c r="E38" s="1629">
        <v>0.14000000000000001</v>
      </c>
      <c r="F38" s="1629">
        <v>0.14464428786879099</v>
      </c>
      <c r="G38" s="1629">
        <v>0.14113081013994999</v>
      </c>
      <c r="H38" s="1629">
        <v>0.14678801934962299</v>
      </c>
      <c r="I38" s="1629">
        <v>0.15827280543886099</v>
      </c>
      <c r="J38" s="1629">
        <v>0.14850475286163001</v>
      </c>
      <c r="K38" s="1629">
        <v>0.14350885645817699</v>
      </c>
      <c r="L38" s="1629">
        <v>0.15</v>
      </c>
      <c r="M38" s="1629">
        <v>0.14896451271186439</v>
      </c>
      <c r="N38" s="1655">
        <v>0.15</v>
      </c>
    </row>
    <row r="39" spans="2:14" s="1628" customFormat="1">
      <c r="B39" s="1627" t="s">
        <v>49</v>
      </c>
      <c r="C39" s="1629">
        <v>7.0000000000000007E-2</v>
      </c>
      <c r="D39" s="1629">
        <v>7.0000000000000007E-2</v>
      </c>
      <c r="E39" s="1629">
        <v>0.08</v>
      </c>
      <c r="F39" s="1629">
        <v>8.6032352199445203E-2</v>
      </c>
      <c r="G39" s="1629">
        <v>7.8409039136179304E-2</v>
      </c>
      <c r="H39" s="1629">
        <v>7.6355102390960702E-2</v>
      </c>
      <c r="I39" s="1629">
        <v>8.3515752896237194E-2</v>
      </c>
      <c r="J39" s="1629">
        <v>7.3264898773880802E-2</v>
      </c>
      <c r="K39" s="1629">
        <v>7.53361339621096E-2</v>
      </c>
      <c r="L39" s="1629">
        <v>7.8560193015032004E-2</v>
      </c>
      <c r="M39" s="1629">
        <v>8.2199234802323939E-2</v>
      </c>
      <c r="N39" s="1655">
        <v>7.5999999999999998E-2</v>
      </c>
    </row>
    <row r="40" spans="2:14" s="1628" customFormat="1">
      <c r="B40" s="1627" t="s">
        <v>416</v>
      </c>
      <c r="C40" s="1629">
        <v>0.1</v>
      </c>
      <c r="D40" s="1629">
        <v>0.1</v>
      </c>
      <c r="E40" s="1629">
        <v>0.1</v>
      </c>
      <c r="F40" s="1629">
        <v>0.10127301160982601</v>
      </c>
      <c r="G40" s="1629">
        <v>9.8057435569973206E-2</v>
      </c>
      <c r="H40" s="1629">
        <v>9.3339128545039701E-2</v>
      </c>
      <c r="I40" s="1629">
        <v>9.3611005064439201E-2</v>
      </c>
      <c r="J40" s="1629">
        <v>8.7783640680312594E-2</v>
      </c>
      <c r="K40" s="1629">
        <v>8.51060098044088E-2</v>
      </c>
      <c r="L40" s="1629">
        <v>8.7885266526013098E-2</v>
      </c>
      <c r="M40" s="1629">
        <v>8.7885266526013098E-2</v>
      </c>
      <c r="N40" s="1655">
        <v>9.1999999999999998E-2</v>
      </c>
    </row>
    <row r="76" spans="2:14" s="1632" customFormat="1" ht="13.2">
      <c r="B76" s="1630" t="s">
        <v>417</v>
      </c>
      <c r="C76" s="1630">
        <v>2009</v>
      </c>
      <c r="D76" s="1630">
        <v>2010</v>
      </c>
      <c r="E76" s="1630">
        <v>2011</v>
      </c>
      <c r="F76" s="1630">
        <v>2012</v>
      </c>
      <c r="G76" s="1631">
        <v>2013</v>
      </c>
      <c r="H76" s="1630">
        <v>2014</v>
      </c>
      <c r="I76" s="1630">
        <v>2015</v>
      </c>
      <c r="J76" s="1630">
        <v>2016</v>
      </c>
      <c r="K76" s="1630">
        <v>2017</v>
      </c>
      <c r="L76" s="1630">
        <v>2018</v>
      </c>
      <c r="M76" s="1630">
        <v>2019</v>
      </c>
      <c r="N76" s="1656">
        <v>2020</v>
      </c>
    </row>
    <row r="77" spans="2:14" s="1632" customFormat="1" ht="13.2">
      <c r="B77" s="1630" t="s">
        <v>228</v>
      </c>
      <c r="C77" s="1633">
        <v>0.49</v>
      </c>
      <c r="D77" s="1633">
        <v>0.5</v>
      </c>
      <c r="E77" s="1633">
        <v>0.52</v>
      </c>
      <c r="F77" s="1633">
        <v>0.50870733465596596</v>
      </c>
      <c r="G77" s="1633">
        <v>0.48744016132005402</v>
      </c>
      <c r="H77" s="1633">
        <v>0.47378665774092998</v>
      </c>
      <c r="I77" s="1633">
        <v>0.479991601111388</v>
      </c>
      <c r="J77" s="1633">
        <v>0.46952060571780102</v>
      </c>
      <c r="K77" s="1633">
        <v>0.45842579359109398</v>
      </c>
      <c r="L77" s="1633">
        <v>0.44</v>
      </c>
      <c r="M77" s="1633">
        <v>0.42801937846333321</v>
      </c>
      <c r="N77" s="1657">
        <v>0.42017084466198962</v>
      </c>
    </row>
    <row r="78" spans="2:14" s="1632" customFormat="1" ht="13.2">
      <c r="B78" s="1630" t="s">
        <v>45</v>
      </c>
      <c r="C78" s="1633">
        <v>0.33</v>
      </c>
      <c r="D78" s="1633">
        <v>0.34</v>
      </c>
      <c r="E78" s="1633">
        <v>0.36</v>
      </c>
      <c r="F78" s="1633">
        <v>0.34597728132295202</v>
      </c>
      <c r="G78" s="1633">
        <v>0.33453159780242803</v>
      </c>
      <c r="H78" s="1633">
        <v>0.33240090059357302</v>
      </c>
      <c r="I78" s="1633">
        <v>0.322666709269259</v>
      </c>
      <c r="J78" s="1633">
        <v>0.32482224885702399</v>
      </c>
      <c r="K78" s="1633">
        <v>0.318445711957629</v>
      </c>
      <c r="L78" s="1633">
        <v>0.31</v>
      </c>
      <c r="M78" s="1633">
        <v>0.29105132774131859</v>
      </c>
      <c r="N78" s="1657">
        <v>0.28646952343895382</v>
      </c>
    </row>
    <row r="79" spans="2:14" s="1632" customFormat="1" ht="13.2">
      <c r="B79" s="1630" t="s">
        <v>46</v>
      </c>
      <c r="C79" s="1633">
        <v>0.18</v>
      </c>
      <c r="D79" s="1633">
        <v>0.18</v>
      </c>
      <c r="E79" s="1633">
        <v>0.2</v>
      </c>
      <c r="F79" s="1633">
        <v>0.19447319071004299</v>
      </c>
      <c r="G79" s="1633">
        <v>0.18657153911993299</v>
      </c>
      <c r="H79" s="1633">
        <v>0.18071936677520201</v>
      </c>
      <c r="I79" s="1633">
        <v>0.18</v>
      </c>
      <c r="J79" s="1633">
        <v>0.19438228743613301</v>
      </c>
      <c r="K79" s="1633">
        <v>0.18511266387698899</v>
      </c>
      <c r="L79" s="1633">
        <v>0.17</v>
      </c>
      <c r="M79" s="1633">
        <v>0.16749151189193598</v>
      </c>
      <c r="N79" s="1657">
        <v>0.16</v>
      </c>
    </row>
    <row r="80" spans="2:14" s="1632" customFormat="1" ht="13.2">
      <c r="B80" s="1630" t="s">
        <v>47</v>
      </c>
      <c r="C80" s="1633">
        <v>0.33</v>
      </c>
      <c r="D80" s="1633">
        <v>0.39</v>
      </c>
      <c r="E80" s="1633">
        <v>0.43</v>
      </c>
      <c r="F80" s="1633">
        <v>0.41520258797876702</v>
      </c>
      <c r="G80" s="1633">
        <v>0.40703500745730897</v>
      </c>
      <c r="H80" s="1633">
        <v>0.409997064533905</v>
      </c>
      <c r="I80" s="1633">
        <v>0.4</v>
      </c>
      <c r="J80" s="1633">
        <v>0.40216226407605099</v>
      </c>
      <c r="K80" s="1633">
        <v>0.37753288638564803</v>
      </c>
      <c r="L80" s="1633">
        <v>0.36</v>
      </c>
      <c r="M80" s="1633">
        <v>0.36</v>
      </c>
      <c r="N80" s="1657">
        <v>0.34607802632355544</v>
      </c>
    </row>
    <row r="81" spans="2:14" s="1632" customFormat="1" ht="13.2">
      <c r="B81" s="1630" t="s">
        <v>48</v>
      </c>
      <c r="C81" s="1633">
        <v>0.37</v>
      </c>
      <c r="D81" s="1633">
        <v>0.4</v>
      </c>
      <c r="E81" s="1633">
        <v>0.43</v>
      </c>
      <c r="F81" s="1633">
        <v>0.42172483938126698</v>
      </c>
      <c r="G81" s="1633">
        <v>0.40172030021363903</v>
      </c>
      <c r="H81" s="1633">
        <v>0.409452592737655</v>
      </c>
      <c r="I81" s="1633">
        <v>0.39295220884514898</v>
      </c>
      <c r="J81" s="1633">
        <v>0.41421589302106299</v>
      </c>
      <c r="K81" s="1633">
        <v>0.386475837619777</v>
      </c>
      <c r="L81" s="1633">
        <v>0.41</v>
      </c>
      <c r="M81" s="1633">
        <v>0.4</v>
      </c>
      <c r="N81" s="1657">
        <v>0.4</v>
      </c>
    </row>
    <row r="82" spans="2:14">
      <c r="E82" s="1634"/>
    </row>
    <row r="114" spans="2:14" s="1628" customFormat="1">
      <c r="B114" s="1627" t="s">
        <v>418</v>
      </c>
      <c r="C114" s="1627">
        <v>2009</v>
      </c>
      <c r="D114" s="1627">
        <v>2010</v>
      </c>
      <c r="E114" s="1627">
        <v>2011</v>
      </c>
      <c r="F114" s="1627">
        <v>2012</v>
      </c>
      <c r="G114" s="1627">
        <v>2013</v>
      </c>
      <c r="H114" s="1627">
        <v>2014</v>
      </c>
      <c r="I114" s="1627">
        <v>2015</v>
      </c>
      <c r="J114" s="1627">
        <v>2016</v>
      </c>
      <c r="K114" s="1627">
        <v>2017</v>
      </c>
      <c r="L114" s="1627">
        <v>2018</v>
      </c>
      <c r="M114" s="1627">
        <v>2019</v>
      </c>
      <c r="N114" s="1653">
        <v>2020</v>
      </c>
    </row>
    <row r="115" spans="2:14" s="1628" customFormat="1">
      <c r="B115" s="1627" t="s">
        <v>228</v>
      </c>
      <c r="C115" s="1629">
        <v>0.57999999999999996</v>
      </c>
      <c r="D115" s="1629">
        <v>0.53</v>
      </c>
      <c r="E115" s="1629">
        <v>0.56000000000000005</v>
      </c>
      <c r="F115" s="1629">
        <v>0.57999999999999996</v>
      </c>
      <c r="G115" s="1629">
        <v>0.59</v>
      </c>
      <c r="H115" s="1629">
        <v>0.61</v>
      </c>
      <c r="I115" s="1629">
        <v>0.61</v>
      </c>
      <c r="J115" s="1629">
        <v>0.59</v>
      </c>
      <c r="K115" s="1629">
        <v>0.58885802282746502</v>
      </c>
      <c r="L115" s="1629">
        <v>0.59</v>
      </c>
      <c r="M115" s="1629">
        <v>0.58248349007199318</v>
      </c>
      <c r="N115" s="1629">
        <v>0.59</v>
      </c>
    </row>
    <row r="116" spans="2:14" s="1628" customFormat="1">
      <c r="B116" s="1627" t="s">
        <v>45</v>
      </c>
      <c r="C116" s="1629">
        <v>0.14000000000000001</v>
      </c>
      <c r="D116" s="1629">
        <v>0.14000000000000001</v>
      </c>
      <c r="E116" s="1629">
        <v>0.15</v>
      </c>
      <c r="F116" s="1629">
        <v>0.15</v>
      </c>
      <c r="G116" s="1629">
        <v>0.17</v>
      </c>
      <c r="H116" s="1629">
        <v>0.18</v>
      </c>
      <c r="I116" s="1629">
        <v>0.19</v>
      </c>
      <c r="J116" s="1629">
        <v>0.2</v>
      </c>
      <c r="K116" s="1629">
        <v>0.196339476072206</v>
      </c>
      <c r="L116" s="1629">
        <v>0.21</v>
      </c>
      <c r="M116" s="1629">
        <v>0.21745045767593491</v>
      </c>
      <c r="N116" s="1658">
        <v>0.23</v>
      </c>
    </row>
    <row r="117" spans="2:14" s="1628" customFormat="1">
      <c r="B117" s="1627" t="s">
        <v>46</v>
      </c>
      <c r="C117" s="1629">
        <v>0.17</v>
      </c>
      <c r="D117" s="1629">
        <v>0.16</v>
      </c>
      <c r="E117" s="1629">
        <v>0.16</v>
      </c>
      <c r="F117" s="1629">
        <v>0.17</v>
      </c>
      <c r="G117" s="1629">
        <v>0.16</v>
      </c>
      <c r="H117" s="1629">
        <v>0.16</v>
      </c>
      <c r="I117" s="1629">
        <v>0.17</v>
      </c>
      <c r="J117" s="1629">
        <v>0.18</v>
      </c>
      <c r="K117" s="1629">
        <v>0.18189720424856601</v>
      </c>
      <c r="L117" s="1629">
        <v>0.18</v>
      </c>
      <c r="M117" s="1629">
        <v>0.18</v>
      </c>
      <c r="N117" s="1658">
        <v>0.17</v>
      </c>
    </row>
    <row r="118" spans="2:14" s="1628" customFormat="1">
      <c r="B118" s="1627" t="s">
        <v>47</v>
      </c>
      <c r="C118" s="1629">
        <v>0.17</v>
      </c>
      <c r="D118" s="1629">
        <v>0.16</v>
      </c>
      <c r="E118" s="1629">
        <v>0.13</v>
      </c>
      <c r="F118" s="1629">
        <v>0.11</v>
      </c>
      <c r="G118" s="1629">
        <v>0.09</v>
      </c>
      <c r="H118" s="1629">
        <v>0.09</v>
      </c>
      <c r="I118" s="1629">
        <v>7.0000000000000007E-2</v>
      </c>
      <c r="J118" s="1635">
        <v>0.06</v>
      </c>
      <c r="K118" s="1635">
        <v>5.8122719120088803E-2</v>
      </c>
      <c r="L118" s="1635">
        <v>0.06</v>
      </c>
      <c r="M118" s="1635">
        <v>0.06</v>
      </c>
      <c r="N118" s="1659">
        <v>0.06</v>
      </c>
    </row>
    <row r="119" spans="2:14" s="1628" customFormat="1">
      <c r="B119" s="1627" t="s">
        <v>48</v>
      </c>
      <c r="C119" s="1629">
        <v>0.13</v>
      </c>
      <c r="D119" s="1629">
        <v>0.13</v>
      </c>
      <c r="E119" s="1629">
        <v>0.13</v>
      </c>
      <c r="F119" s="1629">
        <v>0.13</v>
      </c>
      <c r="G119" s="1629">
        <v>0.13</v>
      </c>
      <c r="H119" s="1629">
        <v>0.14000000000000001</v>
      </c>
      <c r="I119" s="1629">
        <v>0.14000000000000001</v>
      </c>
      <c r="J119" s="1629">
        <v>0.14000000000000001</v>
      </c>
      <c r="K119" s="1629">
        <v>0.135426620710562</v>
      </c>
      <c r="L119" s="1629">
        <v>0.16</v>
      </c>
      <c r="M119" s="1629">
        <v>0.16</v>
      </c>
      <c r="N119" s="1658">
        <v>0.17</v>
      </c>
    </row>
    <row r="154" spans="2:14" s="1628" customFormat="1">
      <c r="B154" s="1627" t="s">
        <v>419</v>
      </c>
      <c r="C154" s="1627">
        <v>2009</v>
      </c>
      <c r="D154" s="1627">
        <v>2010</v>
      </c>
      <c r="E154" s="1627">
        <v>2011</v>
      </c>
      <c r="F154" s="1627">
        <v>2012</v>
      </c>
      <c r="G154" s="1627">
        <v>2013</v>
      </c>
      <c r="H154" s="1627">
        <v>2014</v>
      </c>
      <c r="I154" s="1627">
        <v>2015</v>
      </c>
      <c r="J154" s="1627">
        <v>2016</v>
      </c>
      <c r="K154" s="1627">
        <v>2017</v>
      </c>
      <c r="L154" s="1627">
        <v>2018</v>
      </c>
      <c r="M154" s="1627">
        <v>2019</v>
      </c>
      <c r="N154" s="1653">
        <v>2020</v>
      </c>
    </row>
    <row r="155" spans="2:14" s="1628" customFormat="1">
      <c r="B155" s="1627" t="s">
        <v>228</v>
      </c>
      <c r="C155" s="1629">
        <v>0.53</v>
      </c>
      <c r="D155" s="1629">
        <v>0.56000000000000005</v>
      </c>
      <c r="E155" s="1629">
        <v>0.56999999999999995</v>
      </c>
      <c r="F155" s="1629">
        <v>0.56000000000000005</v>
      </c>
      <c r="G155" s="1629">
        <v>0.57999999999999996</v>
      </c>
      <c r="H155" s="1629">
        <v>0.6</v>
      </c>
      <c r="I155" s="1629">
        <v>0.62</v>
      </c>
      <c r="J155" s="1629">
        <v>0.64</v>
      </c>
      <c r="K155" s="1629">
        <v>0.64286458086808396</v>
      </c>
      <c r="L155" s="1629">
        <v>0.65</v>
      </c>
      <c r="M155" s="1629">
        <v>0.65</v>
      </c>
      <c r="N155" s="1658">
        <v>0.64</v>
      </c>
    </row>
    <row r="156" spans="2:14" s="1628" customFormat="1">
      <c r="B156" s="1627" t="s">
        <v>45</v>
      </c>
      <c r="C156" s="1629">
        <v>0.12</v>
      </c>
      <c r="D156" s="1629">
        <v>0.14000000000000001</v>
      </c>
      <c r="E156" s="1629">
        <v>0.16</v>
      </c>
      <c r="F156" s="1629">
        <v>0.18</v>
      </c>
      <c r="G156" s="1629">
        <v>0.2</v>
      </c>
      <c r="H156" s="1629">
        <v>0.22</v>
      </c>
      <c r="I156" s="1629">
        <v>0.24</v>
      </c>
      <c r="J156" s="1629">
        <v>0.23</v>
      </c>
      <c r="K156" s="1629">
        <v>0.23612440311258301</v>
      </c>
      <c r="L156" s="1629">
        <v>0.24</v>
      </c>
      <c r="M156" s="1629">
        <v>0.25061419598688234</v>
      </c>
      <c r="N156" s="1658">
        <v>0.26195347385203727</v>
      </c>
    </row>
    <row r="157" spans="2:14" s="1628" customFormat="1">
      <c r="B157" s="1627" t="s">
        <v>46</v>
      </c>
      <c r="C157" s="1629">
        <v>0.17</v>
      </c>
      <c r="D157" s="1629">
        <v>0.17</v>
      </c>
      <c r="E157" s="1629">
        <v>0.17</v>
      </c>
      <c r="F157" s="1629">
        <v>0.19</v>
      </c>
      <c r="G157" s="1629">
        <v>0.19</v>
      </c>
      <c r="H157" s="1629">
        <v>0.19</v>
      </c>
      <c r="I157" s="1629">
        <v>0.2</v>
      </c>
      <c r="J157" s="1629">
        <v>0.19</v>
      </c>
      <c r="K157" s="1629">
        <v>0.19746896288806801</v>
      </c>
      <c r="L157" s="1629">
        <v>0.2</v>
      </c>
      <c r="M157" s="1629">
        <v>0.2</v>
      </c>
      <c r="N157" s="1658">
        <v>0.19</v>
      </c>
    </row>
    <row r="158" spans="2:14" s="1628" customFormat="1">
      <c r="B158" s="1627" t="s">
        <v>47</v>
      </c>
      <c r="C158" s="1629">
        <v>0.25</v>
      </c>
      <c r="D158" s="1629">
        <v>0.22</v>
      </c>
      <c r="E158" s="1629">
        <v>0.2</v>
      </c>
      <c r="F158" s="1629">
        <v>0.2</v>
      </c>
      <c r="G158" s="1629">
        <v>0.2</v>
      </c>
      <c r="H158" s="1629">
        <v>0.2</v>
      </c>
      <c r="I158" s="1629">
        <v>0.17</v>
      </c>
      <c r="J158" s="1629">
        <v>0.17</v>
      </c>
      <c r="K158" s="1629">
        <v>0.140256673902281</v>
      </c>
      <c r="L158" s="1629">
        <v>0.12</v>
      </c>
      <c r="M158" s="1629">
        <v>0.12</v>
      </c>
      <c r="N158" s="1658">
        <v>0.11</v>
      </c>
    </row>
    <row r="159" spans="2:14" s="1628" customFormat="1">
      <c r="B159" s="1627" t="s">
        <v>48</v>
      </c>
      <c r="C159" s="1629">
        <v>0.11</v>
      </c>
      <c r="D159" s="1629">
        <v>0.13</v>
      </c>
      <c r="E159" s="1629">
        <v>0.14000000000000001</v>
      </c>
      <c r="F159" s="1629">
        <v>0.16</v>
      </c>
      <c r="G159" s="1629">
        <v>0.17</v>
      </c>
      <c r="H159" s="1629">
        <v>0.18</v>
      </c>
      <c r="I159" s="1629">
        <v>0.19</v>
      </c>
      <c r="J159" s="1629">
        <v>0.19</v>
      </c>
      <c r="K159" s="1629">
        <v>0.20003826502607999</v>
      </c>
      <c r="L159" s="1629">
        <v>0.2</v>
      </c>
      <c r="M159" s="1629">
        <v>0.20600682786445842</v>
      </c>
      <c r="N159" s="1658">
        <v>0.2</v>
      </c>
    </row>
    <row r="160" spans="2:14" s="1628" customFormat="1">
      <c r="B160" s="1636"/>
      <c r="C160" s="1637"/>
      <c r="D160" s="1637"/>
      <c r="E160" s="1637"/>
      <c r="F160" s="1637"/>
      <c r="G160" s="1637"/>
      <c r="H160" s="1637"/>
      <c r="I160" s="1637"/>
      <c r="J160" s="1637"/>
      <c r="K160" s="1637"/>
      <c r="L160" s="1637"/>
    </row>
    <row r="161" spans="2:18" s="1628" customFormat="1">
      <c r="B161" s="1636"/>
      <c r="C161" s="1637"/>
      <c r="D161" s="1637"/>
      <c r="E161" s="1637"/>
      <c r="F161" s="1637"/>
      <c r="G161" s="1637"/>
      <c r="H161" s="1637"/>
      <c r="I161" s="1637"/>
      <c r="J161" s="1637"/>
      <c r="K161" s="1637"/>
      <c r="L161" s="1637"/>
    </row>
    <row r="162" spans="2:18" s="1628" customFormat="1">
      <c r="B162" s="1636"/>
      <c r="C162" s="1637"/>
      <c r="D162" s="1637"/>
      <c r="E162" s="1637"/>
      <c r="F162" s="1637"/>
      <c r="G162" s="1637"/>
      <c r="H162" s="1637"/>
      <c r="I162" s="1637"/>
      <c r="J162" s="1637"/>
      <c r="K162" s="1637"/>
      <c r="L162" s="1637"/>
    </row>
    <row r="163" spans="2:18" s="1628" customFormat="1">
      <c r="B163" s="1636"/>
      <c r="C163" s="1637"/>
      <c r="D163" s="1637"/>
      <c r="E163" s="1637"/>
      <c r="F163" s="1637"/>
      <c r="G163" s="1637"/>
      <c r="H163" s="1637"/>
      <c r="I163" s="1637"/>
      <c r="J163" s="1637"/>
      <c r="K163" s="1637"/>
      <c r="L163" s="1637"/>
    </row>
    <row r="167" spans="2:18">
      <c r="R167" s="1783" t="s">
        <v>480</v>
      </c>
    </row>
    <row r="196" spans="2:11" s="1628" customFormat="1">
      <c r="B196" s="1627" t="s">
        <v>420</v>
      </c>
      <c r="C196" s="1638">
        <v>2008</v>
      </c>
      <c r="D196" s="1638">
        <v>2009</v>
      </c>
      <c r="E196" s="1638">
        <v>2010</v>
      </c>
      <c r="F196" s="1638">
        <v>2011</v>
      </c>
      <c r="G196" s="1638">
        <v>2012</v>
      </c>
      <c r="H196" s="1638">
        <v>2013</v>
      </c>
      <c r="I196" s="1638">
        <v>2014</v>
      </c>
      <c r="J196" s="1638">
        <v>2015</v>
      </c>
      <c r="K196" s="1638">
        <v>2016</v>
      </c>
    </row>
    <row r="197" spans="2:11" s="1628" customFormat="1">
      <c r="B197" s="1627" t="s">
        <v>228</v>
      </c>
      <c r="C197" s="1635">
        <v>0.92</v>
      </c>
      <c r="D197" s="1635">
        <v>0.93</v>
      </c>
      <c r="E197" s="1635">
        <v>0.91</v>
      </c>
      <c r="F197" s="1635">
        <v>0.91435428228588567</v>
      </c>
      <c r="G197" s="1775">
        <v>0.83913111915630412</v>
      </c>
      <c r="H197" s="1775">
        <v>0.86698376250615061</v>
      </c>
      <c r="I197" s="1775">
        <v>0.8669384189838405</v>
      </c>
      <c r="J197" s="1775">
        <v>0.86463889289318152</v>
      </c>
      <c r="K197" s="1776">
        <v>0.85202793047095526</v>
      </c>
    </row>
    <row r="198" spans="2:11" s="1628" customFormat="1">
      <c r="B198" s="1627" t="s">
        <v>45</v>
      </c>
      <c r="C198" s="1635">
        <v>0.8</v>
      </c>
      <c r="D198" s="1635">
        <v>0.84</v>
      </c>
      <c r="E198" s="1635">
        <v>0.82</v>
      </c>
      <c r="F198" s="1635">
        <v>0.82234891676168753</v>
      </c>
      <c r="G198" s="1777">
        <v>0.76014964666759044</v>
      </c>
      <c r="H198" s="1777">
        <v>0.80945454545454543</v>
      </c>
      <c r="I198" s="1777">
        <v>0.77516059957173444</v>
      </c>
      <c r="J198" s="1777">
        <v>0.79792344645901137</v>
      </c>
      <c r="K198" s="1778">
        <v>0.79872204472843455</v>
      </c>
    </row>
    <row r="199" spans="2:11" s="1628" customFormat="1">
      <c r="B199" s="1627" t="s">
        <v>46</v>
      </c>
      <c r="C199" s="1635">
        <v>0.67</v>
      </c>
      <c r="D199" s="1635">
        <v>0.69</v>
      </c>
      <c r="E199" s="1635">
        <v>0.67</v>
      </c>
      <c r="F199" s="1635">
        <v>0.67849074364606221</v>
      </c>
      <c r="G199" s="1777">
        <v>0.41359223300970877</v>
      </c>
      <c r="H199" s="1777">
        <v>0.56873822975517896</v>
      </c>
      <c r="I199" s="1777">
        <v>0.60982986767485825</v>
      </c>
      <c r="J199" s="1777">
        <v>0.65695915279878969</v>
      </c>
      <c r="K199" s="1778">
        <v>0.68707482993197277</v>
      </c>
    </row>
    <row r="200" spans="2:11" s="1628" customFormat="1">
      <c r="B200" s="1627" t="s">
        <v>47</v>
      </c>
      <c r="C200" s="1635">
        <v>0.79</v>
      </c>
      <c r="D200" s="1635">
        <v>0.92</v>
      </c>
      <c r="E200" s="1635">
        <v>0.98</v>
      </c>
      <c r="F200" s="1635">
        <v>0.89105858170606367</v>
      </c>
      <c r="G200" s="1777">
        <v>0.87936932916852595</v>
      </c>
      <c r="H200" s="1777">
        <v>0.90909090909090906</v>
      </c>
      <c r="I200" s="1777">
        <v>0.91942102514362456</v>
      </c>
      <c r="J200" s="1777">
        <v>0.91996597587380147</v>
      </c>
      <c r="K200" s="1778">
        <v>0.90847237971812733</v>
      </c>
    </row>
    <row r="201" spans="2:11" s="1628" customFormat="1">
      <c r="B201" s="1627" t="s">
        <v>48</v>
      </c>
      <c r="C201" s="1635">
        <v>0.95</v>
      </c>
      <c r="D201" s="1635">
        <v>0.93</v>
      </c>
      <c r="E201" s="1635">
        <v>0.92</v>
      </c>
      <c r="F201" s="1635">
        <v>0.93898015788350753</v>
      </c>
      <c r="G201" s="1777">
        <v>0.77182770663562283</v>
      </c>
      <c r="H201" s="1777">
        <v>0.75609756097560976</v>
      </c>
      <c r="I201" s="1777">
        <v>0.71201525746980288</v>
      </c>
      <c r="J201" s="1777">
        <v>0.67435897435897441</v>
      </c>
      <c r="K201" s="1778">
        <v>0.81052631578947365</v>
      </c>
    </row>
    <row r="202" spans="2:11" s="1628" customFormat="1">
      <c r="B202" s="1627" t="s">
        <v>49</v>
      </c>
      <c r="C202" s="1635">
        <v>0.97</v>
      </c>
      <c r="D202" s="1635">
        <v>0.97</v>
      </c>
      <c r="E202" s="1635">
        <v>0.97</v>
      </c>
      <c r="F202" s="1635">
        <v>0.82043343653250778</v>
      </c>
      <c r="G202" s="1779">
        <v>0.83069427527405604</v>
      </c>
      <c r="H202" s="1779">
        <v>0.88667992047713717</v>
      </c>
      <c r="I202" s="1779">
        <v>0.86285714285714288</v>
      </c>
      <c r="J202" s="1779">
        <v>0.89053591790193842</v>
      </c>
      <c r="K202" s="1780">
        <v>0.89258028792912514</v>
      </c>
    </row>
    <row r="203" spans="2:11">
      <c r="B203" s="1627" t="s">
        <v>416</v>
      </c>
      <c r="C203" s="1635">
        <v>0.88436012603070302</v>
      </c>
      <c r="D203" s="1635">
        <v>0.88800000000000001</v>
      </c>
      <c r="E203" s="1635">
        <v>0.872</v>
      </c>
      <c r="F203" s="1635">
        <v>0.87193913246268662</v>
      </c>
      <c r="G203" s="1781">
        <v>0.79481532750267414</v>
      </c>
      <c r="H203" s="1781">
        <v>0.84602898988373854</v>
      </c>
      <c r="I203" s="1781">
        <v>0.84111212111713629</v>
      </c>
      <c r="J203" s="1781">
        <v>0.84537476803069855</v>
      </c>
      <c r="K203" s="1782">
        <v>0.848359980220867</v>
      </c>
    </row>
    <row r="206" spans="2:11">
      <c r="G206" s="1639"/>
      <c r="H206" s="1639"/>
      <c r="I206" s="1639"/>
      <c r="J206" s="1639"/>
      <c r="K206" s="1639"/>
    </row>
    <row r="207" spans="2:11">
      <c r="G207" s="1639"/>
      <c r="H207" s="1639"/>
      <c r="I207" s="1639"/>
      <c r="J207" s="1639"/>
      <c r="K207" s="1639"/>
    </row>
    <row r="208" spans="2:11">
      <c r="G208" s="1639"/>
      <c r="H208" s="1639"/>
      <c r="I208" s="1639"/>
      <c r="J208" s="1639"/>
      <c r="K208" s="1639"/>
    </row>
    <row r="209" spans="7:11">
      <c r="G209" s="1639"/>
      <c r="H209" s="1639"/>
      <c r="I209" s="1639"/>
      <c r="J209" s="1639"/>
      <c r="K209" s="1639"/>
    </row>
    <row r="210" spans="7:11">
      <c r="G210" s="1639"/>
      <c r="H210" s="1639"/>
      <c r="I210" s="1639"/>
      <c r="J210" s="1639"/>
      <c r="K210" s="1639"/>
    </row>
    <row r="211" spans="7:11">
      <c r="G211" s="1639"/>
      <c r="H211" s="1639"/>
      <c r="I211" s="1639"/>
      <c r="J211" s="1639"/>
      <c r="K211" s="1639"/>
    </row>
    <row r="212" spans="7:11">
      <c r="G212" s="1639"/>
      <c r="H212" s="1639"/>
      <c r="I212" s="1639"/>
      <c r="J212" s="1639"/>
      <c r="K212" s="1639"/>
    </row>
  </sheetData>
  <phoneticPr fontId="80"/>
  <pageMargins left="0.69930555555555596" right="0.69930555555555596"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69"/>
  <sheetViews>
    <sheetView zoomScale="40" zoomScaleNormal="40" workbookViewId="0">
      <selection activeCell="J24" sqref="J24"/>
    </sheetView>
  </sheetViews>
  <sheetFormatPr defaultColWidth="8.88671875" defaultRowHeight="13.2"/>
  <cols>
    <col min="1" max="1" width="10.6640625" style="177" customWidth="1"/>
    <col min="2" max="2" width="9.33203125" style="177" customWidth="1"/>
    <col min="3" max="29" width="10.6640625" style="177" customWidth="1"/>
    <col min="30" max="16384" width="8.88671875" style="177"/>
  </cols>
  <sheetData>
    <row r="1" spans="1:29" s="673" customFormat="1" ht="15.6">
      <c r="A1" s="3" t="s">
        <v>39</v>
      </c>
      <c r="B1" s="3"/>
      <c r="D1" s="1112"/>
      <c r="E1" s="1112"/>
      <c r="F1" s="1112"/>
      <c r="G1" s="1112"/>
      <c r="H1" s="1112"/>
      <c r="I1" s="1112"/>
      <c r="J1" s="1112"/>
      <c r="M1" s="1112"/>
      <c r="N1" s="1112"/>
      <c r="O1" s="1112"/>
      <c r="P1" s="1112"/>
      <c r="S1" s="1112"/>
      <c r="T1" s="1112"/>
      <c r="U1" s="1112"/>
      <c r="X1" s="1262"/>
      <c r="Y1" s="1112"/>
    </row>
    <row r="2" spans="1:29" s="673" customFormat="1" ht="15">
      <c r="A2" s="673" t="s">
        <v>40</v>
      </c>
      <c r="D2" s="1112"/>
      <c r="E2" s="1112"/>
      <c r="F2" s="1112"/>
      <c r="G2" s="1112"/>
      <c r="H2" s="1112"/>
      <c r="I2" s="1112"/>
      <c r="J2" s="1112"/>
      <c r="M2" s="1112"/>
      <c r="N2" s="1112"/>
      <c r="O2" s="1112"/>
      <c r="P2" s="1112"/>
      <c r="S2" s="1112"/>
      <c r="T2" s="1112"/>
      <c r="U2" s="1112"/>
      <c r="X2" s="1262"/>
      <c r="Y2" s="1112"/>
    </row>
    <row r="3" spans="1:29" s="673" customFormat="1" ht="15.6">
      <c r="A3" s="3" t="s">
        <v>458</v>
      </c>
      <c r="B3" s="3"/>
      <c r="D3" s="1112"/>
      <c r="E3" s="1112"/>
      <c r="F3" s="1112"/>
      <c r="G3" s="1112"/>
      <c r="H3" s="1112"/>
      <c r="I3" s="1112"/>
      <c r="J3" s="1112"/>
      <c r="M3" s="1112"/>
      <c r="N3" s="1112"/>
      <c r="O3" s="1112"/>
      <c r="P3" s="1112"/>
      <c r="S3" s="1112"/>
      <c r="T3" s="1112"/>
      <c r="U3" s="1112"/>
      <c r="X3" s="1262"/>
      <c r="Y3" s="1112"/>
    </row>
    <row r="4" spans="1:29" s="841" customFormat="1">
      <c r="A4" s="1416"/>
      <c r="B4" s="1416"/>
      <c r="C4" s="1417"/>
      <c r="D4" s="1418"/>
      <c r="E4" s="1418"/>
      <c r="F4" s="1418"/>
      <c r="G4" s="1418"/>
      <c r="H4" s="1418"/>
      <c r="I4" s="1418"/>
      <c r="J4" s="1418"/>
      <c r="K4" s="1417"/>
      <c r="L4" s="1417"/>
      <c r="M4" s="1418"/>
      <c r="N4" s="1418"/>
      <c r="O4" s="1418"/>
      <c r="P4" s="1418"/>
      <c r="Q4" s="1417"/>
      <c r="R4" s="1417"/>
      <c r="S4" s="1418"/>
      <c r="T4" s="1418"/>
      <c r="U4" s="1418"/>
      <c r="V4" s="1417"/>
      <c r="W4" s="1417"/>
      <c r="X4" s="1434"/>
      <c r="Y4" s="1418"/>
      <c r="Z4" s="1417"/>
      <c r="AA4" s="1417"/>
      <c r="AB4" s="1417"/>
      <c r="AC4" s="1417"/>
    </row>
    <row r="5" spans="1:29" s="841" customFormat="1">
      <c r="A5" s="1416"/>
      <c r="B5" s="1416"/>
      <c r="C5" s="1417"/>
      <c r="D5" s="1418"/>
      <c r="E5" s="1418"/>
      <c r="F5" s="1418"/>
      <c r="G5" s="1418"/>
      <c r="H5" s="1418"/>
      <c r="I5" s="1418"/>
      <c r="J5" s="1418"/>
      <c r="K5" s="1417"/>
      <c r="L5" s="1417"/>
      <c r="M5" s="1418"/>
      <c r="N5" s="1418"/>
      <c r="O5" s="1418"/>
      <c r="P5" s="1418"/>
      <c r="Q5" s="1417"/>
      <c r="R5" s="1417"/>
      <c r="S5" s="1418"/>
      <c r="T5" s="1418"/>
      <c r="U5" s="1418"/>
      <c r="V5" s="1417"/>
      <c r="W5" s="1417"/>
      <c r="X5" s="1434"/>
      <c r="Y5" s="1418"/>
      <c r="Z5" s="1417"/>
      <c r="AA5" s="1417"/>
      <c r="AB5" s="1417"/>
      <c r="AC5" s="1417"/>
    </row>
    <row r="6" spans="1:29" s="841" customFormat="1">
      <c r="A6" s="1416"/>
      <c r="B6" s="1416"/>
      <c r="C6" s="1417"/>
      <c r="D6" s="1418"/>
      <c r="E6" s="1418"/>
      <c r="F6" s="1418"/>
      <c r="G6" s="1418"/>
      <c r="H6" s="1418"/>
      <c r="I6" s="1418"/>
      <c r="J6" s="1418"/>
      <c r="K6" s="1417"/>
      <c r="L6" s="1417"/>
      <c r="M6" s="1418"/>
      <c r="N6" s="1418"/>
      <c r="O6" s="1418"/>
      <c r="P6" s="1418"/>
      <c r="Q6" s="1417"/>
      <c r="R6" s="1417"/>
      <c r="S6" s="1418"/>
      <c r="T6" s="1418"/>
      <c r="U6" s="1418"/>
      <c r="V6" s="1417"/>
      <c r="W6" s="1417"/>
      <c r="X6" s="1434"/>
      <c r="Y6" s="1418"/>
      <c r="Z6" s="1417"/>
      <c r="AA6" s="1417"/>
      <c r="AB6" s="1417"/>
      <c r="AC6" s="1417"/>
    </row>
    <row r="7" spans="1:29" s="841" customFormat="1">
      <c r="A7" s="1416"/>
      <c r="B7" s="1416"/>
      <c r="C7" s="1417"/>
      <c r="D7" s="1418"/>
      <c r="E7" s="1418"/>
      <c r="F7" s="1418"/>
      <c r="G7" s="1418"/>
      <c r="H7" s="1418"/>
      <c r="I7" s="1418"/>
      <c r="J7" s="1418"/>
      <c r="K7" s="1417"/>
      <c r="L7" s="1417"/>
      <c r="M7" s="1418"/>
      <c r="N7" s="1418"/>
      <c r="O7" s="1418"/>
      <c r="P7" s="1418"/>
      <c r="Q7" s="1417"/>
      <c r="R7" s="1417"/>
      <c r="S7" s="1418"/>
      <c r="T7" s="1418"/>
      <c r="U7" s="1418"/>
      <c r="V7" s="1417"/>
      <c r="W7" s="1417"/>
      <c r="X7" s="1434"/>
      <c r="Y7" s="1418"/>
      <c r="Z7" s="1417"/>
      <c r="AA7" s="1417"/>
      <c r="AB7" s="1417"/>
      <c r="AC7" s="1417"/>
    </row>
    <row r="8" spans="1:29" s="841" customFormat="1">
      <c r="A8" s="1416"/>
      <c r="B8" s="1416"/>
      <c r="C8" s="1417"/>
      <c r="D8" s="1418"/>
      <c r="E8" s="1418"/>
      <c r="F8" s="1418"/>
      <c r="G8" s="1418"/>
      <c r="H8" s="1418"/>
      <c r="I8" s="1418"/>
      <c r="J8" s="1418"/>
      <c r="K8" s="1417"/>
      <c r="L8" s="1417"/>
      <c r="M8" s="1418"/>
      <c r="N8" s="1418"/>
      <c r="O8" s="1418"/>
      <c r="P8" s="1418"/>
      <c r="Q8" s="1417"/>
      <c r="R8" s="1417"/>
      <c r="S8" s="1418"/>
      <c r="T8" s="1418"/>
      <c r="U8" s="1418"/>
      <c r="V8" s="1417"/>
      <c r="W8" s="1417"/>
      <c r="X8" s="1434"/>
      <c r="Y8" s="1418"/>
      <c r="Z8" s="1417"/>
      <c r="AA8" s="1417"/>
      <c r="AB8" s="1417"/>
      <c r="AC8" s="1417"/>
    </row>
    <row r="9" spans="1:29" s="841" customFormat="1">
      <c r="A9" s="1416"/>
      <c r="B9" s="1416"/>
      <c r="C9" s="1417"/>
      <c r="D9" s="1418"/>
      <c r="E9" s="1418"/>
      <c r="F9" s="1418"/>
      <c r="G9" s="1418"/>
      <c r="H9" s="1418"/>
      <c r="I9" s="1418"/>
      <c r="J9" s="1418"/>
      <c r="K9" s="1417"/>
      <c r="L9" s="1417"/>
      <c r="M9" s="1418"/>
      <c r="N9" s="1418"/>
      <c r="O9" s="1418"/>
      <c r="P9" s="1418"/>
      <c r="Q9" s="1417"/>
      <c r="R9" s="1417"/>
      <c r="S9" s="1418"/>
      <c r="T9" s="1418"/>
      <c r="U9" s="1418"/>
      <c r="V9" s="1417"/>
      <c r="W9" s="1417"/>
      <c r="X9" s="1434"/>
      <c r="Y9" s="1418"/>
      <c r="Z9" s="1417"/>
      <c r="AA9" s="1417"/>
      <c r="AB9" s="1417"/>
      <c r="AC9" s="1417"/>
    </row>
    <row r="10" spans="1:29" s="841" customFormat="1">
      <c r="A10" s="1416"/>
      <c r="B10" s="1416"/>
      <c r="C10" s="1417"/>
      <c r="D10" s="1418"/>
      <c r="E10" s="1418"/>
      <c r="F10" s="1418"/>
      <c r="G10" s="1418"/>
      <c r="H10" s="1418"/>
      <c r="I10" s="1418"/>
      <c r="J10" s="1418"/>
      <c r="K10" s="1417"/>
      <c r="L10" s="1417"/>
      <c r="M10" s="1418"/>
      <c r="N10" s="1418"/>
      <c r="O10" s="1418"/>
      <c r="P10" s="1418"/>
      <c r="Q10" s="1417"/>
      <c r="R10" s="1417"/>
      <c r="S10" s="1418"/>
      <c r="T10" s="1418"/>
      <c r="U10" s="1418"/>
      <c r="V10" s="1417"/>
      <c r="W10" s="1417"/>
      <c r="X10" s="1434"/>
      <c r="Y10" s="1418"/>
      <c r="Z10" s="1417"/>
      <c r="AA10" s="1417"/>
      <c r="AB10" s="1417"/>
      <c r="AC10" s="1417"/>
    </row>
    <row r="11" spans="1:29" s="841" customFormat="1">
      <c r="A11" s="1416"/>
      <c r="B11" s="1416"/>
      <c r="C11" s="1417"/>
      <c r="D11" s="1418"/>
      <c r="E11" s="1418"/>
      <c r="F11" s="1418"/>
      <c r="G11" s="1418"/>
      <c r="H11" s="1418"/>
      <c r="I11" s="1418"/>
      <c r="J11" s="1418"/>
      <c r="K11" s="1417"/>
      <c r="L11" s="1417"/>
      <c r="M11" s="1418"/>
      <c r="N11" s="1418"/>
      <c r="O11" s="1418"/>
      <c r="P11" s="1418"/>
      <c r="Q11" s="1417"/>
      <c r="R11" s="1417"/>
      <c r="S11" s="1418"/>
      <c r="T11" s="1418"/>
      <c r="U11" s="1418"/>
      <c r="V11" s="1417"/>
      <c r="W11" s="1417"/>
      <c r="X11" s="1434"/>
      <c r="Y11" s="1418"/>
      <c r="Z11" s="1417"/>
      <c r="AA11" s="1417"/>
      <c r="AB11" s="1417"/>
      <c r="AC11" s="1417"/>
    </row>
    <row r="12" spans="1:29" s="841" customFormat="1">
      <c r="A12" s="1416"/>
      <c r="B12" s="1416"/>
      <c r="C12" s="1417"/>
      <c r="D12" s="1418"/>
      <c r="E12" s="1418"/>
      <c r="F12" s="1418"/>
      <c r="G12" s="1418"/>
      <c r="H12" s="1418"/>
      <c r="I12" s="1418"/>
      <c r="J12" s="1418"/>
      <c r="K12" s="1417"/>
      <c r="L12" s="1417"/>
      <c r="M12" s="1418"/>
      <c r="N12" s="1418"/>
      <c r="O12" s="1418"/>
      <c r="P12" s="1418"/>
      <c r="Q12" s="1417"/>
      <c r="R12" s="1417"/>
      <c r="S12" s="1418"/>
      <c r="T12" s="1418"/>
      <c r="U12" s="1418"/>
      <c r="V12" s="1417"/>
      <c r="W12" s="1417"/>
      <c r="X12" s="1434"/>
      <c r="Y12" s="1418"/>
      <c r="Z12" s="1417"/>
      <c r="AA12" s="1417"/>
      <c r="AB12" s="1417"/>
      <c r="AC12" s="1417"/>
    </row>
    <row r="13" spans="1:29" s="841" customFormat="1">
      <c r="A13" s="1416"/>
      <c r="B13" s="1416"/>
      <c r="C13" s="1417"/>
      <c r="D13" s="1418"/>
      <c r="E13" s="1418"/>
      <c r="F13" s="1418"/>
      <c r="G13" s="1418"/>
      <c r="H13" s="1418"/>
      <c r="I13" s="1418"/>
      <c r="J13" s="1418"/>
      <c r="K13" s="1417"/>
      <c r="L13" s="1417"/>
      <c r="M13" s="1418"/>
      <c r="N13" s="1418"/>
      <c r="O13" s="1418"/>
      <c r="P13" s="1418"/>
      <c r="Q13" s="1417"/>
      <c r="R13" s="1417"/>
      <c r="S13" s="1418"/>
      <c r="T13" s="1418"/>
      <c r="U13" s="1418"/>
      <c r="V13" s="1417"/>
      <c r="W13" s="1417"/>
      <c r="X13" s="1434"/>
      <c r="Y13" s="1418"/>
      <c r="Z13" s="1417"/>
      <c r="AA13" s="1417"/>
      <c r="AB13" s="1417"/>
      <c r="AC13" s="1417"/>
    </row>
    <row r="14" spans="1:29" s="841" customFormat="1">
      <c r="A14" s="1416"/>
      <c r="B14" s="1416"/>
      <c r="C14" s="1417"/>
      <c r="D14" s="1418"/>
      <c r="E14" s="1418"/>
      <c r="F14" s="1418"/>
      <c r="G14" s="1418"/>
      <c r="H14" s="1418"/>
      <c r="I14" s="1418"/>
      <c r="J14" s="1418"/>
      <c r="K14" s="1417"/>
      <c r="L14" s="1417"/>
      <c r="M14" s="1418"/>
      <c r="N14" s="1418"/>
      <c r="O14" s="1418"/>
      <c r="P14" s="1418"/>
      <c r="Q14" s="1417"/>
      <c r="R14" s="1417"/>
      <c r="S14" s="1418"/>
      <c r="T14" s="1418"/>
      <c r="U14" s="1418"/>
      <c r="V14" s="1417"/>
      <c r="W14" s="1417"/>
      <c r="X14" s="1434"/>
      <c r="Y14" s="1418"/>
      <c r="Z14" s="1417"/>
      <c r="AA14" s="1417"/>
      <c r="AB14" s="1417"/>
      <c r="AC14" s="1417"/>
    </row>
    <row r="15" spans="1:29" s="841" customFormat="1">
      <c r="A15" s="1416"/>
      <c r="B15" s="1416"/>
      <c r="C15" s="1417"/>
      <c r="D15" s="1418"/>
      <c r="E15" s="1418"/>
      <c r="F15" s="1418"/>
      <c r="G15" s="1418"/>
      <c r="H15" s="1418"/>
      <c r="I15" s="1418"/>
      <c r="J15" s="1418"/>
      <c r="K15" s="1417"/>
      <c r="L15" s="1417"/>
      <c r="M15" s="1418"/>
      <c r="N15" s="1418"/>
      <c r="O15" s="1418"/>
      <c r="P15" s="1418"/>
      <c r="Q15" s="1417"/>
      <c r="R15" s="1417"/>
      <c r="S15" s="1418"/>
      <c r="T15" s="1418"/>
      <c r="U15" s="1418"/>
      <c r="V15" s="1417"/>
      <c r="W15" s="1417"/>
      <c r="X15" s="1434"/>
      <c r="Y15" s="1418"/>
      <c r="Z15" s="1417"/>
      <c r="AA15" s="1417"/>
      <c r="AB15" s="1417"/>
      <c r="AC15" s="1417"/>
    </row>
    <row r="16" spans="1:29" s="841" customFormat="1">
      <c r="A16" s="1416"/>
      <c r="B16" s="1416"/>
      <c r="C16" s="1417"/>
      <c r="D16" s="1418"/>
      <c r="E16" s="1418"/>
      <c r="F16" s="1418"/>
      <c r="G16" s="1418"/>
      <c r="H16" s="1418"/>
      <c r="I16" s="1418"/>
      <c r="J16" s="1418"/>
      <c r="K16" s="1417"/>
      <c r="L16" s="1417"/>
      <c r="M16" s="1418"/>
      <c r="N16" s="1418"/>
      <c r="O16" s="1418"/>
      <c r="P16" s="1418"/>
      <c r="Q16" s="1417"/>
      <c r="R16" s="1417"/>
      <c r="S16" s="1418"/>
      <c r="T16" s="1418"/>
      <c r="U16" s="1418"/>
      <c r="V16" s="1417"/>
      <c r="W16" s="1417"/>
      <c r="X16" s="1434"/>
      <c r="Y16" s="1418"/>
      <c r="Z16" s="1417"/>
      <c r="AA16" s="1417"/>
      <c r="AB16" s="1417"/>
      <c r="AC16" s="1417"/>
    </row>
    <row r="17" spans="1:29" s="841" customFormat="1">
      <c r="A17" s="1416"/>
      <c r="B17" s="1416"/>
      <c r="C17" s="1417"/>
      <c r="D17" s="1418"/>
      <c r="E17" s="1418"/>
      <c r="F17" s="1418"/>
      <c r="G17" s="1418"/>
      <c r="H17" s="1418"/>
      <c r="I17" s="1418"/>
      <c r="J17" s="1418"/>
      <c r="K17" s="1417"/>
      <c r="L17" s="1417"/>
      <c r="M17" s="1418"/>
      <c r="N17" s="1418"/>
      <c r="O17" s="1418"/>
      <c r="P17" s="1418"/>
      <c r="Q17" s="1417"/>
      <c r="R17" s="1417"/>
      <c r="S17" s="1418"/>
      <c r="T17" s="1418"/>
      <c r="U17" s="1418"/>
      <c r="V17" s="1417"/>
      <c r="W17" s="1417"/>
      <c r="X17" s="1434"/>
      <c r="Y17" s="1418"/>
      <c r="Z17" s="1417"/>
      <c r="AA17" s="1417"/>
      <c r="AB17" s="1417"/>
      <c r="AC17" s="1417"/>
    </row>
    <row r="18" spans="1:29" s="841" customFormat="1">
      <c r="A18" s="1416"/>
      <c r="B18" s="1416"/>
      <c r="C18" s="1417"/>
      <c r="D18" s="1418"/>
      <c r="E18" s="1418"/>
      <c r="F18" s="1418"/>
      <c r="G18" s="1418"/>
      <c r="H18" s="1418"/>
      <c r="I18" s="1418"/>
      <c r="J18" s="1418"/>
      <c r="K18" s="1417"/>
      <c r="L18" s="1417"/>
      <c r="M18" s="1418"/>
      <c r="N18" s="1418"/>
      <c r="O18" s="1418"/>
      <c r="P18" s="1418"/>
      <c r="Q18" s="1417"/>
      <c r="R18" s="1417"/>
      <c r="S18" s="1418"/>
      <c r="T18" s="1418"/>
      <c r="U18" s="1418"/>
      <c r="V18" s="1417"/>
      <c r="W18" s="1417"/>
      <c r="X18" s="1434"/>
      <c r="Y18" s="1418"/>
      <c r="Z18" s="1417"/>
      <c r="AA18" s="1417"/>
      <c r="AB18" s="1417"/>
      <c r="AC18" s="1417"/>
    </row>
    <row r="19" spans="1:29" s="841" customFormat="1">
      <c r="A19" s="1416"/>
      <c r="B19" s="1416"/>
      <c r="C19" s="1417"/>
      <c r="D19" s="1418"/>
      <c r="E19" s="1418"/>
      <c r="F19" s="1418"/>
      <c r="G19" s="1418"/>
      <c r="H19" s="1418"/>
      <c r="I19" s="1418"/>
      <c r="J19" s="1418"/>
      <c r="K19" s="1417"/>
      <c r="L19" s="1417"/>
      <c r="M19" s="1418"/>
      <c r="N19" s="1418"/>
      <c r="O19" s="1418"/>
      <c r="P19" s="1418"/>
      <c r="Q19" s="1417"/>
      <c r="R19" s="1417"/>
      <c r="S19" s="1418"/>
      <c r="T19" s="1418"/>
      <c r="U19" s="1418"/>
      <c r="V19" s="1417"/>
      <c r="W19" s="1417"/>
      <c r="X19" s="1434"/>
      <c r="Y19" s="1418"/>
      <c r="Z19" s="1417"/>
      <c r="AA19" s="1417"/>
      <c r="AB19" s="1417"/>
      <c r="AC19" s="1417"/>
    </row>
    <row r="20" spans="1:29" s="841" customFormat="1">
      <c r="A20" s="1416"/>
      <c r="B20" s="1416"/>
      <c r="C20" s="1417"/>
      <c r="D20" s="1418"/>
      <c r="E20" s="1418"/>
      <c r="F20" s="1418"/>
      <c r="G20" s="1418"/>
      <c r="H20" s="1418"/>
      <c r="I20" s="1418"/>
      <c r="J20" s="1418"/>
      <c r="K20" s="1417"/>
      <c r="L20" s="1417"/>
      <c r="M20" s="1418"/>
      <c r="N20" s="1418"/>
      <c r="O20" s="1418"/>
      <c r="P20" s="1418"/>
      <c r="Q20" s="1417"/>
      <c r="R20" s="1417"/>
      <c r="S20" s="1418"/>
      <c r="T20" s="1418"/>
      <c r="U20" s="1418"/>
      <c r="V20" s="1417"/>
      <c r="W20" s="1417"/>
      <c r="X20" s="1434"/>
      <c r="Y20" s="1418"/>
      <c r="Z20" s="1417"/>
      <c r="AA20" s="1417"/>
      <c r="AB20" s="1417"/>
      <c r="AC20" s="1417"/>
    </row>
    <row r="21" spans="1:29" s="841" customFormat="1">
      <c r="A21" s="1416"/>
      <c r="B21" s="1416"/>
      <c r="C21" s="1417"/>
      <c r="D21" s="1418"/>
      <c r="E21" s="1418"/>
      <c r="F21" s="1418"/>
      <c r="G21" s="1418"/>
      <c r="H21" s="1418"/>
      <c r="I21" s="1418"/>
      <c r="J21" s="1418"/>
      <c r="K21" s="1417"/>
      <c r="L21" s="1417"/>
      <c r="M21" s="1418"/>
      <c r="N21" s="1418"/>
      <c r="O21" s="1418"/>
      <c r="P21" s="1418"/>
      <c r="Q21" s="1417"/>
      <c r="R21" s="1417"/>
      <c r="S21" s="1418"/>
      <c r="T21" s="1418"/>
      <c r="U21" s="1418"/>
      <c r="V21" s="1417"/>
      <c r="W21" s="1417"/>
      <c r="X21" s="1434"/>
      <c r="Y21" s="1418"/>
      <c r="Z21" s="1417"/>
      <c r="AA21" s="1417"/>
      <c r="AB21" s="1417"/>
      <c r="AC21" s="1417"/>
    </row>
    <row r="22" spans="1:29" s="841" customFormat="1">
      <c r="A22" s="1416"/>
      <c r="B22" s="1416"/>
      <c r="C22" s="1417"/>
      <c r="D22" s="1418"/>
      <c r="E22" s="1418"/>
      <c r="F22" s="1418"/>
      <c r="G22" s="1418"/>
      <c r="H22" s="1418"/>
      <c r="I22" s="1418"/>
      <c r="J22" s="1418"/>
      <c r="K22" s="1417"/>
      <c r="L22" s="1417"/>
      <c r="M22" s="1418"/>
      <c r="N22" s="1418"/>
      <c r="O22" s="1418"/>
      <c r="P22" s="1418"/>
      <c r="Q22" s="1417"/>
      <c r="R22" s="1417"/>
      <c r="S22" s="1418"/>
      <c r="T22" s="1418"/>
      <c r="U22" s="1418"/>
      <c r="V22" s="1417"/>
      <c r="W22" s="1417"/>
      <c r="X22" s="1434"/>
      <c r="Y22" s="1418"/>
      <c r="Z22" s="1417"/>
      <c r="AA22" s="1417"/>
      <c r="AB22" s="1417"/>
      <c r="AC22" s="1417"/>
    </row>
    <row r="23" spans="1:29" s="841" customFormat="1">
      <c r="A23" s="1416"/>
      <c r="B23" s="1416"/>
      <c r="C23" s="1417"/>
      <c r="D23" s="1418"/>
      <c r="E23" s="1418"/>
      <c r="F23" s="1418"/>
      <c r="G23" s="1418"/>
      <c r="H23" s="1418"/>
      <c r="I23" s="1418"/>
      <c r="J23" s="1418"/>
      <c r="K23" s="1417"/>
      <c r="L23" s="1417"/>
      <c r="M23" s="1418"/>
      <c r="N23" s="1418"/>
      <c r="O23" s="1418"/>
      <c r="P23" s="1418"/>
      <c r="Q23" s="1417"/>
      <c r="R23" s="1417"/>
      <c r="S23" s="1418"/>
      <c r="T23" s="1418"/>
      <c r="U23" s="1418"/>
      <c r="V23" s="1417"/>
      <c r="W23" s="1417"/>
      <c r="X23" s="1434"/>
      <c r="Y23" s="1418"/>
      <c r="Z23" s="1417"/>
      <c r="AA23" s="1417"/>
      <c r="AB23" s="1417"/>
      <c r="AC23" s="1417"/>
    </row>
    <row r="24" spans="1:29" s="841" customFormat="1">
      <c r="A24" s="1416"/>
      <c r="B24" s="1416"/>
      <c r="C24" s="1417"/>
      <c r="D24" s="1418"/>
      <c r="E24" s="1418"/>
      <c r="F24" s="1418"/>
      <c r="G24" s="1418"/>
      <c r="H24" s="1418"/>
      <c r="I24" s="1418"/>
      <c r="J24" s="1418"/>
      <c r="K24" s="1417"/>
      <c r="L24" s="1417"/>
      <c r="M24" s="1418"/>
      <c r="N24" s="1418"/>
      <c r="O24" s="1418"/>
      <c r="P24" s="1418"/>
      <c r="Q24" s="1417"/>
      <c r="R24" s="1417"/>
      <c r="S24" s="1418"/>
      <c r="T24" s="1418"/>
      <c r="U24" s="1418"/>
      <c r="V24" s="1417"/>
      <c r="W24" s="1417"/>
      <c r="X24" s="1434"/>
      <c r="Y24" s="1418"/>
      <c r="Z24" s="1417"/>
      <c r="AA24" s="1417"/>
      <c r="AB24" s="1417"/>
      <c r="AC24" s="1417"/>
    </row>
    <row r="25" spans="1:29" s="841" customFormat="1">
      <c r="A25" s="1416"/>
      <c r="B25" s="1416"/>
      <c r="C25" s="1417"/>
      <c r="D25" s="1418"/>
      <c r="E25" s="1418"/>
      <c r="F25" s="1418"/>
      <c r="G25" s="1418"/>
      <c r="H25" s="1418"/>
      <c r="I25" s="1418"/>
      <c r="J25" s="1418"/>
      <c r="K25" s="1417"/>
      <c r="L25" s="1417"/>
      <c r="M25" s="1418"/>
      <c r="N25" s="1418"/>
      <c r="O25" s="1418"/>
      <c r="P25" s="1418"/>
      <c r="Q25" s="1417"/>
      <c r="R25" s="1417"/>
      <c r="S25" s="1418"/>
      <c r="T25" s="1418"/>
      <c r="U25" s="1418"/>
      <c r="V25" s="1417"/>
      <c r="W25" s="1417"/>
      <c r="X25" s="1434"/>
      <c r="Y25" s="1418"/>
      <c r="Z25" s="1417"/>
      <c r="AA25" s="1417"/>
      <c r="AB25" s="1417"/>
      <c r="AC25" s="1417"/>
    </row>
    <row r="26" spans="1:29" s="841" customFormat="1">
      <c r="A26" s="1416"/>
      <c r="B26" s="1416"/>
      <c r="C26" s="1417"/>
      <c r="D26" s="1418"/>
      <c r="E26" s="1418"/>
      <c r="F26" s="1418"/>
      <c r="G26" s="1418"/>
      <c r="H26" s="1418"/>
      <c r="I26" s="1418"/>
      <c r="J26" s="1418"/>
      <c r="K26" s="1417"/>
      <c r="L26" s="1417"/>
      <c r="M26" s="1418"/>
      <c r="N26" s="1418"/>
      <c r="O26" s="1418"/>
      <c r="P26" s="1418"/>
      <c r="Q26" s="1417"/>
      <c r="R26" s="1417"/>
      <c r="S26" s="1418"/>
      <c r="T26" s="1418"/>
      <c r="U26" s="1418"/>
      <c r="V26" s="1417"/>
      <c r="W26" s="1417"/>
      <c r="X26" s="1434"/>
      <c r="Y26" s="1418"/>
      <c r="Z26" s="1417"/>
      <c r="AA26" s="1417"/>
      <c r="AB26" s="1417"/>
      <c r="AC26" s="1417"/>
    </row>
    <row r="27" spans="1:29" s="841" customFormat="1">
      <c r="A27" s="1416"/>
      <c r="B27" s="1416"/>
      <c r="C27" s="1417"/>
      <c r="D27" s="1418"/>
      <c r="E27" s="1418"/>
      <c r="F27" s="1418"/>
      <c r="G27" s="1418"/>
      <c r="H27" s="1418"/>
      <c r="I27" s="1418"/>
      <c r="J27" s="1418"/>
      <c r="K27" s="1417"/>
      <c r="L27" s="1417"/>
      <c r="M27" s="1418"/>
      <c r="N27" s="1418"/>
      <c r="O27" s="1418"/>
      <c r="P27" s="1418"/>
      <c r="Q27" s="1417"/>
      <c r="R27" s="1417"/>
      <c r="S27" s="1418"/>
      <c r="T27" s="1418"/>
      <c r="U27" s="1418"/>
      <c r="V27" s="1417"/>
      <c r="W27" s="1417"/>
      <c r="X27" s="1434"/>
      <c r="Y27" s="1418"/>
      <c r="Z27" s="1417"/>
      <c r="AA27" s="1417"/>
      <c r="AB27" s="1417"/>
      <c r="AC27" s="1417"/>
    </row>
    <row r="28" spans="1:29" s="841" customFormat="1">
      <c r="A28" s="1416"/>
      <c r="B28" s="1416"/>
      <c r="C28" s="1417"/>
      <c r="D28" s="1418"/>
      <c r="E28" s="1418"/>
      <c r="F28" s="1418"/>
      <c r="G28" s="1418"/>
      <c r="H28" s="1418"/>
      <c r="I28" s="1418"/>
      <c r="J28" s="1418"/>
      <c r="K28" s="1417"/>
      <c r="L28" s="1417"/>
      <c r="M28" s="1418"/>
      <c r="N28" s="1418"/>
      <c r="O28" s="1418"/>
      <c r="P28" s="1418"/>
      <c r="Q28" s="1417"/>
      <c r="R28" s="1417"/>
      <c r="S28" s="1418"/>
      <c r="T28" s="1418"/>
      <c r="U28" s="1418"/>
      <c r="V28" s="1417"/>
      <c r="W28" s="1417"/>
      <c r="X28" s="1434"/>
      <c r="Y28" s="1418"/>
      <c r="Z28" s="1417"/>
      <c r="AA28" s="1417"/>
      <c r="AB28" s="1417"/>
      <c r="AC28" s="1417"/>
    </row>
    <row r="29" spans="1:29" s="841" customFormat="1">
      <c r="A29" s="1416"/>
      <c r="B29" s="1416"/>
      <c r="C29" s="1417"/>
      <c r="D29" s="1418"/>
      <c r="E29" s="1418"/>
      <c r="F29" s="1418"/>
      <c r="G29" s="1418"/>
      <c r="H29" s="1418"/>
      <c r="I29" s="1418"/>
      <c r="J29" s="1418"/>
      <c r="K29" s="1417"/>
      <c r="L29" s="1417"/>
      <c r="M29" s="1418"/>
      <c r="N29" s="1418"/>
      <c r="O29" s="1418"/>
      <c r="P29" s="1418"/>
      <c r="Q29" s="1417"/>
      <c r="R29" s="1417"/>
      <c r="S29" s="1418"/>
      <c r="T29" s="1418"/>
      <c r="U29" s="1418"/>
      <c r="V29" s="1417"/>
      <c r="W29" s="1417"/>
      <c r="X29" s="1434"/>
      <c r="Y29" s="1418"/>
      <c r="Z29" s="1417"/>
      <c r="AA29" s="1417"/>
      <c r="AB29" s="1417"/>
      <c r="AC29" s="1417"/>
    </row>
    <row r="30" spans="1:29" s="841" customFormat="1">
      <c r="A30" s="1416"/>
      <c r="B30" s="1416"/>
      <c r="C30" s="1417"/>
      <c r="D30" s="1418"/>
      <c r="E30" s="1418"/>
      <c r="F30" s="1418"/>
      <c r="G30" s="1418"/>
      <c r="H30" s="1418"/>
      <c r="I30" s="1418"/>
      <c r="J30" s="1418"/>
      <c r="K30" s="1417"/>
      <c r="L30" s="1417"/>
      <c r="M30" s="1418"/>
      <c r="N30" s="1418"/>
      <c r="O30" s="1418"/>
      <c r="P30" s="1418"/>
      <c r="Q30" s="1417"/>
      <c r="R30" s="1417"/>
      <c r="S30" s="1418"/>
      <c r="T30" s="1418"/>
      <c r="U30" s="1418"/>
      <c r="V30" s="1417"/>
      <c r="W30" s="1417"/>
      <c r="X30" s="1434"/>
      <c r="Y30" s="1418"/>
      <c r="Z30" s="1417"/>
      <c r="AA30" s="1417"/>
      <c r="AB30" s="1417"/>
      <c r="AC30" s="1417"/>
    </row>
    <row r="31" spans="1:29" s="841" customFormat="1">
      <c r="A31" s="1416"/>
      <c r="B31" s="1416"/>
      <c r="C31" s="1417"/>
      <c r="D31" s="1418"/>
      <c r="E31" s="1418"/>
      <c r="F31" s="1418"/>
      <c r="G31" s="1418"/>
      <c r="H31" s="1418"/>
      <c r="I31" s="1418"/>
      <c r="J31" s="1418"/>
      <c r="K31" s="1417"/>
      <c r="L31" s="1417"/>
      <c r="M31" s="1418"/>
      <c r="N31" s="1418"/>
      <c r="O31" s="1418"/>
      <c r="P31" s="1418"/>
      <c r="Q31" s="1417"/>
      <c r="R31" s="1417"/>
      <c r="S31" s="1418"/>
      <c r="T31" s="1418"/>
      <c r="U31" s="1418"/>
      <c r="V31" s="1417"/>
      <c r="W31" s="1417"/>
      <c r="X31" s="1434"/>
      <c r="Y31" s="1418"/>
      <c r="Z31" s="1417"/>
      <c r="AA31" s="1417"/>
      <c r="AB31" s="1417"/>
      <c r="AC31" s="1417"/>
    </row>
    <row r="32" spans="1:29" s="841" customFormat="1">
      <c r="A32" s="1416"/>
      <c r="B32" s="1416"/>
      <c r="C32" s="1417"/>
      <c r="D32" s="1418"/>
      <c r="E32" s="1418"/>
      <c r="F32" s="1418"/>
      <c r="G32" s="1418"/>
      <c r="H32" s="1418"/>
      <c r="I32" s="1418"/>
      <c r="J32" s="1418"/>
      <c r="K32" s="1417"/>
      <c r="L32" s="1417"/>
      <c r="M32" s="1418"/>
      <c r="N32" s="1418"/>
      <c r="O32" s="1418"/>
      <c r="P32" s="1418"/>
      <c r="Q32" s="1417"/>
      <c r="R32" s="1417"/>
      <c r="S32" s="1418"/>
      <c r="T32" s="1418"/>
      <c r="U32" s="1418"/>
      <c r="V32" s="1417"/>
      <c r="W32" s="1417"/>
      <c r="X32" s="1434"/>
      <c r="Y32" s="1418"/>
      <c r="Z32" s="1417"/>
      <c r="AA32" s="1417"/>
      <c r="AB32" s="1417"/>
      <c r="AC32" s="1417"/>
    </row>
    <row r="33" spans="1:29" s="841" customFormat="1">
      <c r="A33" s="1416"/>
      <c r="B33" s="1416"/>
      <c r="C33" s="1417"/>
      <c r="D33" s="1418"/>
      <c r="E33" s="1418"/>
      <c r="F33" s="1418"/>
      <c r="G33" s="1418"/>
      <c r="H33" s="1418"/>
      <c r="I33" s="1418"/>
      <c r="J33" s="1418"/>
      <c r="K33" s="1417"/>
      <c r="L33" s="1417"/>
      <c r="M33" s="1418"/>
      <c r="N33" s="1418"/>
      <c r="O33" s="1418"/>
      <c r="P33" s="1418"/>
      <c r="Q33" s="1417"/>
      <c r="R33" s="1417"/>
      <c r="S33" s="1418"/>
      <c r="T33" s="1418"/>
      <c r="U33" s="1418"/>
      <c r="V33" s="1417"/>
      <c r="W33" s="1417"/>
      <c r="X33" s="1434"/>
      <c r="Y33" s="1418"/>
      <c r="Z33" s="1417"/>
      <c r="AA33" s="1417"/>
      <c r="AB33" s="1417"/>
      <c r="AC33" s="1417"/>
    </row>
    <row r="34" spans="1:29" s="841" customFormat="1">
      <c r="A34" s="1416"/>
      <c r="B34" s="1416"/>
      <c r="C34" s="1417"/>
      <c r="D34" s="1418"/>
      <c r="E34" s="1418"/>
      <c r="F34" s="1418"/>
      <c r="G34" s="1418"/>
      <c r="H34" s="1418"/>
      <c r="I34" s="1418"/>
      <c r="J34" s="1418"/>
      <c r="K34" s="1417"/>
      <c r="L34" s="1417"/>
      <c r="M34" s="1418"/>
      <c r="N34" s="1418"/>
      <c r="O34" s="1418"/>
      <c r="P34" s="1418"/>
      <c r="Q34" s="1417"/>
      <c r="R34" s="1417"/>
      <c r="S34" s="1418"/>
      <c r="T34" s="1418"/>
      <c r="U34" s="1418"/>
      <c r="V34" s="1417"/>
      <c r="W34" s="1417"/>
      <c r="X34" s="1434"/>
      <c r="Y34" s="1418"/>
      <c r="Z34" s="1417"/>
      <c r="AA34" s="1417"/>
      <c r="AB34" s="1417"/>
      <c r="AC34" s="1417"/>
    </row>
    <row r="35" spans="1:29" s="841" customFormat="1">
      <c r="A35" s="1416"/>
      <c r="B35" s="1416"/>
      <c r="C35" s="1417"/>
      <c r="D35" s="1418"/>
      <c r="E35" s="1418"/>
      <c r="F35" s="1418"/>
      <c r="G35" s="1418"/>
      <c r="H35" s="1418"/>
      <c r="I35" s="1418"/>
      <c r="J35" s="1418"/>
      <c r="K35" s="1417"/>
      <c r="L35" s="1417"/>
      <c r="M35" s="1418"/>
      <c r="N35" s="1418"/>
      <c r="O35" s="1418"/>
      <c r="P35" s="1418"/>
      <c r="Q35" s="1417"/>
      <c r="R35" s="1417"/>
      <c r="S35" s="1418"/>
      <c r="T35" s="1418"/>
      <c r="U35" s="1418"/>
      <c r="V35" s="1417"/>
      <c r="W35" s="1417"/>
      <c r="X35" s="1434"/>
      <c r="Y35" s="1418"/>
      <c r="Z35" s="1417"/>
      <c r="AA35" s="1417"/>
      <c r="AB35" s="1417"/>
      <c r="AC35" s="1417"/>
    </row>
    <row r="36" spans="1:29" s="841" customFormat="1">
      <c r="A36" s="1416"/>
      <c r="B36" s="1416"/>
      <c r="C36" s="1417"/>
      <c r="D36" s="1418"/>
      <c r="E36" s="1418"/>
      <c r="F36" s="1418"/>
      <c r="G36" s="1418"/>
      <c r="H36" s="1418"/>
      <c r="I36" s="1418"/>
      <c r="J36" s="1418"/>
      <c r="K36" s="1417"/>
      <c r="L36" s="1417"/>
      <c r="M36" s="1418"/>
      <c r="N36" s="1418"/>
      <c r="O36" s="1418"/>
      <c r="P36" s="1418"/>
      <c r="Q36" s="1417"/>
      <c r="R36" s="1417"/>
      <c r="S36" s="1418"/>
      <c r="T36" s="1418"/>
      <c r="U36" s="1418"/>
      <c r="V36" s="1417"/>
      <c r="W36" s="1417"/>
      <c r="X36" s="1434"/>
      <c r="Y36" s="1418"/>
      <c r="Z36" s="1417"/>
      <c r="AA36" s="1417"/>
      <c r="AB36" s="1417"/>
      <c r="AC36" s="1417"/>
    </row>
    <row r="37" spans="1:29" s="841" customFormat="1">
      <c r="A37" s="1416"/>
      <c r="B37" s="1416"/>
      <c r="C37" s="1417"/>
      <c r="D37" s="1418"/>
      <c r="E37" s="1418"/>
      <c r="F37" s="1418"/>
      <c r="G37" s="1418"/>
      <c r="H37" s="1418"/>
      <c r="I37" s="1418"/>
      <c r="J37" s="1418"/>
      <c r="K37" s="1417"/>
      <c r="L37" s="1417"/>
      <c r="M37" s="1418"/>
      <c r="N37" s="1418"/>
      <c r="O37" s="1418"/>
      <c r="P37" s="1418"/>
      <c r="Q37" s="1417"/>
      <c r="R37" s="1417"/>
      <c r="S37" s="1418"/>
      <c r="T37" s="1418"/>
      <c r="U37" s="1418"/>
      <c r="V37" s="1417"/>
      <c r="W37" s="1417"/>
      <c r="X37" s="1434"/>
      <c r="Y37" s="1418"/>
      <c r="Z37" s="1417"/>
      <c r="AA37" s="1417"/>
      <c r="AB37" s="1417"/>
      <c r="AC37" s="1417"/>
    </row>
    <row r="38" spans="1:29" s="841" customFormat="1">
      <c r="A38" s="1416"/>
      <c r="B38" s="1416"/>
      <c r="C38" s="1417"/>
      <c r="D38" s="1418"/>
      <c r="E38" s="1418"/>
      <c r="F38" s="1418"/>
      <c r="G38" s="1418"/>
      <c r="H38" s="1418"/>
      <c r="I38" s="1418"/>
      <c r="J38" s="1418"/>
      <c r="K38" s="1417"/>
      <c r="L38" s="1417"/>
      <c r="M38" s="1418"/>
      <c r="N38" s="1418"/>
      <c r="O38" s="1418"/>
      <c r="P38" s="1418"/>
      <c r="Q38" s="1417"/>
      <c r="R38" s="1417"/>
      <c r="S38" s="1418"/>
      <c r="T38" s="1418"/>
      <c r="U38" s="1418"/>
      <c r="V38" s="1417"/>
      <c r="W38" s="1417"/>
      <c r="X38" s="1434"/>
      <c r="Y38" s="1418"/>
      <c r="Z38" s="1417"/>
      <c r="AA38" s="1417"/>
      <c r="AB38" s="1417"/>
      <c r="AC38" s="1417"/>
    </row>
    <row r="39" spans="1:29" s="841" customFormat="1">
      <c r="A39" s="1416"/>
      <c r="B39" s="1416"/>
      <c r="C39" s="1417"/>
      <c r="D39" s="1418"/>
      <c r="E39" s="1418"/>
      <c r="F39" s="1418"/>
      <c r="G39" s="1418"/>
      <c r="H39" s="1418"/>
      <c r="I39" s="1418"/>
      <c r="J39" s="1418"/>
      <c r="K39" s="1417"/>
      <c r="L39" s="1417"/>
      <c r="M39" s="1418"/>
      <c r="N39" s="1418"/>
      <c r="O39" s="1418"/>
      <c r="P39" s="1418"/>
      <c r="Q39" s="1417"/>
      <c r="R39" s="1417"/>
      <c r="S39" s="1418"/>
      <c r="T39" s="1418"/>
      <c r="U39" s="1418"/>
      <c r="V39" s="1417"/>
      <c r="W39" s="1417"/>
      <c r="X39" s="1434"/>
      <c r="Y39" s="1418"/>
      <c r="Z39" s="1417"/>
      <c r="AA39" s="1417"/>
      <c r="AB39" s="1417"/>
      <c r="AC39" s="1417"/>
    </row>
    <row r="40" spans="1:29" s="841" customFormat="1">
      <c r="A40" s="1416"/>
      <c r="B40" s="1416"/>
      <c r="C40" s="1417"/>
      <c r="D40" s="1418"/>
      <c r="E40" s="1418"/>
      <c r="F40" s="1418"/>
      <c r="G40" s="1418"/>
      <c r="H40" s="1418"/>
      <c r="I40" s="1418"/>
      <c r="J40" s="1418"/>
      <c r="K40" s="1417"/>
      <c r="L40" s="1417"/>
      <c r="M40" s="1418"/>
      <c r="N40" s="1418"/>
      <c r="O40" s="1418"/>
      <c r="P40" s="1418"/>
      <c r="Q40" s="1417"/>
      <c r="R40" s="1417"/>
      <c r="S40" s="1418"/>
      <c r="T40" s="1418"/>
      <c r="U40" s="1418"/>
      <c r="V40" s="1417"/>
      <c r="W40" s="1417"/>
      <c r="X40" s="1434"/>
      <c r="Y40" s="1418"/>
      <c r="Z40" s="1417"/>
      <c r="AA40" s="1417"/>
      <c r="AB40" s="1417"/>
      <c r="AC40" s="1417"/>
    </row>
    <row r="41" spans="1:29" s="841" customFormat="1">
      <c r="A41" s="1416"/>
      <c r="B41" s="1416"/>
      <c r="C41" s="1417"/>
      <c r="D41" s="1418"/>
      <c r="E41" s="1418"/>
      <c r="F41" s="1418"/>
      <c r="G41" s="1418"/>
      <c r="H41" s="1418"/>
      <c r="I41" s="1418"/>
      <c r="J41" s="1418"/>
      <c r="K41" s="1417"/>
      <c r="L41" s="1417"/>
      <c r="M41" s="1418"/>
      <c r="N41" s="1418"/>
      <c r="O41" s="1418"/>
      <c r="P41" s="1418"/>
      <c r="Q41" s="1417"/>
      <c r="R41" s="1417"/>
      <c r="S41" s="1418"/>
      <c r="T41" s="1418"/>
      <c r="U41" s="1418"/>
      <c r="V41" s="1417"/>
      <c r="W41" s="1417"/>
      <c r="X41" s="1434"/>
      <c r="Y41" s="1418"/>
      <c r="Z41" s="1417"/>
      <c r="AA41" s="1417"/>
      <c r="AB41" s="1417"/>
      <c r="AC41" s="1417"/>
    </row>
    <row r="42" spans="1:29" s="841" customFormat="1">
      <c r="A42" s="1416"/>
      <c r="B42" s="1416"/>
      <c r="C42" s="1417"/>
      <c r="D42" s="1418"/>
      <c r="E42" s="1418"/>
      <c r="F42" s="1418"/>
      <c r="G42" s="1418"/>
      <c r="H42" s="1418"/>
      <c r="I42" s="1418"/>
      <c r="J42" s="1418"/>
      <c r="K42" s="1417"/>
      <c r="L42" s="1417"/>
      <c r="M42" s="1418"/>
      <c r="N42" s="1418"/>
      <c r="O42" s="1418"/>
      <c r="P42" s="1418"/>
      <c r="Q42" s="1417"/>
      <c r="R42" s="1417"/>
      <c r="S42" s="1418"/>
      <c r="T42" s="1418"/>
      <c r="U42" s="1418"/>
      <c r="V42" s="1417"/>
      <c r="W42" s="1417"/>
      <c r="X42" s="1434"/>
      <c r="Y42" s="1418"/>
      <c r="Z42" s="1417"/>
      <c r="AA42" s="1417"/>
      <c r="AB42" s="1417"/>
      <c r="AC42" s="1417"/>
    </row>
    <row r="43" spans="1:29" s="841" customFormat="1">
      <c r="A43" s="1416"/>
      <c r="B43" s="1416"/>
      <c r="C43" s="1417"/>
      <c r="D43" s="1418"/>
      <c r="E43" s="1418"/>
      <c r="F43" s="1418"/>
      <c r="G43" s="1418"/>
      <c r="H43" s="1418"/>
      <c r="I43" s="1418"/>
      <c r="J43" s="1418"/>
      <c r="K43" s="1417"/>
      <c r="L43" s="1417"/>
      <c r="M43" s="1418"/>
      <c r="N43" s="1418"/>
      <c r="O43" s="1418"/>
      <c r="P43" s="1418"/>
      <c r="Q43" s="1417"/>
      <c r="R43" s="1417"/>
      <c r="S43" s="1418"/>
      <c r="T43" s="1418"/>
      <c r="U43" s="1418"/>
      <c r="V43" s="1417"/>
      <c r="W43" s="1417"/>
      <c r="X43" s="1434"/>
      <c r="Y43" s="1418"/>
      <c r="Z43" s="1417"/>
      <c r="AA43" s="1417"/>
      <c r="AB43" s="1417"/>
      <c r="AC43" s="1417"/>
    </row>
    <row r="44" spans="1:29" s="841" customFormat="1">
      <c r="A44" s="1416"/>
      <c r="B44" s="1416"/>
      <c r="C44" s="1417"/>
      <c r="D44" s="1418"/>
      <c r="E44" s="1418"/>
      <c r="F44" s="1418"/>
      <c r="G44" s="1418"/>
      <c r="H44" s="1418"/>
      <c r="I44" s="1418"/>
      <c r="J44" s="1418"/>
      <c r="K44" s="1417"/>
      <c r="L44" s="1417"/>
      <c r="M44" s="1418"/>
      <c r="N44" s="1418"/>
      <c r="O44" s="1418"/>
      <c r="P44" s="1418"/>
      <c r="Q44" s="1417"/>
      <c r="R44" s="1417"/>
      <c r="S44" s="1418"/>
      <c r="T44" s="1418"/>
      <c r="U44" s="1418"/>
      <c r="V44" s="1417"/>
      <c r="W44" s="1417"/>
      <c r="X44" s="1434"/>
      <c r="Y44" s="1418"/>
      <c r="Z44" s="1417"/>
      <c r="AA44" s="1417"/>
      <c r="AB44" s="1417"/>
      <c r="AC44" s="1417"/>
    </row>
    <row r="45" spans="1:29" s="841" customFormat="1">
      <c r="A45" s="898"/>
      <c r="B45" s="898"/>
      <c r="D45" s="904"/>
      <c r="E45" s="904"/>
      <c r="F45" s="904"/>
      <c r="G45" s="904"/>
      <c r="H45" s="904"/>
      <c r="I45" s="904"/>
      <c r="J45" s="904"/>
      <c r="M45" s="904"/>
      <c r="N45" s="904"/>
      <c r="O45" s="904"/>
      <c r="P45" s="904"/>
      <c r="S45" s="904"/>
      <c r="T45" s="904"/>
      <c r="U45" s="904"/>
      <c r="X45" s="1070"/>
      <c r="Y45" s="904"/>
    </row>
    <row r="46" spans="1:29" s="841" customFormat="1" ht="13.8" thickBot="1">
      <c r="A46" s="1419"/>
      <c r="B46" s="1419">
        <v>2008</v>
      </c>
      <c r="C46" s="904"/>
      <c r="D46" s="1419">
        <v>2009</v>
      </c>
      <c r="F46" s="1419">
        <v>2010</v>
      </c>
      <c r="H46" s="1419">
        <v>2011</v>
      </c>
      <c r="I46" s="904"/>
      <c r="J46" s="1419">
        <v>2012</v>
      </c>
      <c r="K46" s="904"/>
      <c r="L46" s="1419">
        <v>2013</v>
      </c>
      <c r="M46" s="904"/>
      <c r="N46" s="1419">
        <v>2014</v>
      </c>
      <c r="O46" s="904"/>
      <c r="P46" s="1419">
        <v>2015</v>
      </c>
      <c r="Q46" s="904"/>
      <c r="R46" s="1419">
        <v>2016</v>
      </c>
      <c r="S46" s="904"/>
      <c r="T46" s="1419">
        <v>2017</v>
      </c>
      <c r="U46" s="904"/>
      <c r="V46" s="1419">
        <v>2018</v>
      </c>
      <c r="W46" s="904"/>
      <c r="X46" s="1419">
        <v>2019</v>
      </c>
      <c r="Y46" s="904"/>
    </row>
    <row r="47" spans="1:29" s="841" customFormat="1">
      <c r="A47" s="1420" t="s">
        <v>41</v>
      </c>
      <c r="B47" s="1421" t="s">
        <v>42</v>
      </c>
      <c r="C47" s="1422" t="s">
        <v>43</v>
      </c>
      <c r="D47" s="1421" t="s">
        <v>42</v>
      </c>
      <c r="E47" s="1422" t="s">
        <v>43</v>
      </c>
      <c r="F47" s="1421" t="s">
        <v>42</v>
      </c>
      <c r="G47" s="1422" t="s">
        <v>43</v>
      </c>
      <c r="H47" s="1421" t="s">
        <v>42</v>
      </c>
      <c r="I47" s="1422" t="s">
        <v>43</v>
      </c>
      <c r="J47" s="1421" t="s">
        <v>42</v>
      </c>
      <c r="K47" s="1422" t="s">
        <v>43</v>
      </c>
      <c r="L47" s="1421" t="s">
        <v>42</v>
      </c>
      <c r="M47" s="1422" t="s">
        <v>43</v>
      </c>
      <c r="N47" s="1421" t="s">
        <v>42</v>
      </c>
      <c r="O47" s="1422" t="s">
        <v>43</v>
      </c>
      <c r="P47" s="1421" t="s">
        <v>42</v>
      </c>
      <c r="Q47" s="1422" t="s">
        <v>43</v>
      </c>
      <c r="R47" s="1421" t="s">
        <v>42</v>
      </c>
      <c r="S47" s="1422" t="s">
        <v>43</v>
      </c>
      <c r="T47" s="1421" t="s">
        <v>42</v>
      </c>
      <c r="U47" s="1422" t="s">
        <v>43</v>
      </c>
      <c r="V47" s="1421" t="s">
        <v>42</v>
      </c>
      <c r="W47" s="1422" t="s">
        <v>43</v>
      </c>
      <c r="X47" s="1697" t="s">
        <v>42</v>
      </c>
      <c r="Y47" s="1698" t="s">
        <v>43</v>
      </c>
    </row>
    <row r="48" spans="1:29" s="841" customFormat="1">
      <c r="A48" s="1420" t="s">
        <v>44</v>
      </c>
      <c r="B48" s="1423">
        <v>2365000</v>
      </c>
      <c r="C48" s="1424">
        <v>0.35</v>
      </c>
      <c r="D48" s="1423">
        <v>1790613</v>
      </c>
      <c r="E48" s="1424">
        <v>0.31</v>
      </c>
      <c r="F48" s="1423">
        <v>1930762</v>
      </c>
      <c r="G48" s="1424">
        <v>0.26</v>
      </c>
      <c r="H48" s="1423">
        <v>2005741</v>
      </c>
      <c r="I48" s="1424">
        <v>0.25</v>
      </c>
      <c r="J48" s="1423">
        <v>2135765</v>
      </c>
      <c r="K48" s="1424">
        <v>0.25</v>
      </c>
      <c r="L48" s="1423">
        <v>2368820</v>
      </c>
      <c r="M48" s="1424">
        <v>0.25</v>
      </c>
      <c r="N48" s="1423">
        <v>2484819</v>
      </c>
      <c r="O48" s="1424">
        <v>0.25</v>
      </c>
      <c r="P48" s="1423">
        <v>2493883</v>
      </c>
      <c r="Q48" s="1424">
        <v>0.24</v>
      </c>
      <c r="R48" s="1423">
        <v>3185424</v>
      </c>
      <c r="S48" s="1424">
        <v>0.27063605620970099</v>
      </c>
      <c r="T48" s="1423">
        <v>4361241</v>
      </c>
      <c r="U48" s="1424">
        <v>0.31983338488812502</v>
      </c>
      <c r="V48" s="1423">
        <v>4093382</v>
      </c>
      <c r="W48" s="1424">
        <v>0.29494692747735179</v>
      </c>
      <c r="X48" s="1699">
        <v>4641346</v>
      </c>
      <c r="Y48" s="1700">
        <v>0.31054516988050157</v>
      </c>
      <c r="AB48" s="1482"/>
    </row>
    <row r="49" spans="1:28" s="841" customFormat="1">
      <c r="A49" s="1420" t="s">
        <v>45</v>
      </c>
      <c r="B49" s="1423">
        <v>1270000</v>
      </c>
      <c r="C49" s="1424">
        <v>0.19</v>
      </c>
      <c r="D49" s="1423">
        <v>1347998</v>
      </c>
      <c r="E49" s="1433">
        <v>0.19</v>
      </c>
      <c r="F49" s="1423">
        <v>1423432</v>
      </c>
      <c r="G49" s="1424">
        <v>0.19</v>
      </c>
      <c r="H49" s="1423">
        <v>1542096</v>
      </c>
      <c r="I49" s="1424">
        <v>0.2</v>
      </c>
      <c r="J49" s="1423">
        <v>1694435</v>
      </c>
      <c r="K49" s="1424">
        <v>0.2</v>
      </c>
      <c r="L49" s="1423">
        <v>1838177</v>
      </c>
      <c r="M49" s="1424">
        <v>0.19</v>
      </c>
      <c r="N49" s="1423">
        <v>1920490</v>
      </c>
      <c r="O49" s="1424">
        <v>0.19</v>
      </c>
      <c r="P49" s="1423">
        <v>1946568</v>
      </c>
      <c r="Q49" s="1424">
        <v>0.18</v>
      </c>
      <c r="R49" s="1423">
        <v>1980985</v>
      </c>
      <c r="S49" s="1424">
        <v>0.16830599876517999</v>
      </c>
      <c r="T49" s="1423">
        <v>2013666</v>
      </c>
      <c r="U49" s="1424">
        <v>0.14767440956563599</v>
      </c>
      <c r="V49" s="1423">
        <v>2054308</v>
      </c>
      <c r="W49" s="1424">
        <v>0.14802230348698059</v>
      </c>
      <c r="X49" s="1699">
        <v>2053879</v>
      </c>
      <c r="Y49" s="1700">
        <v>0.13742181750056873</v>
      </c>
      <c r="Z49" s="1435"/>
      <c r="AB49" s="1482"/>
    </row>
    <row r="50" spans="1:28" s="841" customFormat="1">
      <c r="A50" s="1420" t="s">
        <v>46</v>
      </c>
      <c r="B50" s="1423">
        <v>624000</v>
      </c>
      <c r="C50" s="1424">
        <v>0.09</v>
      </c>
      <c r="D50" s="1423">
        <v>640412</v>
      </c>
      <c r="E50" s="1424">
        <v>0.09</v>
      </c>
      <c r="F50" s="1423">
        <v>640412</v>
      </c>
      <c r="G50" s="1424">
        <v>0.09</v>
      </c>
      <c r="H50" s="1423">
        <v>678005</v>
      </c>
      <c r="I50" s="1424">
        <v>0.09</v>
      </c>
      <c r="J50" s="1423">
        <v>738312</v>
      </c>
      <c r="K50" s="1424">
        <v>0.09</v>
      </c>
      <c r="L50" s="1423">
        <v>812595</v>
      </c>
      <c r="M50" s="1424">
        <v>0.09</v>
      </c>
      <c r="N50" s="1423">
        <v>885904</v>
      </c>
      <c r="O50" s="1424">
        <v>0.09</v>
      </c>
      <c r="P50" s="1423">
        <v>912442</v>
      </c>
      <c r="Q50" s="1424">
        <v>0.09</v>
      </c>
      <c r="R50" s="1423">
        <v>950526</v>
      </c>
      <c r="S50" s="1424">
        <v>8.0757415014385103E-2</v>
      </c>
      <c r="T50" s="1423">
        <v>970889</v>
      </c>
      <c r="U50" s="1424">
        <v>7.1200540217944003E-2</v>
      </c>
      <c r="V50" s="1423">
        <v>1001163</v>
      </c>
      <c r="W50" s="1424">
        <v>7.2138381112246047E-2</v>
      </c>
      <c r="X50" s="1699">
        <v>1048079</v>
      </c>
      <c r="Y50" s="1700">
        <v>7.0125319487749069E-2</v>
      </c>
      <c r="AB50" s="1482"/>
    </row>
    <row r="51" spans="1:28" s="841" customFormat="1">
      <c r="A51" s="1420" t="s">
        <v>47</v>
      </c>
      <c r="B51" s="1425"/>
      <c r="C51" s="1426"/>
      <c r="D51" s="1425"/>
      <c r="E51" s="1426"/>
      <c r="F51" s="1423">
        <v>564760</v>
      </c>
      <c r="G51" s="1424">
        <v>0.08</v>
      </c>
      <c r="H51" s="1423">
        <v>696939</v>
      </c>
      <c r="I51" s="1424">
        <v>0.09</v>
      </c>
      <c r="J51" s="1423">
        <v>875385</v>
      </c>
      <c r="K51" s="1424">
        <v>0.1</v>
      </c>
      <c r="L51" s="1423">
        <v>1033908</v>
      </c>
      <c r="M51" s="1424">
        <v>0.11</v>
      </c>
      <c r="N51" s="1423">
        <v>1196497</v>
      </c>
      <c r="O51" s="1424">
        <v>0.12</v>
      </c>
      <c r="P51" s="1423">
        <v>1472374</v>
      </c>
      <c r="Q51" s="1424">
        <v>0.14000000000000001</v>
      </c>
      <c r="R51" s="1423">
        <v>1772203</v>
      </c>
      <c r="S51" s="1424">
        <v>0.15056772056812601</v>
      </c>
      <c r="T51" s="1423">
        <v>2085367</v>
      </c>
      <c r="U51" s="1424">
        <v>0.15293123822874999</v>
      </c>
      <c r="V51" s="1423">
        <v>2366314</v>
      </c>
      <c r="W51" s="1424">
        <v>0.17050376528421785</v>
      </c>
      <c r="X51" s="1699">
        <v>2670784</v>
      </c>
      <c r="Y51" s="1700">
        <v>0.17869796196924889</v>
      </c>
      <c r="AB51" s="1482"/>
    </row>
    <row r="52" spans="1:28" s="841" customFormat="1">
      <c r="A52" s="1420" t="s">
        <v>48</v>
      </c>
      <c r="B52" s="1423">
        <v>1873000</v>
      </c>
      <c r="C52" s="1424">
        <v>0.28000000000000003</v>
      </c>
      <c r="D52" s="1423">
        <v>2017318</v>
      </c>
      <c r="E52" s="1424">
        <v>0.26</v>
      </c>
      <c r="F52" s="1423">
        <v>2017318</v>
      </c>
      <c r="G52" s="1424">
        <v>0.27</v>
      </c>
      <c r="H52" s="1423">
        <v>2113628</v>
      </c>
      <c r="I52" s="1424">
        <v>0.26</v>
      </c>
      <c r="J52" s="1423">
        <v>2239231</v>
      </c>
      <c r="K52" s="1424">
        <v>0.26</v>
      </c>
      <c r="L52" s="1423">
        <v>2387502</v>
      </c>
      <c r="M52" s="1424">
        <v>0.25</v>
      </c>
      <c r="N52" s="1423">
        <v>2527750</v>
      </c>
      <c r="O52" s="1424">
        <v>0.25</v>
      </c>
      <c r="P52" s="1423">
        <v>2644697</v>
      </c>
      <c r="Q52" s="1424">
        <v>0.25</v>
      </c>
      <c r="R52" s="1423">
        <v>2763055</v>
      </c>
      <c r="S52" s="1424">
        <v>0.23475126334531801</v>
      </c>
      <c r="T52" s="1423">
        <v>2984825</v>
      </c>
      <c r="U52" s="1424">
        <v>0.21889335697080201</v>
      </c>
      <c r="V52" s="1423">
        <v>3063494</v>
      </c>
      <c r="W52" s="1424">
        <v>0.22073877850767468</v>
      </c>
      <c r="X52" s="1699">
        <v>3131427</v>
      </c>
      <c r="Y52" s="1700">
        <v>0.20951886148617002</v>
      </c>
      <c r="Z52" s="890"/>
      <c r="AA52" s="890"/>
      <c r="AB52" s="1487"/>
    </row>
    <row r="53" spans="1:28" s="841" customFormat="1" ht="14.4" thickBot="1">
      <c r="A53" s="1420" t="s">
        <v>49</v>
      </c>
      <c r="B53" s="1427">
        <v>630000</v>
      </c>
      <c r="C53" s="1428">
        <v>0.09</v>
      </c>
      <c r="D53" s="1427">
        <v>1129086</v>
      </c>
      <c r="E53" s="1428">
        <v>0.15</v>
      </c>
      <c r="F53" s="1427">
        <v>823976</v>
      </c>
      <c r="G53" s="1428">
        <v>0.11</v>
      </c>
      <c r="H53" s="1427">
        <v>852403</v>
      </c>
      <c r="I53" s="1428">
        <v>0.11</v>
      </c>
      <c r="J53" s="1427">
        <v>858959</v>
      </c>
      <c r="K53" s="1428">
        <v>0.1</v>
      </c>
      <c r="L53" s="1427">
        <v>1008040</v>
      </c>
      <c r="M53" s="1428">
        <v>0.11</v>
      </c>
      <c r="N53" s="1427">
        <v>1017525</v>
      </c>
      <c r="O53" s="1428">
        <v>0.1</v>
      </c>
      <c r="P53" s="1427">
        <v>1056861</v>
      </c>
      <c r="Q53" s="1428">
        <v>0.1</v>
      </c>
      <c r="R53" s="1427">
        <v>1117946</v>
      </c>
      <c r="S53" s="1428">
        <v>9.4981546097289093E-2</v>
      </c>
      <c r="T53" s="1427">
        <v>1219971</v>
      </c>
      <c r="U53" s="1428">
        <v>8.9467070128743206E-2</v>
      </c>
      <c r="V53" s="1427">
        <v>1299707</v>
      </c>
      <c r="W53" s="1428">
        <v>9.3649844131529006E-2</v>
      </c>
      <c r="X53" s="1701">
        <v>1340117</v>
      </c>
      <c r="Y53" s="1702">
        <v>9.3690869675761748E-2</v>
      </c>
      <c r="Z53" s="1414"/>
      <c r="AA53" s="1414"/>
      <c r="AB53" s="1488"/>
    </row>
    <row r="54" spans="1:28" s="841" customFormat="1" ht="13.8">
      <c r="A54" s="1429"/>
      <c r="B54" s="1430"/>
      <c r="D54" s="904"/>
      <c r="E54" s="904"/>
      <c r="F54" s="904"/>
      <c r="G54" s="904"/>
      <c r="H54" s="904"/>
      <c r="I54" s="904"/>
      <c r="J54" s="904"/>
      <c r="M54" s="904"/>
      <c r="N54" s="904"/>
      <c r="O54" s="904"/>
      <c r="P54" s="904"/>
      <c r="S54" s="904"/>
      <c r="T54" s="904"/>
      <c r="U54" s="904"/>
      <c r="V54" s="904"/>
      <c r="X54" s="1070"/>
      <c r="Y54" s="1414"/>
      <c r="Z54" s="1414"/>
      <c r="AA54" s="1414"/>
      <c r="AB54" s="1414"/>
    </row>
    <row r="55" spans="1:28" s="890" customFormat="1" ht="13.8">
      <c r="A55" s="1431"/>
      <c r="B55" s="1431"/>
      <c r="D55" s="902"/>
      <c r="E55" s="902"/>
      <c r="F55" s="902"/>
      <c r="G55" s="902"/>
      <c r="H55" s="902"/>
      <c r="I55" s="902"/>
      <c r="J55" s="902"/>
      <c r="M55" s="902"/>
      <c r="N55" s="902"/>
      <c r="O55" s="902"/>
      <c r="P55" s="902"/>
      <c r="S55" s="902"/>
      <c r="T55" s="902"/>
      <c r="U55" s="902"/>
      <c r="Y55" s="1577"/>
      <c r="Z55" s="1414"/>
      <c r="AA55" s="1414"/>
      <c r="AB55" s="1414"/>
    </row>
    <row r="56" spans="1:28" s="1414" customFormat="1" ht="13.8">
      <c r="A56" s="1415"/>
      <c r="B56" s="1415"/>
      <c r="C56" s="1415"/>
      <c r="D56" s="1415"/>
      <c r="E56" s="1415"/>
      <c r="F56" s="1415"/>
      <c r="G56" s="1415"/>
      <c r="H56" s="1415"/>
      <c r="I56" s="1415"/>
      <c r="J56" s="1415"/>
      <c r="K56" s="1415"/>
    </row>
    <row r="57" spans="1:28" s="1414" customFormat="1" ht="13.8">
      <c r="A57" s="1415"/>
      <c r="B57" s="1432"/>
      <c r="C57" s="1432"/>
      <c r="D57" s="1549"/>
      <c r="E57" s="1432"/>
      <c r="F57" s="1432"/>
      <c r="G57" s="1432"/>
      <c r="H57" s="1432"/>
      <c r="I57" s="1432"/>
      <c r="J57" s="1432"/>
      <c r="K57" s="1432"/>
    </row>
    <row r="58" spans="1:28" s="1414" customFormat="1" ht="13.8">
      <c r="A58" s="1415"/>
      <c r="B58" s="1432"/>
      <c r="C58" s="1432"/>
      <c r="D58" s="1549"/>
      <c r="E58" s="1432"/>
      <c r="F58" s="1432"/>
      <c r="G58" s="1432"/>
      <c r="H58" s="1432"/>
      <c r="I58" s="1432"/>
      <c r="J58" s="1432"/>
      <c r="K58" s="1432"/>
    </row>
    <row r="59" spans="1:28" s="1414" customFormat="1" ht="13.8">
      <c r="A59" s="1415"/>
      <c r="B59" s="1432"/>
      <c r="C59" s="1432"/>
      <c r="D59" s="1549"/>
      <c r="E59" s="1432"/>
      <c r="F59" s="1432"/>
      <c r="G59" s="1432"/>
      <c r="H59" s="1432"/>
      <c r="I59" s="1432"/>
      <c r="J59" s="1432"/>
      <c r="K59" s="1432"/>
    </row>
    <row r="60" spans="1:28" s="1414" customFormat="1" ht="13.8">
      <c r="A60" s="1415"/>
      <c r="B60" s="1432"/>
      <c r="C60" s="1432"/>
      <c r="D60" s="1549"/>
      <c r="E60" s="1432"/>
      <c r="F60" s="1432"/>
      <c r="G60" s="1432"/>
      <c r="H60" s="1432"/>
      <c r="I60" s="1432"/>
      <c r="J60" s="1432"/>
      <c r="K60" s="1432"/>
    </row>
    <row r="61" spans="1:28" s="1414" customFormat="1" ht="13.8">
      <c r="A61" s="1415"/>
      <c r="B61" s="1432"/>
      <c r="C61" s="1432"/>
      <c r="D61" s="1549"/>
      <c r="E61" s="1432"/>
      <c r="F61" s="1432"/>
      <c r="G61" s="1432"/>
      <c r="H61" s="1432"/>
      <c r="I61" s="1432"/>
      <c r="J61" s="1432"/>
      <c r="K61" s="1432"/>
    </row>
    <row r="62" spans="1:28" s="1414" customFormat="1" ht="13.8">
      <c r="A62" s="1415"/>
      <c r="B62" s="1432"/>
      <c r="C62" s="1432"/>
      <c r="D62" s="1549"/>
      <c r="E62" s="1432"/>
      <c r="F62" s="1432"/>
      <c r="G62" s="1432"/>
      <c r="H62" s="1432"/>
      <c r="I62" s="1432"/>
      <c r="J62" s="1432"/>
      <c r="K62" s="1432"/>
    </row>
    <row r="63" spans="1:28" s="1415" customFormat="1">
      <c r="B63" s="1436"/>
      <c r="C63" s="1436"/>
      <c r="D63" s="1436"/>
      <c r="E63" s="1436"/>
      <c r="F63" s="1436"/>
      <c r="G63" s="1436"/>
      <c r="H63" s="1436"/>
      <c r="I63" s="1436"/>
      <c r="J63" s="1436"/>
      <c r="K63" s="1436"/>
    </row>
    <row r="64" spans="1:28" s="1415" customFormat="1">
      <c r="B64" s="1436"/>
      <c r="C64" s="1436"/>
      <c r="D64" s="1436"/>
      <c r="E64" s="1438"/>
      <c r="F64" s="1436"/>
      <c r="G64" s="1436"/>
      <c r="H64" s="1436"/>
      <c r="I64" s="1436"/>
      <c r="J64" s="1436"/>
      <c r="K64" s="1436"/>
    </row>
    <row r="65" spans="2:11" s="1415" customFormat="1">
      <c r="B65" s="1436"/>
      <c r="C65" s="1436"/>
      <c r="D65" s="1436"/>
      <c r="E65" s="1436"/>
      <c r="F65" s="1436"/>
      <c r="G65" s="1436"/>
      <c r="H65" s="1436"/>
      <c r="I65" s="1436"/>
      <c r="J65" s="1436"/>
      <c r="K65" s="1436"/>
    </row>
    <row r="66" spans="2:11" s="1415" customFormat="1">
      <c r="B66" s="1436"/>
      <c r="C66" s="1436"/>
      <c r="D66" s="1436"/>
      <c r="E66" s="1436"/>
      <c r="F66" s="1436"/>
      <c r="G66" s="1436"/>
      <c r="H66" s="1436"/>
      <c r="I66" s="1436"/>
      <c r="J66" s="1436"/>
      <c r="K66" s="1436"/>
    </row>
    <row r="67" spans="2:11" s="1415" customFormat="1">
      <c r="B67" s="1436"/>
      <c r="C67" s="1436"/>
      <c r="D67" s="1436"/>
      <c r="E67" s="1436"/>
      <c r="F67" s="1436"/>
      <c r="G67" s="1436"/>
      <c r="H67" s="1436"/>
      <c r="I67" s="1436"/>
      <c r="J67" s="1436"/>
      <c r="K67" s="1436"/>
    </row>
    <row r="68" spans="2:11" s="1415" customFormat="1">
      <c r="B68" s="1436"/>
      <c r="C68" s="1436"/>
      <c r="D68" s="1436"/>
      <c r="E68" s="1436"/>
      <c r="F68" s="1436"/>
      <c r="G68" s="1436"/>
      <c r="H68" s="1436"/>
      <c r="I68" s="1436"/>
      <c r="J68" s="1436"/>
      <c r="K68" s="1436"/>
    </row>
    <row r="69" spans="2:11">
      <c r="B69" s="1437"/>
      <c r="C69" s="1437"/>
      <c r="D69" s="1437"/>
      <c r="E69" s="1439"/>
      <c r="F69" s="1437"/>
      <c r="G69" s="1437"/>
      <c r="H69" s="1437"/>
      <c r="I69" s="1437"/>
      <c r="J69" s="1437"/>
      <c r="K69" s="1437"/>
    </row>
  </sheetData>
  <phoneticPr fontId="75" type="noConversion"/>
  <pageMargins left="0.25" right="0.25" top="0.75" bottom="0.75" header="0.3" footer="0.3"/>
  <pageSetup paperSize="9" scale="4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K199"/>
  <sheetViews>
    <sheetView topLeftCell="A160" zoomScale="70" zoomScaleNormal="70" workbookViewId="0">
      <selection activeCell="AH159" sqref="AH159"/>
    </sheetView>
  </sheetViews>
  <sheetFormatPr defaultColWidth="8.88671875" defaultRowHeight="13.8"/>
  <cols>
    <col min="1" max="1" width="8.88671875" style="2"/>
    <col min="2" max="2" width="40.109375" style="2" customWidth="1"/>
    <col min="3" max="9" width="10.88671875" style="2" hidden="1" customWidth="1"/>
    <col min="10" max="10" width="10.33203125" style="2" hidden="1" customWidth="1"/>
    <col min="11" max="12" width="10.6640625" style="2" hidden="1" customWidth="1"/>
    <col min="13" max="16" width="10.6640625" style="2" customWidth="1"/>
    <col min="17" max="18" width="10.6640625" style="1" customWidth="1"/>
    <col min="19" max="20" width="10.6640625" style="2" customWidth="1"/>
    <col min="21" max="16384" width="8.88671875" style="2"/>
  </cols>
  <sheetData>
    <row r="1" spans="1:18" ht="15.6">
      <c r="A1" s="3" t="s">
        <v>39</v>
      </c>
      <c r="B1" s="4"/>
    </row>
    <row r="2" spans="1:18">
      <c r="A2" s="2" t="s">
        <v>308</v>
      </c>
    </row>
    <row r="3" spans="1:18">
      <c r="A3" s="5" t="s">
        <v>421</v>
      </c>
    </row>
    <row r="4" spans="1:18">
      <c r="K4" s="105"/>
      <c r="L4" s="105"/>
      <c r="M4" s="105"/>
      <c r="N4" s="105"/>
      <c r="O4" s="105"/>
      <c r="P4" s="105"/>
      <c r="Q4" s="105"/>
      <c r="R4" s="105"/>
    </row>
    <row r="5" spans="1:18">
      <c r="K5" s="105"/>
      <c r="L5" s="105"/>
      <c r="M5" s="105"/>
      <c r="N5" s="105"/>
      <c r="O5" s="105"/>
      <c r="P5" s="105"/>
      <c r="Q5" s="105"/>
      <c r="R5" s="105"/>
    </row>
    <row r="6" spans="1:18">
      <c r="K6" s="105"/>
      <c r="L6" s="105"/>
      <c r="M6" s="105"/>
      <c r="N6" s="105"/>
      <c r="O6" s="105"/>
      <c r="P6" s="105"/>
      <c r="Q6" s="105"/>
      <c r="R6" s="105"/>
    </row>
    <row r="7" spans="1:18">
      <c r="K7" s="105"/>
      <c r="L7" s="105"/>
      <c r="M7" s="105"/>
      <c r="N7" s="105"/>
      <c r="O7" s="105"/>
      <c r="P7" s="105"/>
      <c r="Q7" s="105"/>
      <c r="R7" s="105"/>
    </row>
    <row r="8" spans="1:18">
      <c r="K8" s="105"/>
      <c r="L8" s="105"/>
      <c r="M8" s="105"/>
      <c r="N8" s="105"/>
      <c r="O8" s="105"/>
      <c r="P8" s="105"/>
      <c r="Q8" s="105"/>
      <c r="R8" s="105"/>
    </row>
    <row r="9" spans="1:18">
      <c r="K9" s="105"/>
      <c r="L9" s="105"/>
      <c r="M9" s="105"/>
      <c r="N9" s="105"/>
      <c r="O9" s="105"/>
      <c r="P9" s="105"/>
      <c r="Q9" s="105"/>
      <c r="R9" s="105"/>
    </row>
    <row r="10" spans="1:18">
      <c r="K10" s="105"/>
      <c r="L10" s="105"/>
      <c r="M10" s="105"/>
      <c r="N10" s="105"/>
      <c r="O10" s="105"/>
      <c r="P10" s="105"/>
      <c r="Q10" s="105"/>
      <c r="R10" s="105"/>
    </row>
    <row r="11" spans="1:18">
      <c r="K11" s="105"/>
      <c r="L11" s="105"/>
      <c r="M11" s="105"/>
      <c r="N11" s="105"/>
      <c r="O11" s="105"/>
      <c r="P11" s="105"/>
      <c r="Q11" s="105"/>
      <c r="R11" s="105"/>
    </row>
    <row r="12" spans="1:18">
      <c r="K12" s="105"/>
      <c r="L12" s="105"/>
      <c r="M12" s="105"/>
      <c r="N12" s="105"/>
      <c r="O12" s="105"/>
      <c r="P12" s="105"/>
      <c r="Q12" s="105"/>
      <c r="R12" s="105"/>
    </row>
    <row r="13" spans="1:18">
      <c r="K13" s="105"/>
      <c r="L13" s="105"/>
      <c r="M13" s="105"/>
      <c r="N13" s="105"/>
      <c r="O13" s="105"/>
      <c r="P13" s="105"/>
      <c r="Q13" s="105"/>
      <c r="R13" s="105"/>
    </row>
    <row r="14" spans="1:18">
      <c r="K14" s="105"/>
      <c r="L14" s="105"/>
      <c r="M14" s="105"/>
      <c r="N14" s="105"/>
      <c r="O14" s="105"/>
      <c r="P14" s="105"/>
      <c r="Q14" s="105"/>
      <c r="R14" s="105"/>
    </row>
    <row r="15" spans="1:18">
      <c r="K15" s="105"/>
      <c r="L15" s="105"/>
      <c r="M15" s="105"/>
      <c r="N15" s="105"/>
      <c r="O15" s="105"/>
      <c r="P15" s="105"/>
      <c r="Q15" s="105"/>
      <c r="R15" s="105"/>
    </row>
    <row r="16" spans="1:18">
      <c r="K16" s="105"/>
      <c r="L16" s="105"/>
      <c r="M16" s="105"/>
      <c r="N16" s="105"/>
      <c r="O16" s="105"/>
      <c r="P16" s="105"/>
      <c r="Q16" s="105"/>
      <c r="R16" s="105"/>
    </row>
    <row r="17" spans="11:18">
      <c r="K17" s="105"/>
      <c r="L17" s="105"/>
      <c r="M17" s="105"/>
      <c r="N17" s="105"/>
      <c r="O17" s="105"/>
      <c r="P17" s="105"/>
      <c r="Q17" s="105"/>
      <c r="R17" s="105"/>
    </row>
    <row r="18" spans="11:18">
      <c r="K18" s="105"/>
      <c r="L18" s="105"/>
      <c r="M18" s="105"/>
      <c r="N18" s="105"/>
      <c r="O18" s="105"/>
      <c r="P18" s="105"/>
      <c r="Q18" s="105"/>
      <c r="R18" s="105"/>
    </row>
    <row r="19" spans="11:18">
      <c r="K19" s="105"/>
      <c r="L19" s="105"/>
      <c r="M19" s="105"/>
      <c r="N19" s="105"/>
      <c r="O19" s="105"/>
      <c r="P19" s="105"/>
      <c r="Q19" s="105"/>
      <c r="R19" s="105"/>
    </row>
    <row r="20" spans="11:18">
      <c r="K20" s="105"/>
      <c r="L20" s="105"/>
      <c r="M20" s="105"/>
      <c r="N20" s="105"/>
      <c r="O20" s="105"/>
      <c r="P20" s="105"/>
      <c r="Q20" s="105"/>
      <c r="R20" s="105"/>
    </row>
    <row r="21" spans="11:18">
      <c r="K21" s="105"/>
      <c r="L21" s="105"/>
      <c r="M21" s="105"/>
      <c r="N21" s="105"/>
      <c r="O21" s="105"/>
      <c r="P21" s="105"/>
      <c r="Q21" s="105"/>
      <c r="R21" s="105"/>
    </row>
    <row r="22" spans="11:18">
      <c r="K22" s="105"/>
      <c r="L22" s="105"/>
      <c r="M22" s="105"/>
      <c r="N22" s="105"/>
      <c r="O22" s="105"/>
      <c r="P22" s="105"/>
      <c r="Q22" s="105"/>
      <c r="R22" s="105"/>
    </row>
    <row r="23" spans="11:18">
      <c r="K23" s="105"/>
      <c r="L23" s="105"/>
      <c r="M23" s="105"/>
      <c r="N23" s="105"/>
      <c r="O23" s="105"/>
      <c r="P23" s="105"/>
      <c r="Q23" s="105"/>
      <c r="R23" s="105"/>
    </row>
    <row r="24" spans="11:18">
      <c r="K24" s="105"/>
      <c r="L24" s="105"/>
      <c r="M24" s="105"/>
      <c r="N24" s="105"/>
      <c r="O24" s="105"/>
      <c r="P24" s="105"/>
      <c r="Q24" s="105"/>
      <c r="R24" s="105"/>
    </row>
    <row r="25" spans="11:18">
      <c r="K25" s="105"/>
      <c r="L25" s="105"/>
      <c r="M25" s="105"/>
      <c r="N25" s="105"/>
      <c r="O25" s="105"/>
      <c r="P25" s="105"/>
      <c r="Q25" s="105"/>
      <c r="R25" s="105"/>
    </row>
    <row r="26" spans="11:18">
      <c r="K26" s="105"/>
      <c r="L26" s="105"/>
      <c r="M26" s="105"/>
      <c r="N26" s="105"/>
      <c r="O26" s="105"/>
      <c r="P26" s="105"/>
      <c r="Q26" s="105"/>
      <c r="R26" s="105"/>
    </row>
    <row r="27" spans="11:18">
      <c r="K27" s="105"/>
      <c r="L27" s="105"/>
      <c r="M27" s="105"/>
      <c r="N27" s="105"/>
      <c r="O27" s="105"/>
      <c r="P27" s="105"/>
      <c r="Q27" s="105"/>
      <c r="R27" s="105"/>
    </row>
    <row r="28" spans="11:18">
      <c r="K28" s="105"/>
      <c r="L28" s="105"/>
      <c r="M28" s="105"/>
      <c r="N28" s="105"/>
      <c r="O28" s="105"/>
      <c r="P28" s="105"/>
      <c r="Q28" s="105"/>
      <c r="R28" s="105"/>
    </row>
    <row r="29" spans="11:18">
      <c r="K29" s="105"/>
      <c r="L29" s="105"/>
      <c r="M29" s="105"/>
      <c r="N29" s="105"/>
      <c r="O29" s="105"/>
      <c r="P29" s="105"/>
      <c r="Q29" s="105"/>
      <c r="R29" s="105"/>
    </row>
    <row r="30" spans="11:18">
      <c r="K30" s="105"/>
      <c r="L30" s="105"/>
      <c r="M30" s="105"/>
      <c r="N30" s="105"/>
      <c r="O30" s="105"/>
      <c r="P30" s="105"/>
      <c r="Q30" s="105"/>
      <c r="R30" s="105"/>
    </row>
    <row r="31" spans="11:18">
      <c r="K31" s="105"/>
      <c r="L31" s="105"/>
      <c r="M31" s="105"/>
      <c r="N31" s="105"/>
      <c r="O31" s="105"/>
      <c r="P31" s="105"/>
      <c r="Q31" s="105"/>
      <c r="R31" s="105"/>
    </row>
    <row r="32" spans="11:18">
      <c r="K32" s="105"/>
      <c r="L32" s="105"/>
      <c r="M32" s="105"/>
      <c r="N32" s="105"/>
      <c r="O32" s="105"/>
      <c r="P32" s="105"/>
      <c r="Q32" s="105"/>
      <c r="R32" s="105"/>
    </row>
    <row r="33" spans="1:26">
      <c r="K33" s="105"/>
      <c r="L33" s="105"/>
      <c r="M33" s="105"/>
      <c r="N33" s="105"/>
      <c r="O33" s="105"/>
      <c r="P33" s="105"/>
      <c r="Q33" s="105"/>
      <c r="R33" s="105"/>
    </row>
    <row r="34" spans="1:26">
      <c r="K34" s="105"/>
      <c r="L34" s="105"/>
      <c r="M34" s="105"/>
      <c r="N34" s="105"/>
      <c r="O34" s="105"/>
      <c r="P34" s="105"/>
      <c r="Q34" s="105"/>
      <c r="R34" s="105"/>
    </row>
    <row r="35" spans="1:26">
      <c r="K35" s="105"/>
      <c r="L35" s="105"/>
      <c r="M35" s="105"/>
      <c r="N35" s="105"/>
      <c r="O35" s="105"/>
      <c r="P35" s="105"/>
      <c r="Q35" s="105"/>
      <c r="R35" s="105"/>
    </row>
    <row r="36" spans="1:26" ht="14.4" thickBot="1">
      <c r="X36" s="2" t="s">
        <v>422</v>
      </c>
    </row>
    <row r="37" spans="1:26">
      <c r="A37" s="83" t="s">
        <v>51</v>
      </c>
      <c r="B37" s="83" t="s">
        <v>423</v>
      </c>
      <c r="C37" s="84">
        <v>1996</v>
      </c>
      <c r="D37" s="85">
        <v>1997</v>
      </c>
      <c r="E37" s="85">
        <v>1998</v>
      </c>
      <c r="F37" s="85">
        <v>1999</v>
      </c>
      <c r="G37" s="85">
        <v>2000</v>
      </c>
      <c r="H37" s="85">
        <v>2001</v>
      </c>
      <c r="I37" s="85">
        <v>2002</v>
      </c>
      <c r="J37" s="85">
        <v>2003</v>
      </c>
      <c r="K37" s="106">
        <v>2004</v>
      </c>
      <c r="L37" s="107">
        <v>2005</v>
      </c>
      <c r="M37" s="122">
        <v>2007</v>
      </c>
      <c r="N37" s="85">
        <v>2008</v>
      </c>
      <c r="O37" s="85">
        <v>2009</v>
      </c>
      <c r="P37" s="107">
        <v>2010</v>
      </c>
      <c r="Q37" s="107">
        <v>2011</v>
      </c>
      <c r="R37" s="85">
        <v>2012</v>
      </c>
      <c r="S37" s="143">
        <v>2013</v>
      </c>
      <c r="T37" s="144">
        <v>2014</v>
      </c>
      <c r="U37" s="150">
        <v>2015</v>
      </c>
      <c r="V37" s="151">
        <v>2016</v>
      </c>
      <c r="W37" s="151">
        <v>2017</v>
      </c>
      <c r="X37" s="151">
        <v>2018</v>
      </c>
      <c r="Y37" s="152">
        <v>2019</v>
      </c>
      <c r="Z37" s="1660">
        <v>2020</v>
      </c>
    </row>
    <row r="38" spans="1:26">
      <c r="A38" s="1640" t="s">
        <v>143</v>
      </c>
      <c r="B38" s="86" t="s">
        <v>424</v>
      </c>
      <c r="C38" s="87">
        <v>5766</v>
      </c>
      <c r="D38" s="88">
        <v>6376</v>
      </c>
      <c r="E38" s="88">
        <v>8311</v>
      </c>
      <c r="F38" s="88">
        <v>10528</v>
      </c>
      <c r="G38" s="88">
        <v>13245</v>
      </c>
      <c r="H38" s="88">
        <v>15358</v>
      </c>
      <c r="I38" s="108">
        <v>14816</v>
      </c>
      <c r="J38" s="108">
        <v>15867</v>
      </c>
      <c r="K38" s="109">
        <v>18548</v>
      </c>
      <c r="L38" s="110">
        <v>21254</v>
      </c>
      <c r="M38" s="123">
        <v>26061</v>
      </c>
      <c r="N38" s="108">
        <v>29494</v>
      </c>
      <c r="O38" s="124">
        <v>27360</v>
      </c>
      <c r="P38" s="125">
        <v>28900</v>
      </c>
      <c r="Q38" s="125">
        <v>30893</v>
      </c>
      <c r="R38" s="133">
        <v>32430</v>
      </c>
      <c r="S38" s="124">
        <v>32036</v>
      </c>
      <c r="T38" s="145">
        <v>32902</v>
      </c>
      <c r="U38" s="153">
        <v>34151</v>
      </c>
      <c r="V38" s="154">
        <v>35288</v>
      </c>
      <c r="W38" s="154">
        <v>36619</v>
      </c>
      <c r="X38" s="154">
        <v>37937</v>
      </c>
      <c r="Y38" s="155">
        <v>37999</v>
      </c>
      <c r="Z38" s="1661">
        <v>38872</v>
      </c>
    </row>
    <row r="39" spans="1:26">
      <c r="A39" s="1640"/>
      <c r="B39" s="89" t="s">
        <v>425</v>
      </c>
      <c r="C39" s="90">
        <v>28250</v>
      </c>
      <c r="D39" s="91">
        <v>33110</v>
      </c>
      <c r="E39" s="91">
        <v>41710</v>
      </c>
      <c r="F39" s="91">
        <v>47420</v>
      </c>
      <c r="G39" s="91">
        <v>57210</v>
      </c>
      <c r="H39" s="91">
        <v>65987</v>
      </c>
      <c r="I39" s="111">
        <v>60426</v>
      </c>
      <c r="J39" s="111">
        <v>60885</v>
      </c>
      <c r="K39" s="112">
        <v>63201</v>
      </c>
      <c r="L39" s="113">
        <v>67119</v>
      </c>
      <c r="M39" s="126">
        <v>75387</v>
      </c>
      <c r="N39" s="111">
        <v>77910</v>
      </c>
      <c r="O39" s="111">
        <v>69960</v>
      </c>
      <c r="P39" s="127">
        <v>68937</v>
      </c>
      <c r="Q39" s="127">
        <v>71624</v>
      </c>
      <c r="R39" s="127">
        <v>75148</v>
      </c>
      <c r="S39" s="127">
        <v>77411</v>
      </c>
      <c r="T39" s="146">
        <v>79545</v>
      </c>
      <c r="U39" s="156">
        <v>79280</v>
      </c>
      <c r="V39" s="126">
        <v>79912</v>
      </c>
      <c r="W39" s="126">
        <v>81257</v>
      </c>
      <c r="X39" s="126">
        <v>82235</v>
      </c>
      <c r="Y39" s="157">
        <v>82452</v>
      </c>
      <c r="Z39" s="1662">
        <v>83300</v>
      </c>
    </row>
    <row r="40" spans="1:26">
      <c r="A40" s="92"/>
      <c r="B40" s="93" t="s">
        <v>426</v>
      </c>
      <c r="C40" s="94">
        <v>18110</v>
      </c>
      <c r="D40" s="95">
        <v>22010</v>
      </c>
      <c r="E40" s="95">
        <v>27600</v>
      </c>
      <c r="F40" s="95">
        <v>31770</v>
      </c>
      <c r="G40" s="95">
        <v>38863</v>
      </c>
      <c r="H40" s="95">
        <v>45938</v>
      </c>
      <c r="I40" s="114">
        <v>41054</v>
      </c>
      <c r="J40" s="114">
        <v>31472</v>
      </c>
      <c r="K40" s="115">
        <v>21642</v>
      </c>
      <c r="L40" s="116">
        <v>13878</v>
      </c>
      <c r="M40" s="128">
        <v>10586</v>
      </c>
      <c r="N40" s="114">
        <v>9862</v>
      </c>
      <c r="O40" s="129">
        <v>8592</v>
      </c>
      <c r="P40" s="130">
        <v>7918</v>
      </c>
      <c r="Q40" s="130">
        <v>7393</v>
      </c>
      <c r="R40" s="130">
        <v>7764</v>
      </c>
      <c r="S40" s="130">
        <v>7750</v>
      </c>
      <c r="T40" s="147">
        <v>8336</v>
      </c>
      <c r="U40" s="158">
        <v>8673</v>
      </c>
      <c r="V40" s="159">
        <v>8933</v>
      </c>
      <c r="W40" s="159">
        <v>7950</v>
      </c>
      <c r="X40" s="159">
        <v>7024</v>
      </c>
      <c r="Y40" s="160">
        <v>5733</v>
      </c>
      <c r="Z40" s="1663">
        <v>5303</v>
      </c>
    </row>
    <row r="41" spans="1:26">
      <c r="A41" s="1640" t="s">
        <v>85</v>
      </c>
      <c r="B41" s="86" t="s">
        <v>424</v>
      </c>
      <c r="C41" s="87">
        <v>3834</v>
      </c>
      <c r="D41" s="88">
        <v>4815</v>
      </c>
      <c r="E41" s="88">
        <v>6063</v>
      </c>
      <c r="F41" s="88">
        <v>7209</v>
      </c>
      <c r="G41" s="88">
        <v>9447</v>
      </c>
      <c r="H41" s="88">
        <v>11687</v>
      </c>
      <c r="I41" s="108">
        <v>13879</v>
      </c>
      <c r="J41" s="108">
        <v>17097</v>
      </c>
      <c r="K41" s="109">
        <v>20264</v>
      </c>
      <c r="L41" s="110">
        <v>24868</v>
      </c>
      <c r="M41" s="123">
        <v>26935</v>
      </c>
      <c r="N41" s="108">
        <v>28027</v>
      </c>
      <c r="O41" s="108">
        <v>29291</v>
      </c>
      <c r="P41" s="125">
        <v>31523</v>
      </c>
      <c r="Q41" s="125">
        <v>37972</v>
      </c>
      <c r="R41" s="124">
        <v>42787</v>
      </c>
      <c r="S41" s="124">
        <v>43075</v>
      </c>
      <c r="T41" s="145">
        <v>41292</v>
      </c>
      <c r="U41" s="153">
        <v>43097</v>
      </c>
      <c r="V41" s="154">
        <v>44495</v>
      </c>
      <c r="W41" s="154">
        <v>47425</v>
      </c>
      <c r="X41" s="154">
        <v>48630</v>
      </c>
      <c r="Y41" s="155">
        <v>51652</v>
      </c>
      <c r="Z41" s="1661">
        <v>49313</v>
      </c>
    </row>
    <row r="42" spans="1:26">
      <c r="A42" s="1640"/>
      <c r="B42" s="89" t="s">
        <v>425</v>
      </c>
      <c r="C42" s="90">
        <v>3605</v>
      </c>
      <c r="D42" s="91">
        <v>4604</v>
      </c>
      <c r="E42" s="91">
        <v>5640</v>
      </c>
      <c r="F42" s="91">
        <v>7003</v>
      </c>
      <c r="G42" s="91">
        <v>8961</v>
      </c>
      <c r="H42" s="91">
        <v>11091</v>
      </c>
      <c r="I42" s="111">
        <v>13161</v>
      </c>
      <c r="J42" s="111">
        <v>16142</v>
      </c>
      <c r="K42" s="112">
        <v>18696</v>
      </c>
      <c r="L42" s="113">
        <v>23020</v>
      </c>
      <c r="M42" s="126">
        <v>25947</v>
      </c>
      <c r="N42" s="111">
        <v>27117</v>
      </c>
      <c r="O42" s="111">
        <v>28446</v>
      </c>
      <c r="P42" s="127">
        <v>30856</v>
      </c>
      <c r="Q42" s="127">
        <v>37094</v>
      </c>
      <c r="R42" s="127">
        <v>41677</v>
      </c>
      <c r="S42" s="127">
        <v>42270</v>
      </c>
      <c r="T42" s="146">
        <v>40803</v>
      </c>
      <c r="U42" s="156">
        <v>43057</v>
      </c>
      <c r="V42" s="126">
        <v>44462</v>
      </c>
      <c r="W42" s="126">
        <v>47127</v>
      </c>
      <c r="X42" s="126">
        <v>48526</v>
      </c>
      <c r="Y42" s="157">
        <v>51736</v>
      </c>
      <c r="Z42" s="1662">
        <v>49392</v>
      </c>
    </row>
    <row r="43" spans="1:26">
      <c r="A43" s="92"/>
      <c r="B43" s="93" t="s">
        <v>426</v>
      </c>
      <c r="C43" s="94">
        <v>1605</v>
      </c>
      <c r="D43" s="95">
        <v>2139</v>
      </c>
      <c r="E43" s="95">
        <v>2754</v>
      </c>
      <c r="F43" s="95">
        <v>3541</v>
      </c>
      <c r="G43" s="95">
        <v>4608</v>
      </c>
      <c r="H43" s="95">
        <v>6139</v>
      </c>
      <c r="I43" s="114">
        <v>7038</v>
      </c>
      <c r="J43" s="114">
        <v>6785</v>
      </c>
      <c r="K43" s="115">
        <v>4208</v>
      </c>
      <c r="L43" s="116">
        <v>2526</v>
      </c>
      <c r="M43" s="128">
        <v>2555</v>
      </c>
      <c r="N43" s="114">
        <v>2122</v>
      </c>
      <c r="O43" s="114">
        <v>2152</v>
      </c>
      <c r="P43" s="130">
        <v>2121</v>
      </c>
      <c r="Q43" s="130">
        <v>2446</v>
      </c>
      <c r="R43" s="130">
        <v>2661</v>
      </c>
      <c r="S43" s="130">
        <v>2291</v>
      </c>
      <c r="T43" s="147">
        <v>2250</v>
      </c>
      <c r="U43" s="158">
        <v>2119</v>
      </c>
      <c r="V43" s="159">
        <v>2002</v>
      </c>
      <c r="W43" s="159">
        <v>2019</v>
      </c>
      <c r="X43" s="159">
        <v>1963</v>
      </c>
      <c r="Y43" s="160">
        <v>1749</v>
      </c>
      <c r="Z43" s="1663">
        <v>1458</v>
      </c>
    </row>
    <row r="44" spans="1:26" s="1" customFormat="1">
      <c r="A44" s="1640" t="s">
        <v>102</v>
      </c>
      <c r="B44" s="86" t="s">
        <v>424</v>
      </c>
      <c r="C44" s="87"/>
      <c r="D44" s="88"/>
      <c r="E44" s="88"/>
      <c r="F44" s="88"/>
      <c r="G44" s="88"/>
      <c r="H44" s="88"/>
      <c r="I44" s="108"/>
      <c r="J44" s="108"/>
      <c r="K44" s="109">
        <v>3558</v>
      </c>
      <c r="L44" s="110">
        <v>4689</v>
      </c>
      <c r="M44" s="123">
        <v>7060</v>
      </c>
      <c r="N44" s="108">
        <v>7911</v>
      </c>
      <c r="O44" s="108">
        <v>8025</v>
      </c>
      <c r="P44" s="125">
        <v>9639</v>
      </c>
      <c r="Q44" s="125">
        <v>10413</v>
      </c>
      <c r="R44" s="124">
        <v>11869</v>
      </c>
      <c r="S44" s="124">
        <v>12439</v>
      </c>
      <c r="T44" s="145">
        <v>13138</v>
      </c>
      <c r="U44" s="153">
        <v>14593</v>
      </c>
      <c r="V44" s="154">
        <v>15595</v>
      </c>
      <c r="W44" s="154">
        <v>15789</v>
      </c>
      <c r="X44" s="154">
        <v>16990</v>
      </c>
      <c r="Y44" s="155">
        <v>18885</v>
      </c>
      <c r="Z44" s="1661">
        <v>19675</v>
      </c>
    </row>
    <row r="45" spans="1:26" s="1" customFormat="1">
      <c r="A45" s="1640"/>
      <c r="B45" s="89" t="s">
        <v>425</v>
      </c>
      <c r="C45" s="90"/>
      <c r="D45" s="91"/>
      <c r="E45" s="91"/>
      <c r="F45" s="91"/>
      <c r="G45" s="91"/>
      <c r="H45" s="91"/>
      <c r="I45" s="111"/>
      <c r="J45" s="111"/>
      <c r="K45" s="112">
        <v>3211</v>
      </c>
      <c r="L45" s="113">
        <v>4230</v>
      </c>
      <c r="M45" s="126">
        <v>10238</v>
      </c>
      <c r="N45" s="111">
        <v>19020</v>
      </c>
      <c r="O45" s="111">
        <v>21714</v>
      </c>
      <c r="P45" s="127">
        <v>23310</v>
      </c>
      <c r="Q45" s="127">
        <v>27180</v>
      </c>
      <c r="R45" s="127">
        <v>27578</v>
      </c>
      <c r="S45" s="127">
        <v>30653</v>
      </c>
      <c r="T45" s="146">
        <v>30630</v>
      </c>
      <c r="U45" s="156">
        <v>29149</v>
      </c>
      <c r="V45" s="126">
        <v>28093</v>
      </c>
      <c r="W45" s="126">
        <v>26179</v>
      </c>
      <c r="X45" s="126">
        <v>26424</v>
      </c>
      <c r="Y45" s="157">
        <v>28288</v>
      </c>
      <c r="Z45" s="1662">
        <v>28640</v>
      </c>
    </row>
    <row r="46" spans="1:26" s="1" customFormat="1">
      <c r="A46" s="92"/>
      <c r="B46" s="93" t="s">
        <v>426</v>
      </c>
      <c r="C46" s="94"/>
      <c r="D46" s="95"/>
      <c r="E46" s="95"/>
      <c r="F46" s="95"/>
      <c r="G46" s="95"/>
      <c r="H46" s="95"/>
      <c r="I46" s="114"/>
      <c r="J46" s="114"/>
      <c r="K46" s="115">
        <v>932</v>
      </c>
      <c r="L46" s="116">
        <v>652</v>
      </c>
      <c r="M46" s="128">
        <v>511</v>
      </c>
      <c r="N46" s="114">
        <v>358</v>
      </c>
      <c r="O46" s="114">
        <v>340</v>
      </c>
      <c r="P46" s="131">
        <v>271</v>
      </c>
      <c r="Q46" s="131">
        <v>223</v>
      </c>
      <c r="R46" s="129">
        <v>299</v>
      </c>
      <c r="S46" s="129">
        <v>253</v>
      </c>
      <c r="T46" s="147">
        <v>234</v>
      </c>
      <c r="U46" s="158">
        <v>207</v>
      </c>
      <c r="V46" s="159">
        <v>178</v>
      </c>
      <c r="W46" s="159">
        <v>160</v>
      </c>
      <c r="X46" s="159">
        <v>125</v>
      </c>
      <c r="Y46" s="160">
        <v>128</v>
      </c>
      <c r="Z46" s="1663">
        <v>109</v>
      </c>
    </row>
    <row r="47" spans="1:26">
      <c r="A47" s="1640" t="s">
        <v>112</v>
      </c>
      <c r="B47" s="86" t="s">
        <v>424</v>
      </c>
      <c r="C47" s="87">
        <v>3834</v>
      </c>
      <c r="D47" s="88">
        <v>4815</v>
      </c>
      <c r="E47" s="88">
        <v>6063</v>
      </c>
      <c r="F47" s="88"/>
      <c r="G47" s="88"/>
      <c r="H47" s="88"/>
      <c r="I47" s="108"/>
      <c r="J47" s="108"/>
      <c r="K47" s="109"/>
      <c r="L47" s="110"/>
      <c r="M47" s="123">
        <v>5400</v>
      </c>
      <c r="N47" s="108">
        <v>6081</v>
      </c>
      <c r="O47" s="108">
        <v>8000</v>
      </c>
      <c r="P47" s="125">
        <v>12917</v>
      </c>
      <c r="Q47" s="125">
        <v>17471</v>
      </c>
      <c r="R47" s="133">
        <v>19924</v>
      </c>
      <c r="S47" s="133">
        <v>22927</v>
      </c>
      <c r="T47" s="145">
        <v>27088</v>
      </c>
      <c r="U47" s="153">
        <v>31044</v>
      </c>
      <c r="V47" s="154">
        <v>44463</v>
      </c>
      <c r="W47" s="154">
        <v>50657</v>
      </c>
      <c r="X47" s="154">
        <v>55204</v>
      </c>
      <c r="Y47" s="155">
        <v>60997</v>
      </c>
      <c r="Z47" s="1661">
        <v>72340</v>
      </c>
    </row>
    <row r="48" spans="1:26">
      <c r="A48" s="1640"/>
      <c r="B48" s="89" t="s">
        <v>425</v>
      </c>
      <c r="C48" s="90">
        <v>3605</v>
      </c>
      <c r="D48" s="91">
        <v>4604</v>
      </c>
      <c r="E48" s="91">
        <v>5640</v>
      </c>
      <c r="F48" s="91"/>
      <c r="G48" s="91"/>
      <c r="H48" s="91"/>
      <c r="I48" s="111"/>
      <c r="J48" s="111"/>
      <c r="K48" s="112"/>
      <c r="L48" s="113"/>
      <c r="M48" s="126">
        <v>5492</v>
      </c>
      <c r="N48" s="111">
        <v>6188</v>
      </c>
      <c r="O48" s="111">
        <v>8095</v>
      </c>
      <c r="P48" s="127">
        <v>13271</v>
      </c>
      <c r="Q48" s="127">
        <v>18017</v>
      </c>
      <c r="R48" s="127">
        <v>20720</v>
      </c>
      <c r="S48" s="127">
        <v>23707</v>
      </c>
      <c r="T48" s="146">
        <v>27603</v>
      </c>
      <c r="U48" s="156">
        <v>31408</v>
      </c>
      <c r="V48" s="126">
        <v>44884</v>
      </c>
      <c r="W48" s="126">
        <v>51119</v>
      </c>
      <c r="X48" s="126">
        <v>55851</v>
      </c>
      <c r="Y48" s="157">
        <v>61419</v>
      </c>
      <c r="Z48" s="1662">
        <v>72926</v>
      </c>
    </row>
    <row r="49" spans="1:26">
      <c r="A49" s="92"/>
      <c r="B49" s="93" t="s">
        <v>426</v>
      </c>
      <c r="C49" s="94">
        <v>1605</v>
      </c>
      <c r="D49" s="95">
        <v>2139</v>
      </c>
      <c r="E49" s="95">
        <v>2754</v>
      </c>
      <c r="F49" s="95"/>
      <c r="G49" s="95"/>
      <c r="H49" s="95"/>
      <c r="I49" s="114"/>
      <c r="J49" s="114"/>
      <c r="K49" s="115"/>
      <c r="L49" s="116"/>
      <c r="M49" s="128">
        <v>384</v>
      </c>
      <c r="N49" s="114">
        <v>416</v>
      </c>
      <c r="O49" s="114">
        <v>303</v>
      </c>
      <c r="P49" s="130">
        <v>362</v>
      </c>
      <c r="Q49" s="130">
        <v>421</v>
      </c>
      <c r="R49" s="130">
        <v>476</v>
      </c>
      <c r="S49" s="130">
        <v>384</v>
      </c>
      <c r="T49" s="147">
        <v>375</v>
      </c>
      <c r="U49" s="158">
        <v>387</v>
      </c>
      <c r="V49" s="159">
        <v>339</v>
      </c>
      <c r="W49" s="159">
        <v>376</v>
      </c>
      <c r="X49" s="159">
        <v>417</v>
      </c>
      <c r="Y49" s="160">
        <v>438</v>
      </c>
      <c r="Z49" s="1663">
        <v>370</v>
      </c>
    </row>
    <row r="50" spans="1:26">
      <c r="A50" s="1640" t="s">
        <v>125</v>
      </c>
      <c r="B50" s="86" t="s">
        <v>424</v>
      </c>
      <c r="C50" s="96">
        <v>20504</v>
      </c>
      <c r="D50" s="97">
        <v>22456</v>
      </c>
      <c r="E50" s="97">
        <v>27891</v>
      </c>
      <c r="F50" s="97">
        <v>29138</v>
      </c>
      <c r="G50" s="97">
        <v>38093</v>
      </c>
      <c r="H50" s="97">
        <v>43215</v>
      </c>
      <c r="I50" s="117">
        <v>41296</v>
      </c>
      <c r="J50" s="117">
        <v>41028</v>
      </c>
      <c r="K50" s="36">
        <v>43352</v>
      </c>
      <c r="L50" s="118">
        <v>46830</v>
      </c>
      <c r="M50" s="132">
        <v>54595</v>
      </c>
      <c r="N50" s="117">
        <v>52053</v>
      </c>
      <c r="O50" s="117">
        <v>46055</v>
      </c>
      <c r="P50" s="133">
        <v>45228</v>
      </c>
      <c r="Q50" s="133">
        <v>49366</v>
      </c>
      <c r="R50" s="133">
        <v>52009</v>
      </c>
      <c r="S50" s="133">
        <v>57678</v>
      </c>
      <c r="T50" s="145">
        <v>61963</v>
      </c>
      <c r="U50" s="153">
        <v>57419</v>
      </c>
      <c r="V50" s="154">
        <v>56665</v>
      </c>
      <c r="W50" s="154">
        <v>56256</v>
      </c>
      <c r="X50" s="154">
        <v>55230</v>
      </c>
      <c r="Y50" s="155">
        <v>56230</v>
      </c>
      <c r="Z50" s="1661">
        <v>55848</v>
      </c>
    </row>
    <row r="51" spans="1:26">
      <c r="A51" s="1640"/>
      <c r="B51" s="89" t="s">
        <v>425</v>
      </c>
      <c r="C51" s="90">
        <v>11914</v>
      </c>
      <c r="D51" s="91">
        <v>9750</v>
      </c>
      <c r="E51" s="91">
        <v>12859</v>
      </c>
      <c r="F51" s="91">
        <v>14116</v>
      </c>
      <c r="G51" s="91">
        <v>17503</v>
      </c>
      <c r="H51" s="91">
        <v>19413</v>
      </c>
      <c r="I51" s="111">
        <v>25525</v>
      </c>
      <c r="J51" s="111">
        <v>26476</v>
      </c>
      <c r="K51" s="112">
        <v>26896</v>
      </c>
      <c r="L51" s="113">
        <v>28622</v>
      </c>
      <c r="M51" s="126">
        <v>30506</v>
      </c>
      <c r="N51" s="111">
        <v>21380</v>
      </c>
      <c r="O51" s="111">
        <v>15462</v>
      </c>
      <c r="P51" s="113">
        <v>15902</v>
      </c>
      <c r="Q51" s="127">
        <v>16482</v>
      </c>
      <c r="R51" s="127">
        <v>17111</v>
      </c>
      <c r="S51" s="127">
        <v>16686</v>
      </c>
      <c r="T51" s="146">
        <v>21908</v>
      </c>
      <c r="U51" s="156">
        <v>20878</v>
      </c>
      <c r="V51" s="126">
        <v>20758</v>
      </c>
      <c r="W51" s="126">
        <v>21443</v>
      </c>
      <c r="X51" s="126">
        <v>21958</v>
      </c>
      <c r="Y51" s="157">
        <v>23136</v>
      </c>
      <c r="Z51" s="1662">
        <v>22875</v>
      </c>
    </row>
    <row r="52" spans="1:26" ht="14.4" thickBot="1">
      <c r="A52" s="98"/>
      <c r="B52" s="93" t="s">
        <v>426</v>
      </c>
      <c r="C52" s="99">
        <v>8736</v>
      </c>
      <c r="D52" s="100">
        <v>9233</v>
      </c>
      <c r="E52" s="100">
        <v>12003</v>
      </c>
      <c r="F52" s="100">
        <v>14615</v>
      </c>
      <c r="G52" s="100">
        <v>18110</v>
      </c>
      <c r="H52" s="100">
        <v>21257</v>
      </c>
      <c r="I52" s="119">
        <v>24685</v>
      </c>
      <c r="J52" s="119">
        <v>20165</v>
      </c>
      <c r="K52" s="120">
        <v>11591</v>
      </c>
      <c r="L52" s="121">
        <v>5575</v>
      </c>
      <c r="M52" s="134">
        <v>3006</v>
      </c>
      <c r="N52" s="119">
        <v>2937</v>
      </c>
      <c r="O52" s="119">
        <v>1875</v>
      </c>
      <c r="P52" s="135">
        <v>1460</v>
      </c>
      <c r="Q52" s="135">
        <v>1440</v>
      </c>
      <c r="R52" s="135">
        <v>1305</v>
      </c>
      <c r="S52" s="135">
        <v>1146</v>
      </c>
      <c r="T52" s="148">
        <v>1269</v>
      </c>
      <c r="U52" s="161">
        <v>1480</v>
      </c>
      <c r="V52" s="162">
        <v>1167</v>
      </c>
      <c r="W52" s="162">
        <v>1090</v>
      </c>
      <c r="X52" s="162">
        <v>998</v>
      </c>
      <c r="Y52" s="163">
        <v>994</v>
      </c>
      <c r="Z52" s="1664">
        <v>864</v>
      </c>
    </row>
    <row r="53" spans="1:26">
      <c r="Z53" s="1665"/>
    </row>
    <row r="54" spans="1:26">
      <c r="A54" s="101"/>
      <c r="Z54" s="1665"/>
    </row>
    <row r="55" spans="1:26">
      <c r="B55" s="102"/>
      <c r="C55" s="103"/>
      <c r="K55" s="105"/>
      <c r="L55" s="105"/>
      <c r="M55" s="105"/>
      <c r="N55" s="105"/>
      <c r="O55" s="105"/>
      <c r="P55" s="105"/>
      <c r="Q55" s="105"/>
      <c r="R55" s="105"/>
      <c r="Z55" s="1665"/>
    </row>
    <row r="56" spans="1:26" ht="14.4" thickBot="1">
      <c r="B56" s="104"/>
      <c r="C56" s="103"/>
      <c r="M56" s="38" t="s">
        <v>427</v>
      </c>
      <c r="Z56" s="1665"/>
    </row>
    <row r="57" spans="1:26">
      <c r="B57" s="104"/>
      <c r="C57" s="103"/>
      <c r="M57" s="136" t="s">
        <v>51</v>
      </c>
      <c r="N57" s="85">
        <v>2008</v>
      </c>
      <c r="O57" s="85">
        <v>2009</v>
      </c>
      <c r="P57" s="85">
        <v>2010</v>
      </c>
      <c r="Q57" s="85">
        <v>2011</v>
      </c>
      <c r="R57" s="85">
        <v>2012</v>
      </c>
      <c r="S57" s="85">
        <v>2013</v>
      </c>
      <c r="T57" s="149">
        <v>2014</v>
      </c>
      <c r="U57" s="149">
        <v>2015</v>
      </c>
      <c r="V57" s="149">
        <v>2016</v>
      </c>
      <c r="W57" s="149">
        <v>2017</v>
      </c>
      <c r="X57" s="149">
        <v>2018</v>
      </c>
      <c r="Y57" s="164">
        <v>2019</v>
      </c>
      <c r="Z57" s="1666">
        <v>2020</v>
      </c>
    </row>
    <row r="58" spans="1:26">
      <c r="B58" s="104"/>
      <c r="C58" s="103"/>
      <c r="M58" s="137" t="s">
        <v>143</v>
      </c>
      <c r="N58" s="138">
        <v>29494</v>
      </c>
      <c r="O58" s="138">
        <v>27360</v>
      </c>
      <c r="P58" s="138">
        <v>28900</v>
      </c>
      <c r="Q58" s="138">
        <v>30893</v>
      </c>
      <c r="R58" s="138">
        <v>32430</v>
      </c>
      <c r="S58" s="138">
        <v>32036</v>
      </c>
      <c r="T58" s="138">
        <v>32902</v>
      </c>
      <c r="U58" s="138">
        <v>34151</v>
      </c>
      <c r="V58" s="138">
        <v>35288</v>
      </c>
      <c r="W58" s="138">
        <v>36619</v>
      </c>
      <c r="X58" s="138">
        <v>37937</v>
      </c>
      <c r="Y58" s="165">
        <v>37999</v>
      </c>
      <c r="Z58" s="1667">
        <v>38872</v>
      </c>
    </row>
    <row r="59" spans="1:26">
      <c r="M59" s="137" t="s">
        <v>85</v>
      </c>
      <c r="N59" s="138">
        <v>28027</v>
      </c>
      <c r="O59" s="138">
        <v>29291</v>
      </c>
      <c r="P59" s="138">
        <v>31523</v>
      </c>
      <c r="Q59" s="138">
        <v>37972</v>
      </c>
      <c r="R59" s="138">
        <v>42787</v>
      </c>
      <c r="S59" s="138">
        <v>43075</v>
      </c>
      <c r="T59" s="138">
        <v>41292</v>
      </c>
      <c r="U59" s="138">
        <v>43097</v>
      </c>
      <c r="V59" s="138">
        <v>44495</v>
      </c>
      <c r="W59" s="138">
        <v>47425</v>
      </c>
      <c r="X59" s="138">
        <v>48630</v>
      </c>
      <c r="Y59" s="165">
        <v>51652</v>
      </c>
      <c r="Z59" s="1667">
        <v>49313</v>
      </c>
    </row>
    <row r="60" spans="1:26">
      <c r="M60" s="137" t="s">
        <v>102</v>
      </c>
      <c r="N60" s="138">
        <v>7911</v>
      </c>
      <c r="O60" s="138">
        <v>8025</v>
      </c>
      <c r="P60" s="138">
        <v>9639</v>
      </c>
      <c r="Q60" s="138">
        <v>10413</v>
      </c>
      <c r="R60" s="138">
        <v>11869</v>
      </c>
      <c r="S60" s="138">
        <v>12439</v>
      </c>
      <c r="T60" s="138">
        <v>13138</v>
      </c>
      <c r="U60" s="138">
        <v>14593</v>
      </c>
      <c r="V60" s="138">
        <v>15595</v>
      </c>
      <c r="W60" s="138">
        <v>15789</v>
      </c>
      <c r="X60" s="138">
        <v>16990</v>
      </c>
      <c r="Y60" s="165">
        <v>18885</v>
      </c>
      <c r="Z60" s="1667">
        <v>19675</v>
      </c>
    </row>
    <row r="61" spans="1:26">
      <c r="M61" s="137" t="s">
        <v>112</v>
      </c>
      <c r="N61" s="138">
        <v>6081</v>
      </c>
      <c r="O61" s="138">
        <v>8000</v>
      </c>
      <c r="P61" s="138">
        <v>12917</v>
      </c>
      <c r="Q61" s="138">
        <v>17471</v>
      </c>
      <c r="R61" s="138">
        <v>19924</v>
      </c>
      <c r="S61" s="1641">
        <v>22927</v>
      </c>
      <c r="T61" s="1641">
        <v>27088</v>
      </c>
      <c r="U61" s="1641">
        <v>31044</v>
      </c>
      <c r="V61" s="1642">
        <v>44463</v>
      </c>
      <c r="W61" s="1643">
        <v>50657</v>
      </c>
      <c r="X61" s="1643">
        <v>55204</v>
      </c>
      <c r="Y61" s="1644">
        <v>60997</v>
      </c>
      <c r="Z61" s="1668">
        <v>72340</v>
      </c>
    </row>
    <row r="62" spans="1:26" ht="14.4" thickBot="1">
      <c r="M62" s="139" t="s">
        <v>125</v>
      </c>
      <c r="N62" s="140">
        <v>52053</v>
      </c>
      <c r="O62" s="140">
        <v>46055</v>
      </c>
      <c r="P62" s="140">
        <v>45228</v>
      </c>
      <c r="Q62" s="140">
        <v>49366</v>
      </c>
      <c r="R62" s="140">
        <v>52009</v>
      </c>
      <c r="S62" s="140">
        <v>57678</v>
      </c>
      <c r="T62" s="140">
        <v>61963</v>
      </c>
      <c r="U62" s="140">
        <v>57419</v>
      </c>
      <c r="V62" s="140">
        <v>56665</v>
      </c>
      <c r="W62" s="140">
        <v>56256</v>
      </c>
      <c r="X62" s="140">
        <v>55230</v>
      </c>
      <c r="Y62" s="167">
        <v>56230</v>
      </c>
      <c r="Z62" s="1669">
        <v>55848</v>
      </c>
    </row>
    <row r="63" spans="1:26">
      <c r="M63" s="136" t="s">
        <v>428</v>
      </c>
      <c r="N63" s="141">
        <v>123566</v>
      </c>
      <c r="O63" s="141">
        <v>118731</v>
      </c>
      <c r="P63" s="141">
        <v>128207</v>
      </c>
      <c r="Q63" s="141">
        <v>146115</v>
      </c>
      <c r="R63" s="141">
        <v>159019</v>
      </c>
      <c r="S63" s="141">
        <v>168155</v>
      </c>
      <c r="T63" s="141">
        <v>176383</v>
      </c>
      <c r="U63" s="141">
        <v>180304</v>
      </c>
      <c r="V63" s="141">
        <v>196506</v>
      </c>
      <c r="W63" s="141">
        <v>206746</v>
      </c>
      <c r="X63" s="141">
        <v>213991</v>
      </c>
      <c r="Y63" s="168">
        <v>225763</v>
      </c>
      <c r="Z63" s="1670">
        <f>SUM(Z58:Z62)</f>
        <v>236048</v>
      </c>
    </row>
    <row r="64" spans="1:26">
      <c r="M64" s="142" t="s">
        <v>49</v>
      </c>
      <c r="N64" s="1672">
        <v>39674</v>
      </c>
      <c r="O64" s="138">
        <v>39674</v>
      </c>
      <c r="P64" s="138">
        <v>36671</v>
      </c>
      <c r="Q64" s="138">
        <v>36133</v>
      </c>
      <c r="R64" s="138">
        <v>36322</v>
      </c>
      <c r="S64" s="138">
        <v>36315</v>
      </c>
      <c r="T64" s="138">
        <v>37125</v>
      </c>
      <c r="U64" s="138">
        <v>37897</v>
      </c>
      <c r="V64" s="138">
        <v>36347</v>
      </c>
      <c r="W64" s="138">
        <v>36599</v>
      </c>
      <c r="X64" s="138">
        <v>38539</v>
      </c>
      <c r="Y64" s="165">
        <v>39594</v>
      </c>
      <c r="Z64" s="1667">
        <v>38785</v>
      </c>
    </row>
    <row r="65" spans="13:26" ht="14.4" thickBot="1">
      <c r="M65" s="169" t="s">
        <v>201</v>
      </c>
      <c r="N65" s="140">
        <v>163240</v>
      </c>
      <c r="O65" s="140">
        <v>155402</v>
      </c>
      <c r="P65" s="140">
        <v>164340</v>
      </c>
      <c r="Q65" s="140">
        <v>182437</v>
      </c>
      <c r="R65" s="140">
        <v>195334</v>
      </c>
      <c r="S65" s="1645">
        <v>205280</v>
      </c>
      <c r="T65" s="1645">
        <v>214280</v>
      </c>
      <c r="U65" s="1645">
        <v>216855</v>
      </c>
      <c r="V65" s="1646">
        <v>232853</v>
      </c>
      <c r="W65" s="1646">
        <v>243345</v>
      </c>
      <c r="X65" s="1646">
        <f>SUM(X63:X64)</f>
        <v>252530</v>
      </c>
      <c r="Y65" s="1647">
        <f>SUM(Y63:Y64)</f>
        <v>265357</v>
      </c>
      <c r="Z65" s="1671">
        <f>SUM(Z63:Z64)</f>
        <v>274833</v>
      </c>
    </row>
    <row r="66" spans="13:26">
      <c r="Z66" s="1665"/>
    </row>
    <row r="67" spans="13:26">
      <c r="M67" s="138" t="s">
        <v>227</v>
      </c>
      <c r="N67" s="138">
        <v>2008</v>
      </c>
      <c r="O67" s="138">
        <v>2009</v>
      </c>
      <c r="P67" s="138">
        <v>2010</v>
      </c>
      <c r="Q67" s="138">
        <v>2011</v>
      </c>
      <c r="R67" s="138">
        <v>2012</v>
      </c>
      <c r="S67" s="138">
        <v>2013</v>
      </c>
      <c r="T67" s="138">
        <v>2014</v>
      </c>
      <c r="U67" s="138">
        <v>2015</v>
      </c>
      <c r="V67" s="138">
        <v>2016</v>
      </c>
      <c r="W67" s="138">
        <v>2017</v>
      </c>
      <c r="X67" s="138">
        <v>2018</v>
      </c>
      <c r="Y67" s="138">
        <v>2019</v>
      </c>
      <c r="Z67" s="1672">
        <v>2020</v>
      </c>
    </row>
    <row r="68" spans="13:26">
      <c r="M68" s="138" t="s">
        <v>143</v>
      </c>
      <c r="N68" s="170">
        <v>29494</v>
      </c>
      <c r="O68" s="170">
        <v>27360</v>
      </c>
      <c r="P68" s="170">
        <v>28900</v>
      </c>
      <c r="Q68" s="170">
        <v>30893</v>
      </c>
      <c r="R68" s="170">
        <v>32430</v>
      </c>
      <c r="S68" s="170">
        <v>32036</v>
      </c>
      <c r="T68" s="170">
        <v>32902</v>
      </c>
      <c r="U68" s="170">
        <v>34151</v>
      </c>
      <c r="V68" s="170">
        <v>35288</v>
      </c>
      <c r="W68" s="170">
        <v>36619</v>
      </c>
      <c r="X68" s="170">
        <v>37937</v>
      </c>
      <c r="Y68" s="170">
        <v>37999</v>
      </c>
      <c r="Z68" s="1673">
        <v>38872</v>
      </c>
    </row>
    <row r="69" spans="13:26">
      <c r="M69" s="138" t="s">
        <v>85</v>
      </c>
      <c r="N69" s="170">
        <v>28027</v>
      </c>
      <c r="O69" s="170">
        <v>29291</v>
      </c>
      <c r="P69" s="170">
        <v>31523</v>
      </c>
      <c r="Q69" s="170">
        <v>37972</v>
      </c>
      <c r="R69" s="170">
        <v>42787</v>
      </c>
      <c r="S69" s="170">
        <v>43075</v>
      </c>
      <c r="T69" s="170">
        <v>41292</v>
      </c>
      <c r="U69" s="170">
        <v>43097</v>
      </c>
      <c r="V69" s="170">
        <v>44495</v>
      </c>
      <c r="W69" s="170">
        <v>47425</v>
      </c>
      <c r="X69" s="170">
        <v>48630</v>
      </c>
      <c r="Y69" s="170">
        <v>51652</v>
      </c>
      <c r="Z69" s="1673">
        <v>49313</v>
      </c>
    </row>
    <row r="70" spans="13:26">
      <c r="M70" s="138" t="s">
        <v>102</v>
      </c>
      <c r="N70" s="170">
        <v>7911</v>
      </c>
      <c r="O70" s="170">
        <v>8025</v>
      </c>
      <c r="P70" s="170">
        <v>9639</v>
      </c>
      <c r="Q70" s="170">
        <v>10413</v>
      </c>
      <c r="R70" s="170">
        <v>11869</v>
      </c>
      <c r="S70" s="170">
        <v>12439</v>
      </c>
      <c r="T70" s="170">
        <v>13138</v>
      </c>
      <c r="U70" s="170">
        <v>14593</v>
      </c>
      <c r="V70" s="170">
        <v>15595</v>
      </c>
      <c r="W70" s="170">
        <v>15789</v>
      </c>
      <c r="X70" s="170">
        <v>16990</v>
      </c>
      <c r="Y70" s="170">
        <v>18885</v>
      </c>
      <c r="Z70" s="1673">
        <v>19675</v>
      </c>
    </row>
    <row r="71" spans="13:26">
      <c r="M71" s="138" t="s">
        <v>112</v>
      </c>
      <c r="N71" s="170">
        <v>6081</v>
      </c>
      <c r="O71" s="170">
        <v>8000</v>
      </c>
      <c r="P71" s="170">
        <v>12917</v>
      </c>
      <c r="Q71" s="170">
        <v>17471</v>
      </c>
      <c r="R71" s="170">
        <v>19924</v>
      </c>
      <c r="S71" s="170">
        <v>22927</v>
      </c>
      <c r="T71" s="170">
        <v>27088</v>
      </c>
      <c r="U71" s="170">
        <v>31044</v>
      </c>
      <c r="V71" s="170">
        <v>44463</v>
      </c>
      <c r="W71" s="170">
        <v>50657</v>
      </c>
      <c r="X71" s="170">
        <v>55204</v>
      </c>
      <c r="Y71" s="170">
        <v>60997</v>
      </c>
      <c r="Z71" s="1673">
        <v>72340</v>
      </c>
    </row>
    <row r="72" spans="13:26">
      <c r="M72" s="138" t="s">
        <v>125</v>
      </c>
      <c r="N72" s="170">
        <v>52053</v>
      </c>
      <c r="O72" s="170">
        <v>46055</v>
      </c>
      <c r="P72" s="170">
        <v>45228</v>
      </c>
      <c r="Q72" s="170">
        <v>49366</v>
      </c>
      <c r="R72" s="170">
        <v>52009</v>
      </c>
      <c r="S72" s="170">
        <v>57678</v>
      </c>
      <c r="T72" s="170">
        <v>61963</v>
      </c>
      <c r="U72" s="170">
        <v>57419</v>
      </c>
      <c r="V72" s="170">
        <v>56665</v>
      </c>
      <c r="W72" s="170">
        <v>56256</v>
      </c>
      <c r="X72" s="170">
        <v>55230</v>
      </c>
      <c r="Y72" s="170">
        <v>56230</v>
      </c>
      <c r="Z72" s="1673">
        <v>55848</v>
      </c>
    </row>
    <row r="73" spans="13:26">
      <c r="M73" s="138" t="s">
        <v>49</v>
      </c>
      <c r="N73" s="1673">
        <v>39674</v>
      </c>
      <c r="O73" s="170">
        <v>39674</v>
      </c>
      <c r="P73" s="170">
        <v>36671</v>
      </c>
      <c r="Q73" s="170">
        <v>36133</v>
      </c>
      <c r="R73" s="170">
        <v>36322</v>
      </c>
      <c r="S73" s="170">
        <v>36315</v>
      </c>
      <c r="T73" s="170">
        <v>37125</v>
      </c>
      <c r="U73" s="170">
        <v>37897</v>
      </c>
      <c r="V73" s="170">
        <v>36551</v>
      </c>
      <c r="W73" s="170">
        <v>36347</v>
      </c>
      <c r="X73" s="170">
        <v>36599</v>
      </c>
      <c r="Y73" s="138">
        <v>38539</v>
      </c>
      <c r="Z73" s="1672">
        <v>38785</v>
      </c>
    </row>
    <row r="74" spans="13:26">
      <c r="M74" s="138" t="s">
        <v>201</v>
      </c>
      <c r="N74" s="170">
        <v>163240</v>
      </c>
      <c r="O74" s="170">
        <v>155402</v>
      </c>
      <c r="P74" s="170">
        <v>164340</v>
      </c>
      <c r="Q74" s="170">
        <v>182437</v>
      </c>
      <c r="R74" s="170">
        <v>195334</v>
      </c>
      <c r="S74" s="170">
        <v>205280</v>
      </c>
      <c r="T74" s="170">
        <v>214280</v>
      </c>
      <c r="U74" s="170">
        <v>216855</v>
      </c>
      <c r="V74" s="170">
        <v>232853</v>
      </c>
      <c r="W74" s="170">
        <v>243345</v>
      </c>
      <c r="X74" s="170">
        <v>252530</v>
      </c>
      <c r="Y74" s="170">
        <v>265357</v>
      </c>
      <c r="Z74" s="1673">
        <f>SUM(Z68:Z73)</f>
        <v>274833</v>
      </c>
    </row>
    <row r="75" spans="13:26">
      <c r="M75" s="171"/>
      <c r="N75" s="171"/>
      <c r="O75" s="30"/>
      <c r="P75" s="30"/>
      <c r="Q75" s="30"/>
      <c r="R75" s="30"/>
      <c r="S75" s="30"/>
      <c r="T75" s="30"/>
      <c r="U75" s="30"/>
      <c r="V75" s="30"/>
      <c r="W75" s="30"/>
      <c r="X75" s="30"/>
    </row>
    <row r="76" spans="13:26">
      <c r="M76" s="171"/>
      <c r="N76" s="171"/>
      <c r="O76" s="30"/>
      <c r="P76" s="30"/>
      <c r="Q76" s="30"/>
      <c r="R76" s="30"/>
      <c r="S76" s="30"/>
      <c r="T76" s="30"/>
      <c r="U76" s="30"/>
      <c r="V76" s="30"/>
      <c r="W76" s="30"/>
      <c r="X76" s="30"/>
    </row>
    <row r="77" spans="13:26">
      <c r="M77" s="171"/>
      <c r="N77" s="171"/>
      <c r="O77" s="30"/>
      <c r="P77" s="30"/>
      <c r="Q77" s="30"/>
      <c r="R77" s="30"/>
      <c r="S77" s="30"/>
      <c r="T77" s="30"/>
      <c r="U77" s="30"/>
      <c r="V77" s="30"/>
      <c r="W77" s="30"/>
      <c r="X77" s="30"/>
    </row>
    <row r="78" spans="13:26">
      <c r="M78" s="171"/>
      <c r="N78" s="171"/>
      <c r="O78" s="30"/>
      <c r="P78" s="30"/>
      <c r="Q78" s="30"/>
      <c r="R78" s="30"/>
      <c r="S78" s="30"/>
      <c r="T78" s="30"/>
      <c r="U78" s="30"/>
      <c r="V78" s="30"/>
      <c r="W78" s="30"/>
      <c r="X78" s="30"/>
    </row>
    <row r="79" spans="13:26">
      <c r="M79" s="171"/>
      <c r="N79" s="171"/>
      <c r="O79" s="30"/>
      <c r="P79" s="30"/>
      <c r="Q79" s="30"/>
      <c r="R79" s="30"/>
      <c r="S79" s="30"/>
      <c r="T79" s="30"/>
      <c r="U79" s="30"/>
      <c r="V79" s="30"/>
      <c r="W79" s="30"/>
      <c r="X79" s="30"/>
    </row>
    <row r="111" spans="37:37">
      <c r="AK111" s="1621"/>
    </row>
    <row r="112" spans="37:37">
      <c r="AK112" s="1621"/>
    </row>
    <row r="114" spans="13:30" s="38" customFormat="1">
      <c r="M114" s="172" t="s">
        <v>429</v>
      </c>
      <c r="Q114" s="174"/>
      <c r="R114" s="174"/>
      <c r="AC114" s="2"/>
      <c r="AD114" s="2"/>
    </row>
    <row r="115" spans="13:30" s="38" customFormat="1" ht="13.2">
      <c r="M115" s="172" t="s">
        <v>227</v>
      </c>
      <c r="N115" s="172">
        <v>2009</v>
      </c>
      <c r="O115" s="172">
        <v>2010</v>
      </c>
      <c r="P115" s="172">
        <v>2011</v>
      </c>
      <c r="Q115" s="172">
        <v>2012</v>
      </c>
      <c r="R115" s="172">
        <v>2013</v>
      </c>
      <c r="S115" s="172">
        <v>2014</v>
      </c>
      <c r="T115" s="172">
        <v>2015</v>
      </c>
      <c r="U115" s="172">
        <v>2016</v>
      </c>
      <c r="V115" s="172">
        <v>2017</v>
      </c>
      <c r="W115" s="172">
        <v>2018</v>
      </c>
      <c r="X115" s="172">
        <v>2019</v>
      </c>
      <c r="Y115" s="1676">
        <v>2020</v>
      </c>
    </row>
    <row r="116" spans="13:30" s="38" customFormat="1">
      <c r="M116" s="172" t="s">
        <v>143</v>
      </c>
      <c r="N116" s="1648">
        <v>69960</v>
      </c>
      <c r="O116" s="1648">
        <v>68937</v>
      </c>
      <c r="P116" s="1648">
        <v>71624</v>
      </c>
      <c r="Q116" s="1648">
        <v>75148</v>
      </c>
      <c r="R116" s="1648">
        <v>77411</v>
      </c>
      <c r="S116" s="1648">
        <v>79545</v>
      </c>
      <c r="T116" s="1648">
        <v>79280</v>
      </c>
      <c r="U116" s="1648">
        <v>79912</v>
      </c>
      <c r="V116" s="1648">
        <v>81257</v>
      </c>
      <c r="W116" s="1648">
        <v>82235</v>
      </c>
      <c r="X116" s="170">
        <v>82452</v>
      </c>
      <c r="Y116" s="1673">
        <v>83300</v>
      </c>
    </row>
    <row r="117" spans="13:30" s="38" customFormat="1">
      <c r="M117" s="172" t="s">
        <v>85</v>
      </c>
      <c r="N117" s="1648">
        <v>28446</v>
      </c>
      <c r="O117" s="1648">
        <v>30856</v>
      </c>
      <c r="P117" s="1648">
        <v>37094</v>
      </c>
      <c r="Q117" s="1648">
        <v>41677</v>
      </c>
      <c r="R117" s="1648">
        <v>42270</v>
      </c>
      <c r="S117" s="1648">
        <v>40803</v>
      </c>
      <c r="T117" s="1648">
        <v>43057</v>
      </c>
      <c r="U117" s="1648">
        <v>44462</v>
      </c>
      <c r="V117" s="1648">
        <v>47127</v>
      </c>
      <c r="W117" s="1648">
        <v>48526</v>
      </c>
      <c r="X117" s="170">
        <v>51736</v>
      </c>
      <c r="Y117" s="1673">
        <v>49392</v>
      </c>
    </row>
    <row r="118" spans="13:30" s="38" customFormat="1">
      <c r="M118" s="172" t="s">
        <v>102</v>
      </c>
      <c r="N118" s="173">
        <v>21714</v>
      </c>
      <c r="O118" s="173">
        <v>23310</v>
      </c>
      <c r="P118" s="173">
        <v>27180</v>
      </c>
      <c r="Q118" s="173">
        <v>27578</v>
      </c>
      <c r="R118" s="173">
        <v>30653</v>
      </c>
      <c r="S118" s="173">
        <v>30630</v>
      </c>
      <c r="T118" s="173">
        <v>29149</v>
      </c>
      <c r="U118" s="173">
        <v>28093</v>
      </c>
      <c r="V118" s="173">
        <v>26179</v>
      </c>
      <c r="W118" s="173">
        <v>26424</v>
      </c>
      <c r="X118" s="170">
        <v>28288</v>
      </c>
      <c r="Y118" s="1673">
        <v>28640</v>
      </c>
    </row>
    <row r="119" spans="13:30" s="38" customFormat="1">
      <c r="M119" s="172" t="s">
        <v>112</v>
      </c>
      <c r="N119" s="173">
        <v>8095</v>
      </c>
      <c r="O119" s="173">
        <v>13271</v>
      </c>
      <c r="P119" s="173">
        <v>18017</v>
      </c>
      <c r="Q119" s="173">
        <v>20720</v>
      </c>
      <c r="R119" s="173">
        <v>23707</v>
      </c>
      <c r="S119" s="173">
        <v>27603</v>
      </c>
      <c r="T119" s="173">
        <v>31408</v>
      </c>
      <c r="U119" s="173">
        <v>44884</v>
      </c>
      <c r="V119" s="173">
        <v>51119</v>
      </c>
      <c r="W119" s="173">
        <v>55851</v>
      </c>
      <c r="X119" s="170">
        <v>61419</v>
      </c>
      <c r="Y119" s="1673">
        <v>72926</v>
      </c>
    </row>
    <row r="120" spans="13:30" s="38" customFormat="1">
      <c r="M120" s="172" t="s">
        <v>125</v>
      </c>
      <c r="N120" s="173">
        <v>15462</v>
      </c>
      <c r="O120" s="173">
        <v>15902</v>
      </c>
      <c r="P120" s="173">
        <v>16482</v>
      </c>
      <c r="Q120" s="173">
        <v>17111</v>
      </c>
      <c r="R120" s="173">
        <v>16686</v>
      </c>
      <c r="S120" s="173">
        <v>21908</v>
      </c>
      <c r="T120" s="173">
        <v>20878</v>
      </c>
      <c r="U120" s="173">
        <v>20758</v>
      </c>
      <c r="V120" s="173">
        <v>21443</v>
      </c>
      <c r="W120" s="173">
        <v>21958</v>
      </c>
      <c r="X120" s="170">
        <v>23136</v>
      </c>
      <c r="Y120" s="1673">
        <v>22875</v>
      </c>
    </row>
    <row r="121" spans="13:30" s="38" customFormat="1">
      <c r="M121" s="172" t="s">
        <v>428</v>
      </c>
      <c r="N121" s="173">
        <v>143677</v>
      </c>
      <c r="O121" s="173">
        <v>152276</v>
      </c>
      <c r="P121" s="173">
        <v>170397</v>
      </c>
      <c r="Q121" s="173">
        <v>182234</v>
      </c>
      <c r="R121" s="173">
        <v>190727</v>
      </c>
      <c r="S121" s="173">
        <v>200489</v>
      </c>
      <c r="T121" s="173">
        <v>203772</v>
      </c>
      <c r="U121" s="173">
        <v>218109</v>
      </c>
      <c r="V121" s="173">
        <v>227125</v>
      </c>
      <c r="W121" s="173">
        <v>234994</v>
      </c>
      <c r="X121" s="175">
        <v>247031</v>
      </c>
      <c r="Y121" s="1675">
        <f>SUM(Y115:Y120)</f>
        <v>259153</v>
      </c>
    </row>
    <row r="122" spans="13:30" s="38" customFormat="1" ht="13.2">
      <c r="M122" s="172" t="s">
        <v>49</v>
      </c>
      <c r="N122" s="173">
        <v>11710</v>
      </c>
      <c r="O122" s="173">
        <v>12032</v>
      </c>
      <c r="P122" s="173">
        <v>11993</v>
      </c>
      <c r="Q122" s="173">
        <v>13047</v>
      </c>
      <c r="R122" s="173">
        <v>14495</v>
      </c>
      <c r="S122" s="173">
        <v>13690</v>
      </c>
      <c r="T122" s="173">
        <v>13327</v>
      </c>
      <c r="U122" s="173">
        <v>14346</v>
      </c>
      <c r="V122" s="173">
        <v>16220</v>
      </c>
      <c r="W122" s="173">
        <v>17512</v>
      </c>
      <c r="X122" s="176">
        <v>18336</v>
      </c>
      <c r="Y122" s="1042">
        <v>17676</v>
      </c>
    </row>
    <row r="123" spans="13:30" s="38" customFormat="1">
      <c r="M123" s="172" t="s">
        <v>201</v>
      </c>
      <c r="N123" s="173">
        <v>155387</v>
      </c>
      <c r="O123" s="173">
        <v>164308</v>
      </c>
      <c r="P123" s="173">
        <v>182390</v>
      </c>
      <c r="Q123" s="173">
        <v>195281</v>
      </c>
      <c r="R123" s="173">
        <v>205222</v>
      </c>
      <c r="S123" s="173">
        <v>214179</v>
      </c>
      <c r="T123" s="173">
        <v>217099</v>
      </c>
      <c r="U123" s="173">
        <v>232455</v>
      </c>
      <c r="V123" s="173">
        <v>243345</v>
      </c>
      <c r="W123" s="173">
        <v>252506</v>
      </c>
      <c r="X123" s="170">
        <v>265339</v>
      </c>
      <c r="Y123" s="1673">
        <f>SUM(Y121:Y122)</f>
        <v>276829</v>
      </c>
    </row>
    <row r="124" spans="13:30" s="38" customFormat="1" ht="13.2">
      <c r="N124" s="174"/>
      <c r="O124" s="174"/>
      <c r="Y124" s="1417"/>
    </row>
    <row r="125" spans="13:30" s="38" customFormat="1">
      <c r="M125" s="172" t="s">
        <v>227</v>
      </c>
      <c r="N125" s="138">
        <v>2009</v>
      </c>
      <c r="O125" s="138">
        <v>2010</v>
      </c>
      <c r="P125" s="138">
        <v>2011</v>
      </c>
      <c r="Q125" s="138">
        <v>2012</v>
      </c>
      <c r="R125" s="138">
        <v>2013</v>
      </c>
      <c r="S125" s="138">
        <v>2014</v>
      </c>
      <c r="T125" s="138">
        <v>2015</v>
      </c>
      <c r="U125" s="138">
        <v>2016</v>
      </c>
      <c r="V125" s="138">
        <v>2017</v>
      </c>
      <c r="W125" s="138">
        <v>2018</v>
      </c>
      <c r="X125" s="138">
        <v>2019</v>
      </c>
      <c r="Y125" s="1672">
        <v>2020</v>
      </c>
    </row>
    <row r="126" spans="13:30" s="38" customFormat="1">
      <c r="M126" s="172" t="s">
        <v>143</v>
      </c>
      <c r="N126" s="170">
        <v>69960</v>
      </c>
      <c r="O126" s="170">
        <v>68937</v>
      </c>
      <c r="P126" s="170">
        <v>71624</v>
      </c>
      <c r="Q126" s="170">
        <v>75148</v>
      </c>
      <c r="R126" s="170">
        <v>77411</v>
      </c>
      <c r="S126" s="170">
        <v>79545</v>
      </c>
      <c r="T126" s="170">
        <v>79280</v>
      </c>
      <c r="U126" s="170">
        <v>79912</v>
      </c>
      <c r="V126" s="170">
        <v>81257</v>
      </c>
      <c r="W126" s="170">
        <v>82235</v>
      </c>
      <c r="X126" s="170">
        <v>82452</v>
      </c>
      <c r="Y126" s="1673">
        <v>83300</v>
      </c>
    </row>
    <row r="127" spans="13:30" s="38" customFormat="1">
      <c r="M127" s="172" t="s">
        <v>85</v>
      </c>
      <c r="N127" s="170">
        <v>28446</v>
      </c>
      <c r="O127" s="170">
        <v>30856</v>
      </c>
      <c r="P127" s="170">
        <v>37094</v>
      </c>
      <c r="Q127" s="170">
        <v>41677</v>
      </c>
      <c r="R127" s="170">
        <v>42270</v>
      </c>
      <c r="S127" s="170">
        <v>40803</v>
      </c>
      <c r="T127" s="170">
        <v>43057</v>
      </c>
      <c r="U127" s="170">
        <v>44462</v>
      </c>
      <c r="V127" s="170">
        <v>47127</v>
      </c>
      <c r="W127" s="170">
        <v>48526</v>
      </c>
      <c r="X127" s="170">
        <v>51736</v>
      </c>
      <c r="Y127" s="1673">
        <v>49392</v>
      </c>
    </row>
    <row r="128" spans="13:30" s="38" customFormat="1">
      <c r="M128" s="172" t="s">
        <v>102</v>
      </c>
      <c r="N128" s="170">
        <v>21714</v>
      </c>
      <c r="O128" s="170">
        <v>23310</v>
      </c>
      <c r="P128" s="170">
        <v>27180</v>
      </c>
      <c r="Q128" s="170">
        <v>27578</v>
      </c>
      <c r="R128" s="170">
        <v>30653</v>
      </c>
      <c r="S128" s="170">
        <v>30630</v>
      </c>
      <c r="T128" s="170">
        <v>29149</v>
      </c>
      <c r="U128" s="170">
        <v>28093</v>
      </c>
      <c r="V128" s="170">
        <v>26179</v>
      </c>
      <c r="W128" s="170">
        <v>26424</v>
      </c>
      <c r="X128" s="170">
        <v>28288</v>
      </c>
      <c r="Y128" s="1673">
        <v>28640</v>
      </c>
    </row>
    <row r="129" spans="13:28" s="38" customFormat="1">
      <c r="M129" s="172" t="s">
        <v>112</v>
      </c>
      <c r="N129" s="170">
        <v>8095</v>
      </c>
      <c r="O129" s="170">
        <v>13271</v>
      </c>
      <c r="P129" s="170">
        <v>18017</v>
      </c>
      <c r="Q129" s="170">
        <v>20720</v>
      </c>
      <c r="R129" s="170">
        <v>23707</v>
      </c>
      <c r="S129" s="170">
        <v>27603</v>
      </c>
      <c r="T129" s="170">
        <v>31408</v>
      </c>
      <c r="U129" s="170">
        <v>44884</v>
      </c>
      <c r="V129" s="170">
        <v>51119</v>
      </c>
      <c r="W129" s="170">
        <v>55851</v>
      </c>
      <c r="X129" s="170">
        <v>61419</v>
      </c>
      <c r="Y129" s="1673">
        <v>72926</v>
      </c>
    </row>
    <row r="130" spans="13:28" s="38" customFormat="1">
      <c r="M130" s="172" t="s">
        <v>125</v>
      </c>
      <c r="N130" s="170">
        <v>15462</v>
      </c>
      <c r="O130" s="170">
        <v>15902</v>
      </c>
      <c r="P130" s="170">
        <v>16482</v>
      </c>
      <c r="Q130" s="170">
        <v>17111</v>
      </c>
      <c r="R130" s="170">
        <v>16686</v>
      </c>
      <c r="S130" s="170">
        <v>21908</v>
      </c>
      <c r="T130" s="170">
        <v>20878</v>
      </c>
      <c r="U130" s="170">
        <v>20758</v>
      </c>
      <c r="V130" s="170">
        <v>21443</v>
      </c>
      <c r="W130" s="170">
        <v>21958</v>
      </c>
      <c r="X130" s="170">
        <v>23136</v>
      </c>
      <c r="Y130" s="1673">
        <v>22875</v>
      </c>
    </row>
    <row r="131" spans="13:28" s="38" customFormat="1">
      <c r="M131" s="172" t="s">
        <v>49</v>
      </c>
      <c r="N131" s="175">
        <v>11710</v>
      </c>
      <c r="O131" s="175">
        <v>12032</v>
      </c>
      <c r="P131" s="175">
        <v>11993</v>
      </c>
      <c r="Q131" s="175">
        <v>13047</v>
      </c>
      <c r="R131" s="175">
        <v>14495</v>
      </c>
      <c r="S131" s="175">
        <v>13690</v>
      </c>
      <c r="T131" s="175">
        <v>13327</v>
      </c>
      <c r="U131" s="175">
        <v>14346</v>
      </c>
      <c r="V131" s="175">
        <v>16220</v>
      </c>
      <c r="W131" s="175">
        <v>17512</v>
      </c>
      <c r="X131" s="175">
        <v>18336</v>
      </c>
      <c r="Y131" s="1042">
        <v>17676</v>
      </c>
      <c r="AA131" s="2"/>
    </row>
    <row r="132" spans="13:28" s="38" customFormat="1">
      <c r="M132" s="172" t="s">
        <v>201</v>
      </c>
      <c r="N132" s="176">
        <v>163233</v>
      </c>
      <c r="O132" s="176">
        <v>155387</v>
      </c>
      <c r="P132" s="176">
        <v>164308</v>
      </c>
      <c r="Q132" s="176">
        <v>182390</v>
      </c>
      <c r="R132" s="176">
        <v>195281</v>
      </c>
      <c r="S132" s="176">
        <v>205222</v>
      </c>
      <c r="T132" s="176">
        <v>214179</v>
      </c>
      <c r="U132" s="176">
        <v>217099</v>
      </c>
      <c r="V132" s="176">
        <v>232455</v>
      </c>
      <c r="W132" s="176">
        <v>243345</v>
      </c>
      <c r="X132" s="176">
        <v>265367</v>
      </c>
      <c r="Y132" s="1042">
        <f>SUM(Y126:Y131)</f>
        <v>274809</v>
      </c>
      <c r="AA132" s="2"/>
      <c r="AB132" s="2"/>
    </row>
    <row r="133" spans="13:28">
      <c r="N133" s="1621"/>
    </row>
    <row r="170" spans="13:26">
      <c r="M170" s="172" t="s">
        <v>430</v>
      </c>
    </row>
    <row r="171" spans="13:26">
      <c r="M171" s="138" t="s">
        <v>227</v>
      </c>
      <c r="N171" s="1672">
        <v>2008</v>
      </c>
      <c r="O171" s="1672">
        <v>2009</v>
      </c>
      <c r="P171" s="1672">
        <v>2010</v>
      </c>
      <c r="Q171" s="1672">
        <v>2011</v>
      </c>
      <c r="R171" s="1672">
        <v>2012</v>
      </c>
      <c r="S171" s="1672">
        <v>2013</v>
      </c>
      <c r="T171" s="1672">
        <v>2014</v>
      </c>
      <c r="U171" s="1672">
        <v>2015</v>
      </c>
      <c r="V171" s="1672">
        <v>2016</v>
      </c>
      <c r="W171" s="1672">
        <v>2017</v>
      </c>
      <c r="X171" s="1672">
        <v>2018</v>
      </c>
      <c r="Y171" s="1672">
        <v>2019</v>
      </c>
      <c r="Z171" s="1677">
        <v>2020</v>
      </c>
    </row>
    <row r="172" spans="13:26">
      <c r="M172" s="172" t="s">
        <v>143</v>
      </c>
      <c r="N172" s="1678">
        <v>9862</v>
      </c>
      <c r="O172" s="1678">
        <v>9862</v>
      </c>
      <c r="P172" s="1678">
        <v>8592</v>
      </c>
      <c r="Q172" s="1678">
        <v>7918</v>
      </c>
      <c r="R172" s="1678">
        <v>7393</v>
      </c>
      <c r="S172" s="1678">
        <v>7764</v>
      </c>
      <c r="T172" s="1678">
        <v>7750</v>
      </c>
      <c r="U172" s="1678">
        <v>8336</v>
      </c>
      <c r="V172" s="1678">
        <v>8673</v>
      </c>
      <c r="W172" s="1678">
        <v>8933</v>
      </c>
      <c r="X172" s="1678">
        <v>7950</v>
      </c>
      <c r="Y172" s="1678">
        <v>5766</v>
      </c>
      <c r="Z172" s="1679">
        <v>5303</v>
      </c>
    </row>
    <row r="173" spans="13:26">
      <c r="M173" s="172" t="s">
        <v>85</v>
      </c>
      <c r="N173" s="1678">
        <v>2122</v>
      </c>
      <c r="O173" s="1678">
        <v>2122</v>
      </c>
      <c r="P173" s="1678">
        <v>2152</v>
      </c>
      <c r="Q173" s="1678">
        <v>2121</v>
      </c>
      <c r="R173" s="1678">
        <v>2446</v>
      </c>
      <c r="S173" s="1678">
        <v>2661</v>
      </c>
      <c r="T173" s="1678">
        <v>2291</v>
      </c>
      <c r="U173" s="1678">
        <v>2250</v>
      </c>
      <c r="V173" s="1678">
        <v>2119</v>
      </c>
      <c r="W173" s="1678">
        <v>2002</v>
      </c>
      <c r="X173" s="1678">
        <v>2019</v>
      </c>
      <c r="Y173" s="1678">
        <v>1880</v>
      </c>
      <c r="Z173" s="1679">
        <v>1458</v>
      </c>
    </row>
    <row r="174" spans="13:26">
      <c r="M174" s="172" t="s">
        <v>102</v>
      </c>
      <c r="N174" s="1674">
        <v>358</v>
      </c>
      <c r="O174" s="1674">
        <v>358</v>
      </c>
      <c r="P174" s="1674">
        <v>340</v>
      </c>
      <c r="Q174" s="1674">
        <v>271</v>
      </c>
      <c r="R174" s="1674">
        <v>223</v>
      </c>
      <c r="S174" s="1674">
        <v>299</v>
      </c>
      <c r="T174" s="1674">
        <v>253</v>
      </c>
      <c r="U174" s="1674">
        <v>234</v>
      </c>
      <c r="V174" s="1674">
        <v>207</v>
      </c>
      <c r="W174" s="1674">
        <v>178</v>
      </c>
      <c r="X174" s="1674">
        <v>160</v>
      </c>
      <c r="Y174" s="1674">
        <v>128</v>
      </c>
      <c r="Z174" s="1680">
        <v>109</v>
      </c>
    </row>
    <row r="175" spans="13:26">
      <c r="M175" s="172" t="s">
        <v>112</v>
      </c>
      <c r="N175" s="1674">
        <v>416</v>
      </c>
      <c r="O175" s="1674">
        <v>416</v>
      </c>
      <c r="P175" s="1674">
        <v>303</v>
      </c>
      <c r="Q175" s="1674">
        <v>362</v>
      </c>
      <c r="R175" s="1674">
        <v>421</v>
      </c>
      <c r="S175" s="1674">
        <v>476</v>
      </c>
      <c r="T175" s="1674">
        <v>384</v>
      </c>
      <c r="U175" s="1674">
        <v>375</v>
      </c>
      <c r="V175" s="1674">
        <v>387</v>
      </c>
      <c r="W175" s="1674">
        <v>339</v>
      </c>
      <c r="X175" s="1674">
        <v>376</v>
      </c>
      <c r="Y175" s="1674">
        <v>443</v>
      </c>
      <c r="Z175" s="1680">
        <v>370</v>
      </c>
    </row>
    <row r="176" spans="13:26">
      <c r="M176" s="172" t="s">
        <v>125</v>
      </c>
      <c r="N176" s="1674">
        <v>2937</v>
      </c>
      <c r="O176" s="1674">
        <v>2937</v>
      </c>
      <c r="P176" s="1674">
        <v>1875</v>
      </c>
      <c r="Q176" s="1674">
        <v>1460</v>
      </c>
      <c r="R176" s="1674">
        <v>1440</v>
      </c>
      <c r="S176" s="1674">
        <v>1305</v>
      </c>
      <c r="T176" s="1674">
        <v>1146</v>
      </c>
      <c r="U176" s="1674">
        <v>1269</v>
      </c>
      <c r="V176" s="1674">
        <v>1480</v>
      </c>
      <c r="W176" s="1674">
        <v>1167</v>
      </c>
      <c r="X176" s="1674">
        <v>1090</v>
      </c>
      <c r="Y176" s="1674">
        <v>1010</v>
      </c>
      <c r="Z176" s="1680">
        <v>864</v>
      </c>
    </row>
    <row r="177" spans="13:26">
      <c r="M177" s="172" t="s">
        <v>428</v>
      </c>
      <c r="N177" s="1674">
        <v>15695</v>
      </c>
      <c r="O177" s="1674">
        <v>13262</v>
      </c>
      <c r="P177" s="1674">
        <v>12132</v>
      </c>
      <c r="Q177" s="1674">
        <v>11923</v>
      </c>
      <c r="R177" s="1674">
        <v>12505</v>
      </c>
      <c r="S177" s="1674">
        <v>11824</v>
      </c>
      <c r="T177" s="1674">
        <v>12464</v>
      </c>
      <c r="U177" s="1674">
        <v>12866</v>
      </c>
      <c r="V177" s="1674">
        <v>12619</v>
      </c>
      <c r="W177" s="1674">
        <v>11595</v>
      </c>
      <c r="X177" s="1674">
        <v>10527</v>
      </c>
      <c r="Y177" s="1674">
        <v>9042</v>
      </c>
      <c r="Z177" s="1680">
        <f>SUM(Z171:Z176)</f>
        <v>10124</v>
      </c>
    </row>
    <row r="178" spans="13:26">
      <c r="M178" s="172" t="s">
        <v>49</v>
      </c>
      <c r="N178" s="1674">
        <v>2426</v>
      </c>
      <c r="O178" s="1674">
        <v>2426</v>
      </c>
      <c r="P178" s="1674">
        <v>1993</v>
      </c>
      <c r="Q178" s="1674">
        <v>1775</v>
      </c>
      <c r="R178" s="1674">
        <v>1816</v>
      </c>
      <c r="S178" s="1674">
        <v>1746</v>
      </c>
      <c r="T178" s="1674">
        <v>1505</v>
      </c>
      <c r="U178" s="1674">
        <v>1600</v>
      </c>
      <c r="V178" s="1674">
        <v>1590</v>
      </c>
      <c r="W178" s="1674">
        <v>1396</v>
      </c>
      <c r="X178" s="1674">
        <v>1441</v>
      </c>
      <c r="Y178" s="1674">
        <v>1329</v>
      </c>
      <c r="Z178" s="1680">
        <v>1334</v>
      </c>
    </row>
    <row r="179" spans="13:26">
      <c r="M179" s="172" t="s">
        <v>201</v>
      </c>
      <c r="N179" s="1676">
        <v>18121</v>
      </c>
      <c r="O179" s="1676">
        <v>15255</v>
      </c>
      <c r="P179" s="1676">
        <v>13907</v>
      </c>
      <c r="Q179" s="1676">
        <v>13739</v>
      </c>
      <c r="R179" s="1676">
        <v>14251</v>
      </c>
      <c r="S179" s="1676">
        <v>13329</v>
      </c>
      <c r="T179" s="1676">
        <v>14064</v>
      </c>
      <c r="U179" s="1676">
        <v>14456</v>
      </c>
      <c r="V179" s="1676">
        <v>14012</v>
      </c>
      <c r="W179" s="1676">
        <v>13036</v>
      </c>
      <c r="X179" s="1674">
        <f>SUM(X177:X178)</f>
        <v>11968</v>
      </c>
      <c r="Y179" s="1674">
        <f>SUM(Y177:Y178)</f>
        <v>10371</v>
      </c>
      <c r="Z179" s="1680">
        <f>SUM(Z177:Z178)</f>
        <v>11458</v>
      </c>
    </row>
    <row r="180" spans="13:26">
      <c r="N180" s="1665"/>
      <c r="O180" s="1665"/>
      <c r="P180" s="1681"/>
      <c r="Q180" s="1681"/>
      <c r="R180" s="1665"/>
      <c r="S180" s="1665"/>
      <c r="T180" s="1665"/>
      <c r="U180" s="1665"/>
      <c r="V180" s="1665"/>
      <c r="W180" s="1665"/>
      <c r="X180" s="1665"/>
      <c r="Y180" s="1665"/>
      <c r="Z180" s="1665"/>
    </row>
    <row r="181" spans="13:26">
      <c r="M181" s="172" t="s">
        <v>227</v>
      </c>
      <c r="N181" s="1682">
        <v>2008</v>
      </c>
      <c r="O181" s="1682">
        <v>2009</v>
      </c>
      <c r="P181" s="1682">
        <v>2010</v>
      </c>
      <c r="Q181" s="1682">
        <v>2011</v>
      </c>
      <c r="R181" s="1682">
        <v>2012</v>
      </c>
      <c r="S181" s="1682">
        <v>2013</v>
      </c>
      <c r="T181" s="1682">
        <v>2014</v>
      </c>
      <c r="U181" s="1682">
        <v>2015</v>
      </c>
      <c r="V181" s="1682">
        <v>2016</v>
      </c>
      <c r="W181" s="1682">
        <v>2017</v>
      </c>
      <c r="X181" s="1682">
        <v>2018</v>
      </c>
      <c r="Y181" s="1682">
        <v>2019</v>
      </c>
      <c r="Z181" s="1677">
        <v>2020</v>
      </c>
    </row>
    <row r="182" spans="13:26">
      <c r="M182" s="172" t="s">
        <v>143</v>
      </c>
      <c r="N182" s="1676">
        <v>9862</v>
      </c>
      <c r="O182" s="1683">
        <v>9862</v>
      </c>
      <c r="P182" s="1683">
        <v>8592</v>
      </c>
      <c r="Q182" s="1683">
        <v>7918</v>
      </c>
      <c r="R182" s="1683">
        <v>7393</v>
      </c>
      <c r="S182" s="1683">
        <v>7764</v>
      </c>
      <c r="T182" s="1683">
        <v>7750</v>
      </c>
      <c r="U182" s="1683">
        <v>8336</v>
      </c>
      <c r="V182" s="1683">
        <v>8933</v>
      </c>
      <c r="W182" s="1683">
        <v>7950</v>
      </c>
      <c r="X182" s="1683">
        <v>7024</v>
      </c>
      <c r="Y182" s="1683">
        <v>5733</v>
      </c>
      <c r="Z182" s="1684">
        <v>5303</v>
      </c>
    </row>
    <row r="183" spans="13:26">
      <c r="M183" s="172" t="s">
        <v>85</v>
      </c>
      <c r="N183" s="1676">
        <v>2122</v>
      </c>
      <c r="O183" s="1683">
        <v>2122</v>
      </c>
      <c r="P183" s="1683">
        <v>2152</v>
      </c>
      <c r="Q183" s="1683">
        <v>2121</v>
      </c>
      <c r="R183" s="1683">
        <v>2446</v>
      </c>
      <c r="S183" s="1683">
        <v>2661</v>
      </c>
      <c r="T183" s="1683">
        <v>2291</v>
      </c>
      <c r="U183" s="1683">
        <v>2250</v>
      </c>
      <c r="V183" s="1683">
        <v>2002</v>
      </c>
      <c r="W183" s="1683">
        <v>2019</v>
      </c>
      <c r="X183" s="1683">
        <v>1963</v>
      </c>
      <c r="Y183" s="1683">
        <v>1749</v>
      </c>
      <c r="Z183" s="1684">
        <v>1458</v>
      </c>
    </row>
    <row r="184" spans="13:26">
      <c r="M184" s="172" t="s">
        <v>102</v>
      </c>
      <c r="N184" s="1676">
        <v>358</v>
      </c>
      <c r="O184" s="1683">
        <v>358</v>
      </c>
      <c r="P184" s="1683">
        <v>340</v>
      </c>
      <c r="Q184" s="1683">
        <v>271</v>
      </c>
      <c r="R184" s="1683">
        <v>223</v>
      </c>
      <c r="S184" s="1683">
        <v>299</v>
      </c>
      <c r="T184" s="1683">
        <v>253</v>
      </c>
      <c r="U184" s="1683">
        <v>234</v>
      </c>
      <c r="V184" s="1683">
        <v>178</v>
      </c>
      <c r="W184" s="1683">
        <v>160</v>
      </c>
      <c r="X184" s="1683">
        <v>125</v>
      </c>
      <c r="Y184" s="1683">
        <v>128</v>
      </c>
      <c r="Z184" s="1684">
        <v>109</v>
      </c>
    </row>
    <row r="185" spans="13:26">
      <c r="M185" s="172" t="s">
        <v>112</v>
      </c>
      <c r="N185" s="1676">
        <v>416</v>
      </c>
      <c r="O185" s="1683">
        <v>416</v>
      </c>
      <c r="P185" s="1683">
        <v>303</v>
      </c>
      <c r="Q185" s="1683">
        <v>362</v>
      </c>
      <c r="R185" s="1683">
        <v>421</v>
      </c>
      <c r="S185" s="1683">
        <v>476</v>
      </c>
      <c r="T185" s="1683">
        <v>384</v>
      </c>
      <c r="U185" s="1683">
        <v>375</v>
      </c>
      <c r="V185" s="1683">
        <v>339</v>
      </c>
      <c r="W185" s="1683">
        <v>376</v>
      </c>
      <c r="X185" s="1683">
        <v>417</v>
      </c>
      <c r="Y185" s="1683">
        <v>438</v>
      </c>
      <c r="Z185" s="1684">
        <v>370</v>
      </c>
    </row>
    <row r="186" spans="13:26">
      <c r="M186" s="172" t="s">
        <v>125</v>
      </c>
      <c r="N186" s="1676">
        <v>2937</v>
      </c>
      <c r="O186" s="1683">
        <v>2937</v>
      </c>
      <c r="P186" s="1683">
        <v>1875</v>
      </c>
      <c r="Q186" s="1683">
        <v>1460</v>
      </c>
      <c r="R186" s="1683">
        <v>1440</v>
      </c>
      <c r="S186" s="1683">
        <v>1305</v>
      </c>
      <c r="T186" s="1683">
        <v>1146</v>
      </c>
      <c r="U186" s="1683">
        <v>1269</v>
      </c>
      <c r="V186" s="1683">
        <v>1167</v>
      </c>
      <c r="W186" s="1683">
        <v>1090</v>
      </c>
      <c r="X186" s="1683">
        <v>998</v>
      </c>
      <c r="Y186" s="1683">
        <v>994</v>
      </c>
      <c r="Z186" s="1684">
        <v>864</v>
      </c>
    </row>
    <row r="187" spans="13:26">
      <c r="M187" s="172" t="s">
        <v>49</v>
      </c>
      <c r="N187" s="1042">
        <v>2426</v>
      </c>
      <c r="O187" s="1683">
        <v>2426</v>
      </c>
      <c r="P187" s="1683">
        <v>1993</v>
      </c>
      <c r="Q187" s="1683">
        <v>1775</v>
      </c>
      <c r="R187" s="1683">
        <v>1816</v>
      </c>
      <c r="S187" s="1683">
        <v>1746</v>
      </c>
      <c r="T187" s="1683">
        <v>1505</v>
      </c>
      <c r="U187" s="1683">
        <v>1600</v>
      </c>
      <c r="V187" s="1683">
        <v>1396</v>
      </c>
      <c r="W187" s="1683">
        <v>1396</v>
      </c>
      <c r="X187" s="1683">
        <v>1342</v>
      </c>
      <c r="Y187" s="1683">
        <v>1311</v>
      </c>
      <c r="Z187" s="1684">
        <v>1334</v>
      </c>
    </row>
    <row r="188" spans="13:26">
      <c r="M188" s="172" t="s">
        <v>201</v>
      </c>
      <c r="N188" s="1042">
        <v>18121</v>
      </c>
      <c r="O188" s="1042">
        <v>18121</v>
      </c>
      <c r="P188" s="1042">
        <v>15255</v>
      </c>
      <c r="Q188" s="1042">
        <v>13907</v>
      </c>
      <c r="R188" s="1042">
        <v>13739</v>
      </c>
      <c r="S188" s="1042">
        <v>14251</v>
      </c>
      <c r="T188" s="1042">
        <v>13329</v>
      </c>
      <c r="U188" s="1042">
        <v>14456</v>
      </c>
      <c r="V188" s="1042">
        <v>14015</v>
      </c>
      <c r="W188" s="1042">
        <v>13036</v>
      </c>
      <c r="X188" s="1042">
        <f>SUM(X182:X187)</f>
        <v>11869</v>
      </c>
      <c r="Y188" s="1042">
        <f>SUM(Y182:Y187)</f>
        <v>10353</v>
      </c>
      <c r="Z188" s="1685">
        <f>SUM(Z182:Z187)</f>
        <v>9438</v>
      </c>
    </row>
    <row r="189" spans="13:26">
      <c r="N189" s="1686"/>
      <c r="O189" s="1665"/>
      <c r="P189" s="1665"/>
      <c r="Q189" s="1681"/>
      <c r="R189" s="1681"/>
      <c r="S189" s="1665"/>
      <c r="T189" s="1665"/>
      <c r="U189" s="1665"/>
      <c r="V189" s="1665"/>
      <c r="W189" s="1665"/>
      <c r="X189" s="1665"/>
      <c r="Y189" s="1665"/>
      <c r="Z189" s="1665"/>
    </row>
    <row r="191" spans="13:26">
      <c r="V191" s="1"/>
      <c r="Y191" s="1"/>
      <c r="Z191" s="1"/>
    </row>
    <row r="192" spans="13:26">
      <c r="V192" s="1"/>
      <c r="Y192" s="1"/>
      <c r="Z192" s="1"/>
    </row>
    <row r="193" spans="22:26">
      <c r="V193" s="1"/>
      <c r="Y193" s="1"/>
      <c r="Z193" s="1"/>
    </row>
    <row r="194" spans="22:26">
      <c r="V194" s="1"/>
      <c r="Y194" s="1"/>
      <c r="Z194" s="1"/>
    </row>
    <row r="195" spans="22:26">
      <c r="V195" s="1"/>
      <c r="Y195" s="1"/>
      <c r="Z195" s="1"/>
    </row>
    <row r="196" spans="22:26">
      <c r="V196" s="1"/>
      <c r="Y196" s="1"/>
      <c r="Z196" s="1"/>
    </row>
    <row r="197" spans="22:26">
      <c r="V197" s="1"/>
      <c r="Y197" s="1"/>
      <c r="Z197" s="1"/>
    </row>
    <row r="198" spans="22:26">
      <c r="V198" s="1"/>
      <c r="Y198" s="1"/>
      <c r="Z198" s="1"/>
    </row>
    <row r="199" spans="22:26">
      <c r="V199" s="1"/>
      <c r="Y199" s="1"/>
      <c r="Z199" s="1"/>
    </row>
  </sheetData>
  <phoneticPr fontId="80"/>
  <pageMargins left="0.6" right="0.50972222222222197" top="1" bottom="1" header="0.51180555555555596" footer="0.51180555555555596"/>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Z38"/>
  <sheetViews>
    <sheetView zoomScale="115" zoomScaleNormal="115" workbookViewId="0">
      <selection activeCell="Z33" sqref="Z33"/>
    </sheetView>
  </sheetViews>
  <sheetFormatPr defaultColWidth="8.88671875" defaultRowHeight="13.8"/>
  <cols>
    <col min="1" max="1" width="10.109375" style="2" customWidth="1"/>
    <col min="2" max="2" width="24.77734375" style="2" customWidth="1"/>
    <col min="3" max="3" width="9.77734375" style="2" hidden="1" customWidth="1"/>
    <col min="4" max="16" width="8.88671875" style="2" hidden="1" customWidth="1"/>
    <col min="17" max="21" width="0" style="2" hidden="1" customWidth="1"/>
    <col min="22" max="24" width="10.77734375" style="2" hidden="1" customWidth="1"/>
    <col min="25" max="25" width="10.88671875" style="2" bestFit="1" customWidth="1"/>
    <col min="26" max="26" width="11.6640625" style="2" customWidth="1"/>
    <col min="27" max="16384" width="8.88671875" style="2"/>
  </cols>
  <sheetData>
    <row r="1" spans="1:26" ht="15.6">
      <c r="A1" s="3" t="s">
        <v>39</v>
      </c>
      <c r="B1" s="4"/>
    </row>
    <row r="2" spans="1:26">
      <c r="A2" s="2" t="s">
        <v>431</v>
      </c>
    </row>
    <row r="3" spans="1:26">
      <c r="A3" s="5" t="s">
        <v>38</v>
      </c>
    </row>
    <row r="6" spans="1:26" ht="14.4" thickBot="1">
      <c r="A6" s="6"/>
    </row>
    <row r="7" spans="1:26">
      <c r="A7" s="7" t="s">
        <v>51</v>
      </c>
      <c r="B7" s="8" t="s">
        <v>423</v>
      </c>
      <c r="C7" s="9">
        <v>1996</v>
      </c>
      <c r="D7" s="10">
        <v>1997</v>
      </c>
      <c r="E7" s="10">
        <v>1998</v>
      </c>
      <c r="F7" s="10">
        <v>1999</v>
      </c>
      <c r="G7" s="10">
        <v>2000</v>
      </c>
      <c r="H7" s="10">
        <v>2001</v>
      </c>
      <c r="I7" s="10">
        <v>2002</v>
      </c>
      <c r="J7" s="10">
        <v>2003</v>
      </c>
      <c r="K7" s="9">
        <v>2004</v>
      </c>
      <c r="L7" s="39">
        <v>2005</v>
      </c>
      <c r="M7" s="10">
        <v>2006</v>
      </c>
      <c r="N7" s="10">
        <v>2007</v>
      </c>
      <c r="O7" s="10">
        <v>2009</v>
      </c>
      <c r="P7" s="39">
        <v>2010</v>
      </c>
      <c r="Q7" s="39">
        <v>2011</v>
      </c>
      <c r="R7" s="10">
        <v>2012</v>
      </c>
      <c r="S7" s="65">
        <v>2013</v>
      </c>
      <c r="T7" s="65">
        <v>2014</v>
      </c>
      <c r="U7" s="66">
        <v>2015</v>
      </c>
      <c r="V7" s="65">
        <v>2016</v>
      </c>
      <c r="W7" s="65">
        <v>2017</v>
      </c>
      <c r="X7" s="67">
        <v>2018</v>
      </c>
      <c r="Y7" s="67">
        <v>2019</v>
      </c>
      <c r="Z7" s="67">
        <v>2020</v>
      </c>
    </row>
    <row r="8" spans="1:26">
      <c r="A8" s="11" t="s">
        <v>143</v>
      </c>
      <c r="B8" s="12" t="s">
        <v>432</v>
      </c>
      <c r="C8" s="13">
        <v>18490</v>
      </c>
      <c r="D8" s="14">
        <v>18660</v>
      </c>
      <c r="E8" s="14">
        <v>18900</v>
      </c>
      <c r="F8" s="14">
        <v>17630</v>
      </c>
      <c r="G8" s="14">
        <v>18888</v>
      </c>
      <c r="H8" s="14">
        <v>18480</v>
      </c>
      <c r="I8" s="14">
        <v>16940</v>
      </c>
      <c r="J8" s="14">
        <v>18080</v>
      </c>
      <c r="K8" s="13">
        <v>21964</v>
      </c>
      <c r="L8" s="40">
        <v>19354</v>
      </c>
      <c r="M8" s="48">
        <v>18444</v>
      </c>
      <c r="N8" s="48">
        <v>18877</v>
      </c>
      <c r="O8" s="48">
        <v>22941</v>
      </c>
      <c r="P8" s="49">
        <v>27818</v>
      </c>
      <c r="Q8" s="49">
        <v>26227</v>
      </c>
      <c r="R8" s="48">
        <v>23899</v>
      </c>
      <c r="S8" s="48">
        <v>25624</v>
      </c>
      <c r="T8" s="48">
        <v>26755</v>
      </c>
      <c r="U8" s="68">
        <v>24367</v>
      </c>
      <c r="V8" s="48">
        <v>27564</v>
      </c>
      <c r="W8" s="48">
        <v>26403</v>
      </c>
      <c r="X8" s="69">
        <v>26499</v>
      </c>
      <c r="Y8" s="69">
        <v>25380</v>
      </c>
      <c r="Z8" s="69">
        <v>27577</v>
      </c>
    </row>
    <row r="9" spans="1:26">
      <c r="A9" s="1856" t="s">
        <v>85</v>
      </c>
      <c r="B9" s="15" t="s">
        <v>433</v>
      </c>
      <c r="C9" s="16">
        <v>40192</v>
      </c>
      <c r="D9" s="17">
        <v>39865</v>
      </c>
      <c r="E9" s="17">
        <v>39352</v>
      </c>
      <c r="F9" s="17">
        <v>37368</v>
      </c>
      <c r="G9" s="17">
        <v>38496</v>
      </c>
      <c r="H9" s="17">
        <v>39423</v>
      </c>
      <c r="I9" s="17">
        <v>37230</v>
      </c>
      <c r="J9" s="17">
        <v>39267</v>
      </c>
      <c r="K9" s="16">
        <v>40756</v>
      </c>
      <c r="L9" s="41">
        <v>39254</v>
      </c>
      <c r="M9" s="50">
        <v>36724</v>
      </c>
      <c r="N9" s="50">
        <v>36544</v>
      </c>
      <c r="O9" s="50">
        <v>30875</v>
      </c>
      <c r="P9" s="51">
        <v>31756</v>
      </c>
      <c r="Q9" s="51">
        <v>30805</v>
      </c>
      <c r="R9" s="50">
        <v>32391</v>
      </c>
      <c r="S9" s="50">
        <v>31125</v>
      </c>
      <c r="T9" s="50">
        <v>29738</v>
      </c>
      <c r="U9" s="70">
        <v>29903</v>
      </c>
      <c r="V9" s="50">
        <v>30879</v>
      </c>
      <c r="W9" s="50">
        <v>31961</v>
      </c>
      <c r="X9" s="71">
        <v>31406</v>
      </c>
      <c r="Y9" s="71">
        <v>31489</v>
      </c>
      <c r="Z9" s="71">
        <v>31752</v>
      </c>
    </row>
    <row r="10" spans="1:26">
      <c r="A10" s="1857"/>
      <c r="B10" s="18" t="s">
        <v>434</v>
      </c>
      <c r="C10" s="19">
        <v>14082</v>
      </c>
      <c r="D10" s="20">
        <v>12048</v>
      </c>
      <c r="E10" s="20">
        <v>10917</v>
      </c>
      <c r="F10" s="20">
        <v>10283</v>
      </c>
      <c r="G10" s="20">
        <v>9587</v>
      </c>
      <c r="H10" s="20">
        <v>8806</v>
      </c>
      <c r="I10" s="20">
        <v>8603</v>
      </c>
      <c r="J10" s="20">
        <v>8169</v>
      </c>
      <c r="K10" s="19">
        <v>7986</v>
      </c>
      <c r="L10" s="42">
        <v>11387</v>
      </c>
      <c r="M10" s="52">
        <v>10965</v>
      </c>
      <c r="N10" s="52">
        <v>10315</v>
      </c>
      <c r="O10" s="52">
        <v>9507</v>
      </c>
      <c r="P10" s="53">
        <v>8679</v>
      </c>
      <c r="Q10" s="53">
        <v>7984</v>
      </c>
      <c r="R10" s="52">
        <v>8112</v>
      </c>
      <c r="S10" s="52">
        <v>7622</v>
      </c>
      <c r="T10" s="52">
        <v>7095</v>
      </c>
      <c r="U10" s="72">
        <v>6860</v>
      </c>
      <c r="V10" s="52">
        <v>6480</v>
      </c>
      <c r="W10" s="52">
        <v>6105</v>
      </c>
      <c r="X10" s="73">
        <v>5388</v>
      </c>
      <c r="Y10" s="73">
        <v>5241</v>
      </c>
      <c r="Z10" s="73">
        <v>6018</v>
      </c>
    </row>
    <row r="11" spans="1:26">
      <c r="A11" s="1858"/>
      <c r="B11" s="21" t="s">
        <v>435</v>
      </c>
      <c r="C11" s="22">
        <v>188160</v>
      </c>
      <c r="D11" s="23">
        <v>133160</v>
      </c>
      <c r="E11" s="23">
        <v>112469</v>
      </c>
      <c r="F11" s="23">
        <v>121469</v>
      </c>
      <c r="G11" s="23">
        <v>145668</v>
      </c>
      <c r="H11" s="23">
        <v>123754</v>
      </c>
      <c r="I11" s="23">
        <v>117406</v>
      </c>
      <c r="J11" s="23">
        <v>123325</v>
      </c>
      <c r="K11" s="22">
        <v>128843</v>
      </c>
      <c r="L11" s="43">
        <v>135776</v>
      </c>
      <c r="M11" s="54">
        <v>135777</v>
      </c>
      <c r="N11" s="54">
        <v>143221</v>
      </c>
      <c r="O11" s="54">
        <v>110841</v>
      </c>
      <c r="P11" s="55">
        <v>113519</v>
      </c>
      <c r="Q11" s="55">
        <v>108060</v>
      </c>
      <c r="R11" s="54">
        <v>119010</v>
      </c>
      <c r="S11" s="54">
        <v>117674</v>
      </c>
      <c r="T11" s="54">
        <v>124442</v>
      </c>
      <c r="U11" s="74">
        <v>147283</v>
      </c>
      <c r="V11" s="54">
        <v>161859</v>
      </c>
      <c r="W11" s="54">
        <v>190939</v>
      </c>
      <c r="X11" s="75">
        <v>184483</v>
      </c>
      <c r="Y11" s="75">
        <v>190773</v>
      </c>
      <c r="Z11" s="75">
        <v>181072</v>
      </c>
    </row>
    <row r="12" spans="1:26" s="1" customFormat="1">
      <c r="A12" s="1856" t="s">
        <v>102</v>
      </c>
      <c r="B12" s="15" t="s">
        <v>433</v>
      </c>
      <c r="C12" s="24"/>
      <c r="D12" s="25"/>
      <c r="E12" s="25"/>
      <c r="F12" s="25"/>
      <c r="G12" s="25"/>
      <c r="H12" s="25"/>
      <c r="I12" s="25"/>
      <c r="J12" s="25"/>
      <c r="K12" s="24"/>
      <c r="L12" s="44"/>
      <c r="M12" s="56"/>
      <c r="N12" s="56">
        <v>54138</v>
      </c>
      <c r="O12" s="56">
        <v>57903</v>
      </c>
      <c r="P12" s="57">
        <v>57187</v>
      </c>
      <c r="Q12" s="57">
        <v>56524</v>
      </c>
      <c r="R12" s="56">
        <v>63135</v>
      </c>
      <c r="S12" s="56">
        <v>66940</v>
      </c>
      <c r="T12" s="56">
        <v>64345</v>
      </c>
      <c r="U12" s="76">
        <v>67954</v>
      </c>
      <c r="V12" s="56">
        <v>65659</v>
      </c>
      <c r="W12" s="56">
        <v>63453</v>
      </c>
      <c r="X12" s="77">
        <v>63680</v>
      </c>
      <c r="Y12" s="77">
        <v>65039</v>
      </c>
      <c r="Z12" s="77">
        <v>67583</v>
      </c>
    </row>
    <row r="13" spans="1:26" s="1" customFormat="1">
      <c r="A13" s="1857"/>
      <c r="B13" s="18" t="s">
        <v>434</v>
      </c>
      <c r="C13" s="19"/>
      <c r="D13" s="20"/>
      <c r="E13" s="20"/>
      <c r="F13" s="20"/>
      <c r="G13" s="20"/>
      <c r="H13" s="20"/>
      <c r="I13" s="20"/>
      <c r="J13" s="20"/>
      <c r="K13" s="19"/>
      <c r="L13" s="42"/>
      <c r="M13" s="52"/>
      <c r="N13" s="52">
        <v>20998</v>
      </c>
      <c r="O13" s="52">
        <v>17144</v>
      </c>
      <c r="P13" s="53">
        <v>17144</v>
      </c>
      <c r="Q13" s="53">
        <v>11854</v>
      </c>
      <c r="R13" s="52">
        <v>12424</v>
      </c>
      <c r="S13" s="52">
        <v>10968</v>
      </c>
      <c r="T13" s="52">
        <v>9184</v>
      </c>
      <c r="U13" s="72">
        <v>8711</v>
      </c>
      <c r="V13" s="52">
        <v>7767</v>
      </c>
      <c r="W13" s="52">
        <v>6809</v>
      </c>
      <c r="X13" s="73">
        <v>6232</v>
      </c>
      <c r="Y13" s="73">
        <v>5447</v>
      </c>
      <c r="Z13" s="73">
        <v>4981</v>
      </c>
    </row>
    <row r="14" spans="1:26" s="1" customFormat="1">
      <c r="A14" s="1858"/>
      <c r="B14" s="26" t="s">
        <v>435</v>
      </c>
      <c r="C14" s="27"/>
      <c r="D14" s="28"/>
      <c r="E14" s="28"/>
      <c r="F14" s="28"/>
      <c r="G14" s="28"/>
      <c r="H14" s="28"/>
      <c r="I14" s="28"/>
      <c r="J14" s="28"/>
      <c r="K14" s="27"/>
      <c r="L14" s="45"/>
      <c r="M14" s="58"/>
      <c r="N14" s="58">
        <v>131649</v>
      </c>
      <c r="O14" s="58">
        <v>126420</v>
      </c>
      <c r="P14" s="59">
        <v>121125</v>
      </c>
      <c r="Q14" s="59">
        <v>123814</v>
      </c>
      <c r="R14" s="58">
        <v>132522</v>
      </c>
      <c r="S14" s="58">
        <v>147667</v>
      </c>
      <c r="T14" s="58">
        <v>150226</v>
      </c>
      <c r="U14" s="78">
        <v>185443</v>
      </c>
      <c r="V14" s="58">
        <v>181606</v>
      </c>
      <c r="W14" s="58">
        <v>182918</v>
      </c>
      <c r="X14" s="79">
        <v>200341</v>
      </c>
      <c r="Y14" s="79">
        <v>221507</v>
      </c>
      <c r="Z14" s="79">
        <v>257933</v>
      </c>
    </row>
    <row r="15" spans="1:26">
      <c r="A15" s="1856" t="s">
        <v>112</v>
      </c>
      <c r="B15" s="15" t="s">
        <v>433</v>
      </c>
      <c r="C15" s="16"/>
      <c r="D15" s="17"/>
      <c r="E15" s="17"/>
      <c r="F15" s="17"/>
      <c r="G15" s="17"/>
      <c r="H15" s="17"/>
      <c r="I15" s="17"/>
      <c r="J15" s="17"/>
      <c r="K15" s="16"/>
      <c r="L15" s="41"/>
      <c r="M15" s="50"/>
      <c r="N15" s="60"/>
      <c r="O15" s="60"/>
      <c r="P15" s="51">
        <v>421273</v>
      </c>
      <c r="Q15" s="51">
        <v>521468</v>
      </c>
      <c r="R15" s="50">
        <v>657582</v>
      </c>
      <c r="S15" s="50">
        <v>659563</v>
      </c>
      <c r="T15" s="50">
        <v>564555</v>
      </c>
      <c r="U15" s="70">
        <v>569059</v>
      </c>
      <c r="V15" s="50">
        <v>650344</v>
      </c>
      <c r="W15" s="50">
        <v>628658</v>
      </c>
      <c r="X15" s="71">
        <v>708799</v>
      </c>
      <c r="Y15" s="71">
        <v>711617</v>
      </c>
      <c r="Z15" s="71">
        <v>770362</v>
      </c>
    </row>
    <row r="16" spans="1:26">
      <c r="A16" s="1871"/>
      <c r="B16" s="26" t="s">
        <v>434</v>
      </c>
      <c r="C16" s="27"/>
      <c r="D16" s="28"/>
      <c r="E16" s="28"/>
      <c r="F16" s="28"/>
      <c r="G16" s="28"/>
      <c r="H16" s="28"/>
      <c r="I16" s="28"/>
      <c r="J16" s="28"/>
      <c r="K16" s="27"/>
      <c r="L16" s="45"/>
      <c r="M16" s="58"/>
      <c r="N16" s="61"/>
      <c r="O16" s="61"/>
      <c r="P16" s="59">
        <v>409836</v>
      </c>
      <c r="Q16" s="59">
        <v>585467</v>
      </c>
      <c r="R16" s="58">
        <v>740290</v>
      </c>
      <c r="S16" s="58">
        <v>892362</v>
      </c>
      <c r="T16" s="58">
        <v>868511</v>
      </c>
      <c r="U16" s="78">
        <v>1127577</v>
      </c>
      <c r="V16" s="58">
        <v>1475977</v>
      </c>
      <c r="W16" s="58">
        <v>1687593</v>
      </c>
      <c r="X16" s="79">
        <v>2072311</v>
      </c>
      <c r="Y16" s="79">
        <v>2268190</v>
      </c>
      <c r="Z16" s="79">
        <v>2926633</v>
      </c>
    </row>
    <row r="17" spans="1:26">
      <c r="A17" s="1858"/>
      <c r="B17" s="26" t="s">
        <v>435</v>
      </c>
      <c r="C17" s="27"/>
      <c r="D17" s="28"/>
      <c r="E17" s="28"/>
      <c r="F17" s="28"/>
      <c r="G17" s="28"/>
      <c r="H17" s="28"/>
      <c r="I17" s="28"/>
      <c r="J17" s="28"/>
      <c r="K17" s="27"/>
      <c r="L17" s="45"/>
      <c r="M17" s="58"/>
      <c r="N17" s="61"/>
      <c r="O17" s="61"/>
      <c r="P17" s="61"/>
      <c r="Q17" s="61"/>
      <c r="R17" s="61"/>
      <c r="S17" s="61"/>
      <c r="T17" s="61"/>
      <c r="U17" s="61"/>
      <c r="V17" s="61"/>
      <c r="W17" s="61"/>
      <c r="X17" s="79">
        <v>7370709</v>
      </c>
      <c r="Y17" s="79">
        <v>7837441</v>
      </c>
      <c r="Z17" s="79">
        <v>9347568</v>
      </c>
    </row>
    <row r="18" spans="1:26">
      <c r="A18" s="1859" t="s">
        <v>125</v>
      </c>
      <c r="B18" s="29" t="s">
        <v>433</v>
      </c>
      <c r="C18" s="30">
        <v>15161</v>
      </c>
      <c r="D18" s="31">
        <v>16546</v>
      </c>
      <c r="E18" s="31">
        <v>17107</v>
      </c>
      <c r="F18" s="31">
        <v>14732</v>
      </c>
      <c r="G18" s="31">
        <v>18292</v>
      </c>
      <c r="H18" s="31">
        <v>18820</v>
      </c>
      <c r="I18" s="31">
        <v>20904</v>
      </c>
      <c r="J18" s="31">
        <v>22602</v>
      </c>
      <c r="K18" s="30">
        <v>23975</v>
      </c>
      <c r="L18" s="46">
        <v>25553</v>
      </c>
      <c r="M18" s="62">
        <v>25843</v>
      </c>
      <c r="N18" s="62">
        <v>27752</v>
      </c>
      <c r="O18" s="62">
        <v>25806</v>
      </c>
      <c r="P18" s="63">
        <v>29059</v>
      </c>
      <c r="Q18" s="63">
        <v>30467</v>
      </c>
      <c r="R18" s="62">
        <v>32799</v>
      </c>
      <c r="S18" s="62">
        <v>36034</v>
      </c>
      <c r="T18" s="62">
        <v>35378</v>
      </c>
      <c r="U18" s="80">
        <v>39097</v>
      </c>
      <c r="V18" s="62">
        <v>42571</v>
      </c>
      <c r="W18" s="62">
        <v>43340</v>
      </c>
      <c r="X18" s="81">
        <v>45083</v>
      </c>
      <c r="Y18" s="81">
        <v>46847</v>
      </c>
      <c r="Z18" s="81">
        <v>47537</v>
      </c>
    </row>
    <row r="19" spans="1:26">
      <c r="A19" s="1857"/>
      <c r="B19" s="18" t="s">
        <v>436</v>
      </c>
      <c r="C19" s="19">
        <v>665</v>
      </c>
      <c r="D19" s="20">
        <v>621</v>
      </c>
      <c r="E19" s="20">
        <v>720</v>
      </c>
      <c r="F19" s="20">
        <v>421</v>
      </c>
      <c r="G19" s="20">
        <v>797</v>
      </c>
      <c r="H19" s="20">
        <v>944</v>
      </c>
      <c r="I19" s="20">
        <v>1144</v>
      </c>
      <c r="J19" s="20">
        <v>985</v>
      </c>
      <c r="K19" s="19">
        <v>1221</v>
      </c>
      <c r="L19" s="42">
        <v>1222</v>
      </c>
      <c r="M19" s="52">
        <v>1151</v>
      </c>
      <c r="N19" s="52">
        <v>1049</v>
      </c>
      <c r="O19" s="52">
        <v>959</v>
      </c>
      <c r="P19" s="53">
        <v>992</v>
      </c>
      <c r="Q19" s="53">
        <v>1139</v>
      </c>
      <c r="R19" s="52">
        <v>1149</v>
      </c>
      <c r="S19" s="52">
        <v>1406</v>
      </c>
      <c r="T19" s="52">
        <v>1063</v>
      </c>
      <c r="U19" s="72">
        <v>1140</v>
      </c>
      <c r="V19" s="52">
        <v>1177</v>
      </c>
      <c r="W19" s="52">
        <v>1059</v>
      </c>
      <c r="X19" s="73">
        <v>1079</v>
      </c>
      <c r="Y19" s="73">
        <v>1134</v>
      </c>
      <c r="Z19" s="73">
        <v>991</v>
      </c>
    </row>
    <row r="20" spans="1:26">
      <c r="A20" s="1857"/>
      <c r="B20" s="18" t="s">
        <v>437</v>
      </c>
      <c r="C20" s="19">
        <v>592</v>
      </c>
      <c r="D20" s="20">
        <v>548</v>
      </c>
      <c r="E20" s="20">
        <v>594</v>
      </c>
      <c r="F20" s="20">
        <v>448</v>
      </c>
      <c r="G20" s="20">
        <v>761</v>
      </c>
      <c r="H20" s="20">
        <v>823</v>
      </c>
      <c r="I20" s="20">
        <v>982</v>
      </c>
      <c r="J20" s="20">
        <v>1051</v>
      </c>
      <c r="K20" s="19">
        <v>934</v>
      </c>
      <c r="L20" s="42">
        <v>908</v>
      </c>
      <c r="M20" s="52">
        <v>1285</v>
      </c>
      <c r="N20" s="52">
        <v>1005</v>
      </c>
      <c r="O20" s="52">
        <v>1019</v>
      </c>
      <c r="P20" s="53">
        <v>1180</v>
      </c>
      <c r="Q20" s="53">
        <v>1151</v>
      </c>
      <c r="R20" s="52">
        <v>1231</v>
      </c>
      <c r="S20" s="52">
        <v>1065</v>
      </c>
      <c r="T20" s="52">
        <v>1265</v>
      </c>
      <c r="U20" s="72">
        <v>1049</v>
      </c>
      <c r="V20" s="52">
        <v>1087</v>
      </c>
      <c r="W20" s="52">
        <v>1012</v>
      </c>
      <c r="X20" s="73">
        <v>1013</v>
      </c>
      <c r="Y20" s="73">
        <v>1110</v>
      </c>
      <c r="Z20" s="73">
        <v>1129</v>
      </c>
    </row>
    <row r="21" spans="1:26">
      <c r="A21" s="1872"/>
      <c r="B21" s="1553" t="s">
        <v>435</v>
      </c>
      <c r="C21" s="30">
        <v>212510</v>
      </c>
      <c r="D21" s="31">
        <v>225517</v>
      </c>
      <c r="E21" s="31">
        <v>246611</v>
      </c>
      <c r="F21" s="31">
        <v>319880</v>
      </c>
      <c r="G21" s="31">
        <v>361775</v>
      </c>
      <c r="H21" s="31">
        <v>294358</v>
      </c>
      <c r="I21" s="31">
        <v>264053</v>
      </c>
      <c r="J21" s="31">
        <v>273715</v>
      </c>
      <c r="K21" s="30">
        <v>304461</v>
      </c>
      <c r="L21" s="46">
        <v>334741</v>
      </c>
      <c r="M21" s="62">
        <v>362322</v>
      </c>
      <c r="N21" s="62">
        <v>401039</v>
      </c>
      <c r="O21" s="62">
        <v>351874</v>
      </c>
      <c r="P21" s="63">
        <v>370168</v>
      </c>
      <c r="Q21" s="63">
        <v>405684</v>
      </c>
      <c r="R21" s="62">
        <v>417951</v>
      </c>
      <c r="S21" s="62">
        <v>439645</v>
      </c>
      <c r="T21" s="62">
        <v>463316</v>
      </c>
      <c r="U21" s="80">
        <v>518315</v>
      </c>
      <c r="V21" s="62">
        <v>530951</v>
      </c>
      <c r="W21" s="62">
        <v>615251</v>
      </c>
      <c r="X21" s="81">
        <v>638618</v>
      </c>
      <c r="Y21" s="81">
        <v>673569</v>
      </c>
      <c r="Z21" s="81">
        <v>851333</v>
      </c>
    </row>
    <row r="22" spans="1:26" ht="14.4" thickBot="1">
      <c r="A22" s="1861"/>
      <c r="B22" s="32" t="s">
        <v>455</v>
      </c>
      <c r="C22" s="33">
        <v>212510</v>
      </c>
      <c r="D22" s="34">
        <v>225517</v>
      </c>
      <c r="E22" s="34">
        <v>246611</v>
      </c>
      <c r="F22" s="34">
        <v>319880</v>
      </c>
      <c r="G22" s="34">
        <v>361775</v>
      </c>
      <c r="H22" s="34">
        <v>294358</v>
      </c>
      <c r="I22" s="34">
        <v>264053</v>
      </c>
      <c r="J22" s="34">
        <v>273715</v>
      </c>
      <c r="K22" s="33">
        <v>304461</v>
      </c>
      <c r="L22" s="47">
        <v>334741</v>
      </c>
      <c r="M22" s="64">
        <v>362322</v>
      </c>
      <c r="N22" s="64">
        <v>401039</v>
      </c>
      <c r="O22" s="1554">
        <v>133722</v>
      </c>
      <c r="P22" s="1554">
        <v>142357</v>
      </c>
      <c r="Q22" s="1554">
        <v>153639</v>
      </c>
      <c r="R22" s="1554">
        <v>163436</v>
      </c>
      <c r="S22" s="1554">
        <v>179212</v>
      </c>
      <c r="T22" s="1554">
        <v>170125</v>
      </c>
      <c r="U22" s="1554">
        <v>170388</v>
      </c>
      <c r="V22" s="1554">
        <v>166481</v>
      </c>
      <c r="W22" s="1554">
        <v>167654</v>
      </c>
      <c r="X22" s="82">
        <v>169340</v>
      </c>
      <c r="Y22" s="82">
        <v>170089</v>
      </c>
      <c r="Z22" s="82">
        <v>171968</v>
      </c>
    </row>
    <row r="23" spans="1:26">
      <c r="A23" s="6"/>
    </row>
    <row r="24" spans="1:26">
      <c r="A24" s="35"/>
      <c r="B24" s="35"/>
      <c r="C24" s="36"/>
      <c r="D24" s="36"/>
      <c r="E24" s="36"/>
      <c r="F24" s="36"/>
      <c r="G24" s="36"/>
      <c r="H24" s="36"/>
      <c r="I24" s="36"/>
      <c r="J24" s="36"/>
      <c r="K24" s="36"/>
      <c r="L24" s="36"/>
      <c r="O24" s="510"/>
    </row>
    <row r="25" spans="1:26">
      <c r="A25" s="35"/>
      <c r="B25" s="35"/>
      <c r="C25" s="36"/>
      <c r="O25" s="510"/>
    </row>
    <row r="26" spans="1:26">
      <c r="A26" s="35"/>
      <c r="B26" s="35"/>
      <c r="C26" s="37"/>
      <c r="O26" s="510"/>
      <c r="Q26" s="510"/>
      <c r="R26" s="510"/>
      <c r="S26" s="510"/>
      <c r="T26" s="510"/>
      <c r="U26" s="510"/>
      <c r="V26" s="510"/>
      <c r="W26" s="510"/>
      <c r="X26" s="510"/>
      <c r="Y26" s="510"/>
    </row>
    <row r="27" spans="1:26">
      <c r="A27" s="35"/>
      <c r="B27" s="35"/>
      <c r="C27" s="36"/>
      <c r="O27" s="510"/>
    </row>
    <row r="28" spans="1:26">
      <c r="A28" s="35"/>
      <c r="B28" s="35"/>
      <c r="C28" s="37"/>
      <c r="O28" s="510"/>
    </row>
    <row r="29" spans="1:26">
      <c r="A29" s="35"/>
      <c r="B29" s="35"/>
      <c r="C29" s="37"/>
      <c r="O29" s="510"/>
    </row>
    <row r="30" spans="1:26">
      <c r="A30" s="35"/>
      <c r="B30" s="35"/>
      <c r="C30" s="37"/>
      <c r="O30" s="510"/>
    </row>
    <row r="31" spans="1:26">
      <c r="A31" s="35"/>
      <c r="B31" s="35"/>
      <c r="C31" s="36"/>
      <c r="O31" s="510"/>
    </row>
    <row r="32" spans="1:26">
      <c r="A32" s="35"/>
      <c r="B32" s="35"/>
      <c r="C32" s="37"/>
      <c r="O32" s="510"/>
    </row>
    <row r="33" spans="1:15">
      <c r="A33" s="35"/>
      <c r="B33" s="35"/>
      <c r="C33" s="37"/>
      <c r="O33" s="510"/>
    </row>
    <row r="34" spans="1:15">
      <c r="A34" s="35"/>
      <c r="B34" s="35"/>
      <c r="C34" s="36"/>
      <c r="O34" s="510"/>
    </row>
    <row r="35" spans="1:15">
      <c r="A35" s="35"/>
      <c r="B35" s="35"/>
      <c r="C35" s="37"/>
    </row>
    <row r="36" spans="1:15">
      <c r="A36" s="35"/>
      <c r="B36" s="35"/>
      <c r="C36" s="36"/>
    </row>
    <row r="37" spans="1:15">
      <c r="A37" s="35"/>
      <c r="B37" s="35"/>
      <c r="C37" s="36"/>
    </row>
    <row r="38" spans="1:15">
      <c r="A38" s="38"/>
      <c r="B38" s="38"/>
    </row>
  </sheetData>
  <mergeCells count="4">
    <mergeCell ref="A9:A11"/>
    <mergeCell ref="A12:A14"/>
    <mergeCell ref="A15:A17"/>
    <mergeCell ref="A18:A22"/>
  </mergeCells>
  <phoneticPr fontId="75" type="noConversion"/>
  <pageMargins left="0.75" right="0.75" top="1" bottom="1" header="0.51180555555555596" footer="0.51180555555555596"/>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47"/>
  <sheetViews>
    <sheetView topLeftCell="A7" zoomScale="70" zoomScaleNormal="70" workbookViewId="0">
      <pane xSplit="1" topLeftCell="B1" activePane="topRight" state="frozenSplit"/>
      <selection pane="topRight" activeCell="AE23" sqref="AE23"/>
    </sheetView>
  </sheetViews>
  <sheetFormatPr defaultColWidth="8.88671875" defaultRowHeight="13.2"/>
  <cols>
    <col min="1" max="1" width="13.6640625" style="841" customWidth="1"/>
    <col min="2" max="2" width="34.33203125" style="841" customWidth="1"/>
    <col min="3" max="10" width="9.21875" style="841" customWidth="1"/>
    <col min="11" max="11" width="1.109375" style="841" customWidth="1"/>
    <col min="12" max="12" width="41" style="841" customWidth="1"/>
    <col min="13" max="16" width="9" style="841" customWidth="1"/>
    <col min="17" max="17" width="41.33203125" style="841" customWidth="1"/>
    <col min="18" max="18" width="9" style="841" customWidth="1"/>
    <col min="19" max="19" width="36.33203125" style="841" customWidth="1"/>
    <col min="20" max="20" width="9" style="841" customWidth="1"/>
    <col min="21" max="22" width="8.88671875" style="841"/>
    <col min="23" max="23" width="32.44140625" style="841" customWidth="1"/>
    <col min="24" max="25" width="8.88671875" style="841"/>
    <col min="26" max="26" width="34.6640625" style="841" customWidth="1"/>
    <col min="27" max="27" width="8.88671875" style="841"/>
    <col min="28" max="28" width="33.77734375" style="841" customWidth="1"/>
    <col min="29" max="29" width="9.6640625" style="841" customWidth="1"/>
    <col min="30" max="30" width="34.6640625" style="841" customWidth="1"/>
    <col min="31" max="31" width="9.6640625" style="841" customWidth="1"/>
    <col min="32" max="32" width="34.6640625" style="841" customWidth="1"/>
    <col min="33" max="33" width="9.6640625" style="841" customWidth="1"/>
    <col min="34" max="34" width="35.33203125" style="841" customWidth="1"/>
    <col min="35" max="35" width="8.88671875" style="841" customWidth="1"/>
    <col min="36" max="36" width="35.33203125" style="841" customWidth="1"/>
    <col min="37" max="37" width="8.88671875" style="841" customWidth="1"/>
    <col min="38" max="38" width="37.33203125" style="841" bestFit="1" customWidth="1"/>
    <col min="39" max="39" width="8.88671875" style="841"/>
    <col min="40" max="40" width="37.33203125" style="841" bestFit="1" customWidth="1"/>
    <col min="41" max="16384" width="8.88671875" style="841"/>
  </cols>
  <sheetData>
    <row r="1" spans="1:41" s="673" customFormat="1" ht="15.6">
      <c r="A1" s="3" t="s">
        <v>39</v>
      </c>
    </row>
    <row r="2" spans="1:41" s="673" customFormat="1" ht="15">
      <c r="A2" s="673" t="s">
        <v>50</v>
      </c>
    </row>
    <row r="3" spans="1:41" s="673" customFormat="1" ht="15.6">
      <c r="A3" s="3" t="s">
        <v>464</v>
      </c>
    </row>
    <row r="4" spans="1:41" ht="13.8" thickBot="1"/>
    <row r="5" spans="1:41" s="840" customFormat="1">
      <c r="A5" s="842" t="s">
        <v>51</v>
      </c>
      <c r="B5" s="842" t="s">
        <v>52</v>
      </c>
      <c r="C5" s="843">
        <v>1996</v>
      </c>
      <c r="D5" s="844">
        <v>1997</v>
      </c>
      <c r="E5" s="844">
        <v>1998</v>
      </c>
      <c r="F5" s="844">
        <v>1999</v>
      </c>
      <c r="G5" s="844">
        <v>2000</v>
      </c>
      <c r="H5" s="844">
        <v>2001</v>
      </c>
      <c r="I5" s="844">
        <v>2002</v>
      </c>
      <c r="J5" s="893">
        <v>2003</v>
      </c>
      <c r="K5" s="842"/>
      <c r="L5" s="843" t="s">
        <v>53</v>
      </c>
      <c r="M5" s="844">
        <v>2003</v>
      </c>
      <c r="N5" s="844">
        <v>2004</v>
      </c>
      <c r="O5" s="844">
        <v>2005</v>
      </c>
      <c r="P5" s="1334">
        <v>2006</v>
      </c>
      <c r="Q5" s="1088"/>
      <c r="R5" s="1334">
        <v>2007</v>
      </c>
      <c r="S5" s="1088"/>
      <c r="T5" s="844">
        <v>2008</v>
      </c>
      <c r="U5" s="844">
        <v>2009</v>
      </c>
      <c r="V5" s="857">
        <v>2010</v>
      </c>
      <c r="W5" s="857"/>
      <c r="X5" s="857">
        <v>2011</v>
      </c>
      <c r="Y5" s="857">
        <v>2012</v>
      </c>
      <c r="Z5" s="844"/>
      <c r="AA5" s="891">
        <v>2013</v>
      </c>
      <c r="AB5" s="844"/>
      <c r="AC5" s="891">
        <v>2014</v>
      </c>
      <c r="AD5" s="891"/>
      <c r="AE5" s="1410">
        <v>2015</v>
      </c>
      <c r="AF5" s="891"/>
      <c r="AG5" s="1410">
        <v>2016</v>
      </c>
      <c r="AH5" s="891"/>
      <c r="AI5" s="1410">
        <v>2017</v>
      </c>
      <c r="AJ5" s="891"/>
      <c r="AK5" s="1410">
        <v>2018</v>
      </c>
      <c r="AL5" s="891"/>
      <c r="AM5" s="1410">
        <v>2019</v>
      </c>
      <c r="AN5" s="891"/>
      <c r="AO5" s="1410">
        <v>2020</v>
      </c>
    </row>
    <row r="6" spans="1:41" ht="17.399999999999999">
      <c r="A6" s="183" t="s">
        <v>475</v>
      </c>
      <c r="B6" s="1387" t="s">
        <v>54</v>
      </c>
      <c r="C6" s="1388">
        <v>684</v>
      </c>
      <c r="D6" s="847">
        <v>687</v>
      </c>
      <c r="E6" s="847">
        <v>741</v>
      </c>
      <c r="F6" s="847">
        <v>818</v>
      </c>
      <c r="G6" s="847">
        <v>877</v>
      </c>
      <c r="H6" s="847">
        <v>981</v>
      </c>
      <c r="I6" s="847">
        <v>610</v>
      </c>
      <c r="J6" s="895"/>
      <c r="K6" s="1396"/>
      <c r="L6" s="846" t="s">
        <v>54</v>
      </c>
      <c r="M6" s="847">
        <v>666</v>
      </c>
      <c r="N6" s="847">
        <v>711.67</v>
      </c>
      <c r="O6" s="847">
        <v>728</v>
      </c>
      <c r="P6" s="1357">
        <v>771</v>
      </c>
      <c r="Q6" s="1406" t="s">
        <v>55</v>
      </c>
      <c r="R6" s="1357">
        <v>632</v>
      </c>
      <c r="S6" s="1407" t="s">
        <v>55</v>
      </c>
      <c r="T6" s="845">
        <v>668</v>
      </c>
      <c r="U6" s="845">
        <v>725</v>
      </c>
      <c r="V6" s="858">
        <v>765</v>
      </c>
      <c r="W6" s="858" t="s">
        <v>56</v>
      </c>
      <c r="X6" s="858">
        <v>66</v>
      </c>
      <c r="Y6" s="858">
        <v>61</v>
      </c>
      <c r="Z6" s="845" t="s">
        <v>56</v>
      </c>
      <c r="AA6" s="845">
        <v>65</v>
      </c>
      <c r="AB6" s="845" t="s">
        <v>56</v>
      </c>
      <c r="AC6" s="845">
        <v>59</v>
      </c>
      <c r="AD6" s="845" t="s">
        <v>56</v>
      </c>
      <c r="AE6" s="1548">
        <v>65.986000000000004</v>
      </c>
      <c r="AF6" s="845" t="s">
        <v>56</v>
      </c>
      <c r="AG6" s="1548">
        <v>68</v>
      </c>
      <c r="AH6" s="845" t="s">
        <v>56</v>
      </c>
      <c r="AI6" s="1548">
        <v>63.033999999999999</v>
      </c>
      <c r="AJ6" s="845" t="s">
        <v>56</v>
      </c>
      <c r="AK6" s="1548">
        <v>49</v>
      </c>
      <c r="AL6" s="845" t="s">
        <v>56</v>
      </c>
      <c r="AM6" s="1548">
        <v>48.941000000000003</v>
      </c>
      <c r="AN6" s="845" t="s">
        <v>56</v>
      </c>
      <c r="AO6" s="1703">
        <v>51</v>
      </c>
    </row>
    <row r="7" spans="1:41">
      <c r="A7" s="183" t="s">
        <v>57</v>
      </c>
      <c r="B7" s="187" t="s">
        <v>58</v>
      </c>
      <c r="C7" s="1389">
        <v>88</v>
      </c>
      <c r="D7" s="850">
        <v>88</v>
      </c>
      <c r="E7" s="850">
        <v>60</v>
      </c>
      <c r="F7" s="850">
        <v>67</v>
      </c>
      <c r="G7" s="850">
        <v>79</v>
      </c>
      <c r="H7" s="850">
        <v>99</v>
      </c>
      <c r="I7" s="850">
        <v>50</v>
      </c>
      <c r="J7" s="897"/>
      <c r="K7" s="1170"/>
      <c r="L7" s="264" t="s">
        <v>59</v>
      </c>
      <c r="M7" s="850">
        <v>58</v>
      </c>
      <c r="N7" s="850">
        <v>66.798000000000002</v>
      </c>
      <c r="O7" s="850">
        <v>68</v>
      </c>
      <c r="P7" s="1547">
        <v>81</v>
      </c>
      <c r="Q7" s="1090" t="s">
        <v>60</v>
      </c>
      <c r="R7" s="1547">
        <v>238</v>
      </c>
      <c r="S7" s="1090" t="s">
        <v>60</v>
      </c>
      <c r="T7" s="850">
        <v>203</v>
      </c>
      <c r="U7" s="850">
        <v>226</v>
      </c>
      <c r="V7" s="862">
        <v>252</v>
      </c>
      <c r="W7" s="862" t="s">
        <v>61</v>
      </c>
      <c r="X7" s="862">
        <v>735</v>
      </c>
      <c r="Y7" s="862">
        <v>730</v>
      </c>
      <c r="Z7" s="850" t="s">
        <v>61</v>
      </c>
      <c r="AA7" s="850">
        <v>776</v>
      </c>
      <c r="AB7" s="850" t="s">
        <v>61</v>
      </c>
      <c r="AC7" s="850">
        <v>853</v>
      </c>
      <c r="AD7" s="850" t="s">
        <v>61</v>
      </c>
      <c r="AE7" s="1547">
        <v>870.71199999999999</v>
      </c>
      <c r="AF7" s="850" t="s">
        <v>61</v>
      </c>
      <c r="AG7" s="1547">
        <v>862</v>
      </c>
      <c r="AH7" s="850" t="s">
        <v>61</v>
      </c>
      <c r="AI7" s="1547">
        <v>866.22900000000004</v>
      </c>
      <c r="AJ7" s="850" t="s">
        <v>61</v>
      </c>
      <c r="AK7" s="1547">
        <v>828</v>
      </c>
      <c r="AL7" s="850" t="s">
        <v>61</v>
      </c>
      <c r="AM7" s="1547">
        <v>830.596</v>
      </c>
      <c r="AN7" s="850" t="s">
        <v>61</v>
      </c>
      <c r="AO7" s="1704">
        <v>893</v>
      </c>
    </row>
    <row r="8" spans="1:41">
      <c r="A8" s="183"/>
      <c r="B8" s="187" t="s">
        <v>62</v>
      </c>
      <c r="C8" s="1389">
        <v>101</v>
      </c>
      <c r="D8" s="850">
        <v>68</v>
      </c>
      <c r="E8" s="850">
        <v>68</v>
      </c>
      <c r="F8" s="850">
        <v>78</v>
      </c>
      <c r="G8" s="850">
        <v>87</v>
      </c>
      <c r="H8" s="850">
        <v>105</v>
      </c>
      <c r="I8" s="850">
        <v>72</v>
      </c>
      <c r="J8" s="897"/>
      <c r="K8" s="1170"/>
      <c r="L8" s="264" t="s">
        <v>63</v>
      </c>
      <c r="M8" s="850">
        <v>91</v>
      </c>
      <c r="N8" s="850">
        <v>85.096999999999994</v>
      </c>
      <c r="O8" s="850">
        <v>89</v>
      </c>
      <c r="P8" s="1547">
        <v>96</v>
      </c>
      <c r="Q8" s="1090" t="s">
        <v>64</v>
      </c>
      <c r="R8" s="1547">
        <v>55</v>
      </c>
      <c r="S8" s="1090" t="s">
        <v>65</v>
      </c>
      <c r="T8" s="850">
        <v>18</v>
      </c>
      <c r="U8" s="850">
        <v>21</v>
      </c>
      <c r="V8" s="862">
        <v>23</v>
      </c>
      <c r="W8" s="862" t="s">
        <v>66</v>
      </c>
      <c r="X8" s="862">
        <v>348</v>
      </c>
      <c r="Y8" s="862">
        <v>350</v>
      </c>
      <c r="Z8" s="850" t="s">
        <v>66</v>
      </c>
      <c r="AA8" s="850">
        <v>355</v>
      </c>
      <c r="AB8" s="850" t="s">
        <v>66</v>
      </c>
      <c r="AC8" s="850">
        <v>353</v>
      </c>
      <c r="AD8" s="850" t="s">
        <v>66</v>
      </c>
      <c r="AE8" s="1547">
        <v>363.185</v>
      </c>
      <c r="AF8" s="850" t="s">
        <v>66</v>
      </c>
      <c r="AG8" s="1547">
        <v>386</v>
      </c>
      <c r="AH8" s="850" t="s">
        <v>66</v>
      </c>
      <c r="AI8" s="1547">
        <v>425.48700000000002</v>
      </c>
      <c r="AJ8" s="850" t="s">
        <v>66</v>
      </c>
      <c r="AK8" s="1547">
        <v>534</v>
      </c>
      <c r="AL8" s="850" t="s">
        <v>66</v>
      </c>
      <c r="AM8" s="1547">
        <v>527.11500000000001</v>
      </c>
      <c r="AN8" s="850" t="s">
        <v>66</v>
      </c>
      <c r="AO8" s="1704">
        <v>556</v>
      </c>
    </row>
    <row r="9" spans="1:41">
      <c r="A9" s="183"/>
      <c r="B9" s="187" t="s">
        <v>67</v>
      </c>
      <c r="C9" s="1389">
        <v>21</v>
      </c>
      <c r="D9" s="850">
        <v>27</v>
      </c>
      <c r="E9" s="850">
        <v>30</v>
      </c>
      <c r="F9" s="850">
        <v>25</v>
      </c>
      <c r="G9" s="850">
        <v>30</v>
      </c>
      <c r="H9" s="850">
        <v>28</v>
      </c>
      <c r="I9" s="850">
        <v>28</v>
      </c>
      <c r="J9" s="897"/>
      <c r="K9" s="1170"/>
      <c r="L9" s="264" t="s">
        <v>68</v>
      </c>
      <c r="M9" s="850">
        <v>26</v>
      </c>
      <c r="N9" s="850">
        <v>27.213999999999999</v>
      </c>
      <c r="O9" s="850">
        <v>26</v>
      </c>
      <c r="P9" s="1547">
        <v>26</v>
      </c>
      <c r="Q9" s="1090" t="s">
        <v>69</v>
      </c>
      <c r="R9" s="1547">
        <v>59</v>
      </c>
      <c r="S9" s="1090" t="s">
        <v>64</v>
      </c>
      <c r="T9" s="850">
        <v>53</v>
      </c>
      <c r="U9" s="850">
        <v>50</v>
      </c>
      <c r="V9" s="862">
        <v>48</v>
      </c>
      <c r="W9" s="862" t="s">
        <v>70</v>
      </c>
      <c r="X9" s="862">
        <v>50</v>
      </c>
      <c r="Y9" s="862">
        <v>51</v>
      </c>
      <c r="Z9" s="850" t="s">
        <v>70</v>
      </c>
      <c r="AA9" s="850">
        <v>53</v>
      </c>
      <c r="AB9" s="850" t="s">
        <v>70</v>
      </c>
      <c r="AC9" s="850">
        <v>59</v>
      </c>
      <c r="AD9" s="850" t="s">
        <v>70</v>
      </c>
      <c r="AE9" s="1547">
        <v>60.534999999999997</v>
      </c>
      <c r="AF9" s="850" t="s">
        <v>70</v>
      </c>
      <c r="AG9" s="1547">
        <v>62</v>
      </c>
      <c r="AH9" s="850" t="s">
        <v>70</v>
      </c>
      <c r="AI9" s="1547">
        <v>64.631</v>
      </c>
      <c r="AJ9" s="850" t="s">
        <v>70</v>
      </c>
      <c r="AK9" s="1547">
        <v>64</v>
      </c>
      <c r="AL9" s="850" t="s">
        <v>70</v>
      </c>
      <c r="AM9" s="1547">
        <v>65.16</v>
      </c>
      <c r="AN9" s="850" t="s">
        <v>70</v>
      </c>
      <c r="AO9" s="1704">
        <v>45</v>
      </c>
    </row>
    <row r="10" spans="1:41">
      <c r="A10" s="183"/>
      <c r="B10" s="187" t="s">
        <v>71</v>
      </c>
      <c r="C10" s="1389">
        <v>40</v>
      </c>
      <c r="D10" s="850">
        <v>26</v>
      </c>
      <c r="E10" s="850">
        <v>15</v>
      </c>
      <c r="F10" s="850">
        <v>15</v>
      </c>
      <c r="G10" s="850">
        <v>3</v>
      </c>
      <c r="H10" s="850">
        <v>2</v>
      </c>
      <c r="I10" s="850">
        <v>35</v>
      </c>
      <c r="J10" s="897"/>
      <c r="K10" s="1170"/>
      <c r="L10" s="264" t="s">
        <v>72</v>
      </c>
      <c r="M10" s="850">
        <v>42</v>
      </c>
      <c r="N10" s="850">
        <v>40.848999999999997</v>
      </c>
      <c r="O10" s="850">
        <v>42</v>
      </c>
      <c r="P10" s="1547">
        <v>46</v>
      </c>
      <c r="Q10" s="1090" t="s">
        <v>73</v>
      </c>
      <c r="R10" s="1547">
        <v>80</v>
      </c>
      <c r="S10" s="1090" t="s">
        <v>69</v>
      </c>
      <c r="T10" s="850">
        <v>60</v>
      </c>
      <c r="U10" s="850">
        <v>58</v>
      </c>
      <c r="V10" s="862">
        <v>60</v>
      </c>
      <c r="W10" s="862" t="s">
        <v>74</v>
      </c>
      <c r="X10" s="862">
        <v>65</v>
      </c>
      <c r="Y10" s="862">
        <v>64</v>
      </c>
      <c r="Z10" s="850" t="s">
        <v>74</v>
      </c>
      <c r="AA10" s="850">
        <v>68</v>
      </c>
      <c r="AB10" s="850" t="s">
        <v>74</v>
      </c>
      <c r="AC10" s="850">
        <v>73</v>
      </c>
      <c r="AD10" s="850" t="s">
        <v>74</v>
      </c>
      <c r="AE10" s="1547">
        <v>68.683000000000007</v>
      </c>
      <c r="AF10" s="850" t="s">
        <v>74</v>
      </c>
      <c r="AG10" s="1547">
        <v>63</v>
      </c>
      <c r="AH10" s="850" t="s">
        <v>74</v>
      </c>
      <c r="AI10" s="1547">
        <v>67.075999999999993</v>
      </c>
      <c r="AJ10" s="850" t="s">
        <v>74</v>
      </c>
      <c r="AK10" s="1547">
        <v>70</v>
      </c>
      <c r="AL10" s="850" t="s">
        <v>74</v>
      </c>
      <c r="AM10" s="1547">
        <v>80.525999999999996</v>
      </c>
      <c r="AN10" s="850" t="s">
        <v>74</v>
      </c>
      <c r="AO10" s="1704">
        <v>91</v>
      </c>
    </row>
    <row r="11" spans="1:41">
      <c r="A11" s="183"/>
      <c r="B11" s="183"/>
      <c r="C11" s="1390"/>
      <c r="D11" s="849"/>
      <c r="E11" s="849"/>
      <c r="F11" s="849"/>
      <c r="G11" s="849"/>
      <c r="H11" s="849"/>
      <c r="I11" s="849"/>
      <c r="J11" s="1347"/>
      <c r="K11" s="1174"/>
      <c r="L11" s="274"/>
      <c r="M11" s="849"/>
      <c r="N11" s="849"/>
      <c r="O11" s="849"/>
      <c r="P11" s="1339"/>
      <c r="Q11" s="1089" t="s">
        <v>75</v>
      </c>
      <c r="R11" s="1339">
        <v>46</v>
      </c>
      <c r="S11" s="1090" t="s">
        <v>73</v>
      </c>
      <c r="T11" s="850">
        <v>73</v>
      </c>
      <c r="U11" s="850">
        <v>66</v>
      </c>
      <c r="V11" s="862">
        <v>58</v>
      </c>
      <c r="W11" s="862" t="s">
        <v>76</v>
      </c>
      <c r="X11" s="862">
        <v>57</v>
      </c>
      <c r="Y11" s="862">
        <v>69</v>
      </c>
      <c r="Z11" s="850" t="s">
        <v>76</v>
      </c>
      <c r="AA11" s="850">
        <v>62</v>
      </c>
      <c r="AB11" s="850" t="s">
        <v>76</v>
      </c>
      <c r="AC11" s="850">
        <v>58</v>
      </c>
      <c r="AD11" s="850" t="s">
        <v>76</v>
      </c>
      <c r="AE11" s="1547">
        <v>56.774000000000001</v>
      </c>
      <c r="AF11" s="850" t="s">
        <v>76</v>
      </c>
      <c r="AG11" s="1547">
        <v>53</v>
      </c>
      <c r="AH11" s="850" t="s">
        <v>76</v>
      </c>
      <c r="AI11" s="1547">
        <v>53.584000000000003</v>
      </c>
      <c r="AJ11" s="850" t="s">
        <v>76</v>
      </c>
      <c r="AK11" s="1547">
        <v>52</v>
      </c>
      <c r="AL11" s="850" t="s">
        <v>76</v>
      </c>
      <c r="AM11" s="1547">
        <v>57.273000000000003</v>
      </c>
      <c r="AN11" s="850" t="s">
        <v>76</v>
      </c>
      <c r="AO11" s="1704">
        <v>47</v>
      </c>
    </row>
    <row r="12" spans="1:41">
      <c r="A12" s="183"/>
      <c r="B12" s="183"/>
      <c r="C12" s="1390"/>
      <c r="D12" s="849"/>
      <c r="E12" s="849"/>
      <c r="F12" s="849"/>
      <c r="G12" s="849"/>
      <c r="H12" s="849"/>
      <c r="I12" s="849"/>
      <c r="J12" s="1347"/>
      <c r="K12" s="1174"/>
      <c r="L12" s="274"/>
      <c r="M12" s="849"/>
      <c r="N12" s="849"/>
      <c r="O12" s="849"/>
      <c r="P12" s="1339"/>
      <c r="Q12" s="1089" t="s">
        <v>77</v>
      </c>
      <c r="R12" s="1339">
        <v>25</v>
      </c>
      <c r="S12" s="1090" t="s">
        <v>75</v>
      </c>
      <c r="T12" s="850">
        <v>47</v>
      </c>
      <c r="U12" s="850">
        <v>50</v>
      </c>
      <c r="V12" s="862">
        <v>47</v>
      </c>
      <c r="W12" s="862" t="s">
        <v>78</v>
      </c>
      <c r="X12" s="862">
        <v>31</v>
      </c>
      <c r="Y12" s="862">
        <v>40</v>
      </c>
      <c r="Z12" s="850" t="s">
        <v>78</v>
      </c>
      <c r="AA12" s="850">
        <v>37</v>
      </c>
      <c r="AB12" s="850" t="s">
        <v>78</v>
      </c>
      <c r="AC12" s="850">
        <v>37</v>
      </c>
      <c r="AD12" s="850" t="s">
        <v>78</v>
      </c>
      <c r="AE12" s="1547">
        <v>36.381999999999998</v>
      </c>
      <c r="AF12" s="850" t="s">
        <v>78</v>
      </c>
      <c r="AG12" s="1547">
        <v>40</v>
      </c>
      <c r="AH12" s="850" t="s">
        <v>78</v>
      </c>
      <c r="AI12" s="1547">
        <v>36.009</v>
      </c>
      <c r="AJ12" s="850" t="s">
        <v>78</v>
      </c>
      <c r="AK12" s="1547">
        <v>41</v>
      </c>
      <c r="AL12" s="850" t="s">
        <v>78</v>
      </c>
      <c r="AM12" s="1547">
        <v>47.338999999999999</v>
      </c>
      <c r="AN12" s="850" t="s">
        <v>78</v>
      </c>
      <c r="AO12" s="1704">
        <v>36</v>
      </c>
    </row>
    <row r="13" spans="1:41">
      <c r="A13" s="183"/>
      <c r="B13" s="183"/>
      <c r="C13" s="1390"/>
      <c r="D13" s="849"/>
      <c r="E13" s="849"/>
      <c r="F13" s="849"/>
      <c r="G13" s="849"/>
      <c r="H13" s="849"/>
      <c r="I13" s="849"/>
      <c r="J13" s="1347"/>
      <c r="K13" s="1174"/>
      <c r="L13" s="274"/>
      <c r="M13" s="849"/>
      <c r="N13" s="849"/>
      <c r="O13" s="849"/>
      <c r="P13" s="1339"/>
      <c r="Q13" s="1089" t="s">
        <v>79</v>
      </c>
      <c r="R13" s="1339">
        <v>46</v>
      </c>
      <c r="S13" s="1090" t="s">
        <v>80</v>
      </c>
      <c r="T13" s="850">
        <v>25</v>
      </c>
      <c r="U13" s="850">
        <v>20</v>
      </c>
      <c r="V13" s="862">
        <v>22</v>
      </c>
      <c r="W13" s="862" t="s">
        <v>81</v>
      </c>
      <c r="X13" s="862">
        <v>12</v>
      </c>
      <c r="Y13" s="862">
        <v>12</v>
      </c>
      <c r="Z13" s="850" t="s">
        <v>81</v>
      </c>
      <c r="AA13" s="850">
        <v>12</v>
      </c>
      <c r="AB13" s="850" t="s">
        <v>81</v>
      </c>
      <c r="AC13" s="850">
        <v>11</v>
      </c>
      <c r="AD13" s="850" t="s">
        <v>81</v>
      </c>
      <c r="AE13" s="1547">
        <v>10.882999999999999</v>
      </c>
      <c r="AF13" s="850" t="s">
        <v>81</v>
      </c>
      <c r="AG13" s="1547">
        <v>10</v>
      </c>
      <c r="AH13" s="850" t="s">
        <v>81</v>
      </c>
      <c r="AI13" s="1547">
        <v>10.242000000000001</v>
      </c>
      <c r="AJ13" s="850" t="s">
        <v>81</v>
      </c>
      <c r="AK13" s="1547">
        <v>12</v>
      </c>
      <c r="AL13" s="850" t="s">
        <v>81</v>
      </c>
      <c r="AM13" s="1547">
        <v>11.18</v>
      </c>
      <c r="AN13" s="850" t="s">
        <v>81</v>
      </c>
      <c r="AO13" s="1704">
        <v>9</v>
      </c>
    </row>
    <row r="14" spans="1:41">
      <c r="A14" s="193"/>
      <c r="B14" s="193" t="s">
        <v>82</v>
      </c>
      <c r="C14" s="1391">
        <v>85</v>
      </c>
      <c r="D14" s="967">
        <v>86</v>
      </c>
      <c r="E14" s="967">
        <v>90</v>
      </c>
      <c r="F14" s="967">
        <v>69</v>
      </c>
      <c r="G14" s="967">
        <v>90</v>
      </c>
      <c r="H14" s="967">
        <v>96</v>
      </c>
      <c r="I14" s="967"/>
      <c r="J14" s="1397"/>
      <c r="K14" s="1172"/>
      <c r="L14" s="1398"/>
      <c r="M14" s="967"/>
      <c r="N14" s="967"/>
      <c r="O14" s="967"/>
      <c r="P14" s="1355"/>
      <c r="Q14" s="1348" t="s">
        <v>83</v>
      </c>
      <c r="R14" s="1355">
        <v>607</v>
      </c>
      <c r="S14" s="1094" t="s">
        <v>79</v>
      </c>
      <c r="T14" s="848">
        <v>54</v>
      </c>
      <c r="U14" s="848">
        <v>52</v>
      </c>
      <c r="V14" s="860">
        <v>59</v>
      </c>
      <c r="W14" s="860"/>
      <c r="X14" s="860"/>
      <c r="Y14" s="860">
        <v>0</v>
      </c>
      <c r="Z14" s="848"/>
      <c r="AA14" s="848">
        <v>0</v>
      </c>
      <c r="AB14" s="848"/>
      <c r="AC14" s="848">
        <v>0</v>
      </c>
      <c r="AD14" s="848"/>
      <c r="AE14" s="1349">
        <v>0</v>
      </c>
      <c r="AF14" s="848"/>
      <c r="AG14" s="1349">
        <v>0</v>
      </c>
      <c r="AH14" s="848"/>
      <c r="AI14" s="1349">
        <v>0</v>
      </c>
      <c r="AJ14" s="848"/>
      <c r="AK14" s="1349">
        <v>0</v>
      </c>
      <c r="AL14" s="848"/>
      <c r="AM14" s="1349">
        <v>0</v>
      </c>
      <c r="AN14" s="848"/>
      <c r="AO14" s="1349"/>
    </row>
    <row r="15" spans="1:41">
      <c r="A15" s="193"/>
      <c r="B15" s="193" t="s">
        <v>84</v>
      </c>
      <c r="C15" s="1391">
        <v>1019</v>
      </c>
      <c r="D15" s="967">
        <v>982</v>
      </c>
      <c r="E15" s="967">
        <v>1004</v>
      </c>
      <c r="F15" s="967">
        <v>1072</v>
      </c>
      <c r="G15" s="967">
        <v>1166</v>
      </c>
      <c r="H15" s="967">
        <v>1311</v>
      </c>
      <c r="I15" s="967">
        <v>795</v>
      </c>
      <c r="J15" s="1397"/>
      <c r="K15" s="1172"/>
      <c r="L15" s="1398" t="s">
        <v>84</v>
      </c>
      <c r="M15" s="967">
        <v>883</v>
      </c>
      <c r="N15" s="967">
        <v>931.62800000000004</v>
      </c>
      <c r="O15" s="967">
        <v>953</v>
      </c>
      <c r="P15" s="1355">
        <v>1020</v>
      </c>
      <c r="Q15" s="1348"/>
      <c r="R15" s="1355">
        <v>1788</v>
      </c>
      <c r="S15" s="1348"/>
      <c r="T15" s="967">
        <v>1201</v>
      </c>
      <c r="U15" s="967">
        <v>1268</v>
      </c>
      <c r="V15" s="983">
        <v>1334</v>
      </c>
      <c r="W15" s="983"/>
      <c r="X15" s="983">
        <v>1364</v>
      </c>
      <c r="Y15" s="983">
        <v>1377</v>
      </c>
      <c r="Z15" s="967"/>
      <c r="AA15" s="967">
        <v>1428</v>
      </c>
      <c r="AB15" s="967"/>
      <c r="AC15" s="967">
        <v>1503</v>
      </c>
      <c r="AD15" s="967"/>
      <c r="AE15" s="1355">
        <v>1533.14</v>
      </c>
      <c r="AF15" s="967"/>
      <c r="AG15" s="1355">
        <v>1544</v>
      </c>
      <c r="AH15" s="967"/>
      <c r="AI15" s="1355">
        <v>1586.2919999999999</v>
      </c>
      <c r="AJ15" s="967"/>
      <c r="AK15" s="1355">
        <f>SUM(AK6:AK14)</f>
        <v>1650</v>
      </c>
      <c r="AL15" s="967"/>
      <c r="AM15" s="1355">
        <f>SUM(AM6:AM14)</f>
        <v>1668.13</v>
      </c>
      <c r="AN15" s="967"/>
      <c r="AO15" s="1355"/>
    </row>
    <row r="16" spans="1:41">
      <c r="A16" s="183" t="s">
        <v>85</v>
      </c>
      <c r="B16" s="183" t="s">
        <v>54</v>
      </c>
      <c r="C16" s="1390">
        <v>27180</v>
      </c>
      <c r="D16" s="849">
        <v>28513</v>
      </c>
      <c r="E16" s="849">
        <v>28932</v>
      </c>
      <c r="F16" s="849">
        <v>29381</v>
      </c>
      <c r="G16" s="849">
        <v>29196</v>
      </c>
      <c r="H16" s="849">
        <v>28829</v>
      </c>
      <c r="I16" s="849">
        <v>29350</v>
      </c>
      <c r="J16" s="1347">
        <v>29154</v>
      </c>
      <c r="K16" s="1174"/>
      <c r="L16" s="1399" t="s">
        <v>86</v>
      </c>
      <c r="M16" s="849"/>
      <c r="N16" s="849">
        <v>38172</v>
      </c>
      <c r="O16" s="849">
        <v>41551</v>
      </c>
      <c r="P16" s="1339">
        <v>41467</v>
      </c>
      <c r="Q16" s="1089" t="s">
        <v>86</v>
      </c>
      <c r="R16" s="1339">
        <v>42332</v>
      </c>
      <c r="S16" s="1089" t="s">
        <v>86</v>
      </c>
      <c r="T16" s="849">
        <v>43493.512999999999</v>
      </c>
      <c r="U16" s="849">
        <v>45371</v>
      </c>
      <c r="V16" s="861">
        <v>44939.735000000001</v>
      </c>
      <c r="W16" s="861" t="s">
        <v>86</v>
      </c>
      <c r="X16" s="861">
        <v>43839</v>
      </c>
      <c r="Y16" s="861">
        <v>43268.779000000002</v>
      </c>
      <c r="Z16" s="849" t="s">
        <v>86</v>
      </c>
      <c r="AA16" s="849">
        <v>44604</v>
      </c>
      <c r="AB16" s="849" t="s">
        <v>86</v>
      </c>
      <c r="AC16" s="849">
        <v>44615</v>
      </c>
      <c r="AD16" s="849" t="s">
        <v>86</v>
      </c>
      <c r="AE16" s="1339">
        <v>47106</v>
      </c>
      <c r="AF16" s="849" t="s">
        <v>86</v>
      </c>
      <c r="AG16" s="1339">
        <v>46381</v>
      </c>
      <c r="AH16" s="849" t="s">
        <v>86</v>
      </c>
      <c r="AI16" s="1339">
        <v>47155</v>
      </c>
      <c r="AJ16" s="849" t="s">
        <v>86</v>
      </c>
      <c r="AK16" s="1339">
        <v>50044</v>
      </c>
      <c r="AL16" s="849" t="s">
        <v>86</v>
      </c>
      <c r="AM16" s="1339">
        <v>52819.661</v>
      </c>
      <c r="AN16" s="849" t="s">
        <v>465</v>
      </c>
      <c r="AO16" s="1339">
        <v>52898</v>
      </c>
    </row>
    <row r="17" spans="1:41">
      <c r="A17" s="183" t="s">
        <v>87</v>
      </c>
      <c r="B17" s="187" t="s">
        <v>88</v>
      </c>
      <c r="C17" s="1389">
        <v>27598</v>
      </c>
      <c r="D17" s="850">
        <v>30474</v>
      </c>
      <c r="E17" s="850">
        <v>32132</v>
      </c>
      <c r="F17" s="850">
        <v>34384</v>
      </c>
      <c r="G17" s="850">
        <v>35661</v>
      </c>
      <c r="H17" s="850">
        <v>35625</v>
      </c>
      <c r="I17" s="850">
        <v>28063</v>
      </c>
      <c r="J17" s="897">
        <v>27996</v>
      </c>
      <c r="K17" s="1170"/>
      <c r="L17" s="1400" t="s">
        <v>89</v>
      </c>
      <c r="M17" s="850"/>
      <c r="N17" s="850">
        <v>23148</v>
      </c>
      <c r="O17" s="850">
        <v>21829</v>
      </c>
      <c r="P17" s="1547">
        <v>22113</v>
      </c>
      <c r="Q17" s="1090" t="s">
        <v>89</v>
      </c>
      <c r="R17" s="1547">
        <v>24107</v>
      </c>
      <c r="S17" s="1090" t="s">
        <v>89</v>
      </c>
      <c r="T17" s="850">
        <v>23220.734</v>
      </c>
      <c r="U17" s="850">
        <v>24347</v>
      </c>
      <c r="V17" s="862">
        <v>25485.462</v>
      </c>
      <c r="W17" s="862" t="s">
        <v>89</v>
      </c>
      <c r="X17" s="862">
        <v>25667</v>
      </c>
      <c r="Y17" s="862">
        <v>25935.359</v>
      </c>
      <c r="Z17" s="850" t="s">
        <v>89</v>
      </c>
      <c r="AA17" s="850">
        <v>27685</v>
      </c>
      <c r="AB17" s="850" t="s">
        <v>89</v>
      </c>
      <c r="AC17" s="850">
        <v>30848</v>
      </c>
      <c r="AD17" s="850" t="s">
        <v>89</v>
      </c>
      <c r="AE17" s="1547">
        <v>39533</v>
      </c>
      <c r="AF17" s="850" t="s">
        <v>89</v>
      </c>
      <c r="AG17" s="1547">
        <v>41344</v>
      </c>
      <c r="AH17" s="850" t="s">
        <v>89</v>
      </c>
      <c r="AI17" s="1547">
        <v>41035</v>
      </c>
      <c r="AJ17" s="850" t="s">
        <v>89</v>
      </c>
      <c r="AK17" s="1547">
        <v>41154.5</v>
      </c>
      <c r="AL17" s="850" t="s">
        <v>89</v>
      </c>
      <c r="AM17" s="1547">
        <v>41456.321000000004</v>
      </c>
      <c r="AN17" s="850" t="s">
        <v>89</v>
      </c>
      <c r="AO17" s="1547">
        <v>42708</v>
      </c>
    </row>
    <row r="18" spans="1:41">
      <c r="A18" s="183"/>
      <c r="B18" s="187" t="s">
        <v>90</v>
      </c>
      <c r="C18" s="1389">
        <v>8717</v>
      </c>
      <c r="D18" s="850">
        <v>10177</v>
      </c>
      <c r="E18" s="850">
        <v>8900</v>
      </c>
      <c r="F18" s="850">
        <v>4844</v>
      </c>
      <c r="G18" s="850">
        <v>12819</v>
      </c>
      <c r="H18" s="850">
        <v>16999</v>
      </c>
      <c r="I18" s="850">
        <v>23928</v>
      </c>
      <c r="J18" s="897">
        <v>23674</v>
      </c>
      <c r="K18" s="1170"/>
      <c r="L18" s="1400" t="s">
        <v>91</v>
      </c>
      <c r="M18" s="850"/>
      <c r="N18" s="850">
        <v>11807</v>
      </c>
      <c r="O18" s="850">
        <v>10705</v>
      </c>
      <c r="P18" s="1547">
        <v>9807</v>
      </c>
      <c r="Q18" s="1090" t="s">
        <v>91</v>
      </c>
      <c r="R18" s="1547">
        <v>9497</v>
      </c>
      <c r="S18" s="1090" t="s">
        <v>91</v>
      </c>
      <c r="T18" s="850">
        <v>9043.0249999999996</v>
      </c>
      <c r="U18" s="850">
        <v>9102</v>
      </c>
      <c r="V18" s="862">
        <v>8945.5840000000007</v>
      </c>
      <c r="W18" s="862" t="s">
        <v>91</v>
      </c>
      <c r="X18" s="862">
        <v>8702</v>
      </c>
      <c r="Y18" s="862">
        <v>8476.0949999999993</v>
      </c>
      <c r="Z18" s="850" t="s">
        <v>91</v>
      </c>
      <c r="AA18" s="850">
        <v>10998</v>
      </c>
      <c r="AB18" s="850" t="s">
        <v>91</v>
      </c>
      <c r="AC18" s="850">
        <v>14282</v>
      </c>
      <c r="AD18" s="850" t="s">
        <v>91</v>
      </c>
      <c r="AE18" s="1547">
        <v>15860</v>
      </c>
      <c r="AF18" s="850" t="s">
        <v>91</v>
      </c>
      <c r="AG18" s="1547">
        <v>14027</v>
      </c>
      <c r="AH18" s="850" t="s">
        <v>91</v>
      </c>
      <c r="AI18" s="1547">
        <v>14261</v>
      </c>
      <c r="AJ18" s="850" t="s">
        <v>91</v>
      </c>
      <c r="AK18" s="1547">
        <v>13724.6</v>
      </c>
      <c r="AL18" s="850" t="s">
        <v>468</v>
      </c>
      <c r="AM18" s="1547">
        <v>13639.433999999999</v>
      </c>
      <c r="AN18" s="850" t="s">
        <v>91</v>
      </c>
      <c r="AO18" s="1547">
        <v>13275</v>
      </c>
    </row>
    <row r="19" spans="1:41">
      <c r="A19" s="183"/>
      <c r="B19" s="187" t="s">
        <v>92</v>
      </c>
      <c r="C19" s="1389">
        <v>6029</v>
      </c>
      <c r="D19" s="850">
        <v>3829</v>
      </c>
      <c r="E19" s="850">
        <v>12700</v>
      </c>
      <c r="F19" s="850">
        <v>9792</v>
      </c>
      <c r="G19" s="850">
        <v>2810</v>
      </c>
      <c r="H19" s="850">
        <v>2041</v>
      </c>
      <c r="I19" s="850">
        <v>6454</v>
      </c>
      <c r="J19" s="897">
        <v>7041</v>
      </c>
      <c r="K19" s="1170"/>
      <c r="L19" s="1400" t="s">
        <v>93</v>
      </c>
      <c r="M19" s="850"/>
      <c r="N19" s="850">
        <v>4322</v>
      </c>
      <c r="O19" s="850">
        <v>2156</v>
      </c>
      <c r="P19" s="1547">
        <v>1932</v>
      </c>
      <c r="Q19" s="1090" t="s">
        <v>93</v>
      </c>
      <c r="R19" s="1547">
        <v>1804</v>
      </c>
      <c r="S19" s="1090" t="s">
        <v>93</v>
      </c>
      <c r="T19" s="850">
        <v>1606.18</v>
      </c>
      <c r="U19" s="850">
        <v>1367</v>
      </c>
      <c r="V19" s="862">
        <v>1162.4179999999999</v>
      </c>
      <c r="W19" s="862" t="s">
        <v>93</v>
      </c>
      <c r="X19" s="862">
        <v>1058</v>
      </c>
      <c r="Y19" s="862">
        <v>978.67499999999995</v>
      </c>
      <c r="Z19" s="850" t="s">
        <v>93</v>
      </c>
      <c r="AA19" s="850">
        <v>262</v>
      </c>
      <c r="AB19" s="850" t="s">
        <v>93</v>
      </c>
      <c r="AC19" s="850">
        <v>271</v>
      </c>
      <c r="AD19" s="850" t="s">
        <v>93</v>
      </c>
      <c r="AE19" s="1547">
        <v>276</v>
      </c>
      <c r="AF19" s="850" t="s">
        <v>93</v>
      </c>
      <c r="AG19" s="1547">
        <v>182</v>
      </c>
      <c r="AH19" s="850" t="s">
        <v>93</v>
      </c>
      <c r="AI19" s="1547">
        <v>199</v>
      </c>
      <c r="AJ19" s="850" t="s">
        <v>93</v>
      </c>
      <c r="AK19" s="1547">
        <v>165.3</v>
      </c>
      <c r="AL19" s="850" t="s">
        <v>93</v>
      </c>
      <c r="AM19" s="1547">
        <v>174.92699999999999</v>
      </c>
      <c r="AN19" s="850" t="s">
        <v>93</v>
      </c>
      <c r="AO19" s="1547">
        <v>144</v>
      </c>
    </row>
    <row r="20" spans="1:41">
      <c r="A20" s="183"/>
      <c r="B20" s="187" t="s">
        <v>94</v>
      </c>
      <c r="C20" s="1389">
        <v>2221</v>
      </c>
      <c r="D20" s="850">
        <v>3264</v>
      </c>
      <c r="E20" s="850">
        <v>2502</v>
      </c>
      <c r="F20" s="850">
        <v>6304</v>
      </c>
      <c r="G20" s="850">
        <v>9196</v>
      </c>
      <c r="H20" s="850">
        <v>6199</v>
      </c>
      <c r="I20" s="850">
        <v>5716</v>
      </c>
      <c r="J20" s="897">
        <v>5885</v>
      </c>
      <c r="K20" s="1170"/>
      <c r="L20" s="1401" t="s">
        <v>95</v>
      </c>
      <c r="M20" s="850"/>
      <c r="N20" s="850">
        <v>52933</v>
      </c>
      <c r="O20" s="850">
        <v>26986</v>
      </c>
      <c r="P20" s="1547">
        <v>29171</v>
      </c>
      <c r="Q20" s="1090" t="s">
        <v>96</v>
      </c>
      <c r="R20" s="1547">
        <v>25455</v>
      </c>
      <c r="S20" s="1090" t="s">
        <v>96</v>
      </c>
      <c r="T20" s="850">
        <v>30212.365000000002</v>
      </c>
      <c r="U20" s="850">
        <v>25654</v>
      </c>
      <c r="V20" s="862">
        <v>24255.370999999999</v>
      </c>
      <c r="W20" s="862" t="s">
        <v>96</v>
      </c>
      <c r="X20" s="862">
        <v>25535</v>
      </c>
      <c r="Y20" s="862">
        <v>24246.012999999999</v>
      </c>
      <c r="Z20" s="850" t="s">
        <v>96</v>
      </c>
      <c r="AA20" s="850">
        <v>24219</v>
      </c>
      <c r="AB20" s="850" t="s">
        <v>96</v>
      </c>
      <c r="AC20" s="850">
        <v>26038</v>
      </c>
      <c r="AD20" s="850" t="s">
        <v>96</v>
      </c>
      <c r="AE20" s="1547">
        <v>26184</v>
      </c>
      <c r="AF20" s="850" t="s">
        <v>96</v>
      </c>
      <c r="AG20" s="1547">
        <v>29204</v>
      </c>
      <c r="AH20" s="850" t="s">
        <v>96</v>
      </c>
      <c r="AI20" s="1547">
        <v>29577</v>
      </c>
      <c r="AJ20" s="850" t="s">
        <v>96</v>
      </c>
      <c r="AK20" s="1547">
        <v>34710.1</v>
      </c>
      <c r="AL20" s="850" t="s">
        <v>96</v>
      </c>
      <c r="AM20" s="1547">
        <v>35998.322999999997</v>
      </c>
      <c r="AN20" s="850" t="s">
        <v>96</v>
      </c>
      <c r="AO20" s="1547">
        <v>40847</v>
      </c>
    </row>
    <row r="21" spans="1:41">
      <c r="A21" s="183"/>
      <c r="B21" s="187" t="s">
        <v>97</v>
      </c>
      <c r="C21" s="1389"/>
      <c r="D21" s="850">
        <v>7968</v>
      </c>
      <c r="E21" s="850">
        <v>3283</v>
      </c>
      <c r="F21" s="850">
        <v>4633</v>
      </c>
      <c r="G21" s="850">
        <v>5753</v>
      </c>
      <c r="H21" s="850">
        <v>2011</v>
      </c>
      <c r="I21" s="850">
        <v>2494</v>
      </c>
      <c r="J21" s="897">
        <v>2611</v>
      </c>
      <c r="K21" s="1170"/>
      <c r="L21" s="1400" t="s">
        <v>98</v>
      </c>
      <c r="M21" s="850"/>
      <c r="N21" s="850">
        <v>1008</v>
      </c>
      <c r="O21" s="850">
        <v>981</v>
      </c>
      <c r="P21" s="1547">
        <v>886</v>
      </c>
      <c r="Q21" s="1090" t="s">
        <v>98</v>
      </c>
      <c r="R21" s="1547">
        <v>1233</v>
      </c>
      <c r="S21" s="1090" t="s">
        <v>98</v>
      </c>
      <c r="T21" s="850">
        <v>1225.6410000000001</v>
      </c>
      <c r="U21" s="850">
        <v>976</v>
      </c>
      <c r="V21" s="862">
        <v>1210.643</v>
      </c>
      <c r="W21" s="862" t="s">
        <v>98</v>
      </c>
      <c r="X21" s="862">
        <v>665</v>
      </c>
      <c r="Y21" s="862">
        <v>568.12900000000002</v>
      </c>
      <c r="Z21" s="850" t="s">
        <v>98</v>
      </c>
      <c r="AA21" s="850">
        <v>548</v>
      </c>
      <c r="AB21" s="850" t="s">
        <v>98</v>
      </c>
      <c r="AC21" s="850">
        <v>327</v>
      </c>
      <c r="AD21" s="850" t="s">
        <v>98</v>
      </c>
      <c r="AE21" s="1547">
        <v>677</v>
      </c>
      <c r="AF21" s="850" t="s">
        <v>98</v>
      </c>
      <c r="AG21" s="1547">
        <v>1366</v>
      </c>
      <c r="AH21" s="850" t="s">
        <v>98</v>
      </c>
      <c r="AI21" s="1547">
        <v>2677</v>
      </c>
      <c r="AJ21" s="850" t="s">
        <v>98</v>
      </c>
      <c r="AK21" s="1547">
        <v>3066.1</v>
      </c>
      <c r="AL21" s="850" t="s">
        <v>98</v>
      </c>
      <c r="AM21" s="1547">
        <v>7593.1869999999999</v>
      </c>
      <c r="AN21" s="850" t="s">
        <v>98</v>
      </c>
      <c r="AO21" s="1547">
        <v>2703</v>
      </c>
    </row>
    <row r="22" spans="1:41">
      <c r="A22" s="183"/>
      <c r="B22" s="187" t="s">
        <v>99</v>
      </c>
      <c r="C22" s="1389"/>
      <c r="D22" s="850"/>
      <c r="E22" s="850"/>
      <c r="F22" s="850"/>
      <c r="G22" s="850"/>
      <c r="H22" s="850"/>
      <c r="I22" s="850">
        <v>5502</v>
      </c>
      <c r="J22" s="897">
        <v>5508</v>
      </c>
      <c r="K22" s="1170"/>
      <c r="L22" s="1400" t="s">
        <v>100</v>
      </c>
      <c r="M22" s="850"/>
      <c r="N22" s="850">
        <v>9605</v>
      </c>
      <c r="O22" s="850">
        <v>12915</v>
      </c>
      <c r="P22" s="1547">
        <v>12773</v>
      </c>
      <c r="Q22" s="1090" t="s">
        <v>101</v>
      </c>
      <c r="R22" s="1547">
        <v>14232</v>
      </c>
      <c r="S22" s="1090" t="s">
        <v>101</v>
      </c>
      <c r="T22" s="850">
        <v>13658.602999999999</v>
      </c>
      <c r="U22" s="850">
        <v>13249</v>
      </c>
      <c r="V22" s="862">
        <v>12786.54</v>
      </c>
      <c r="W22" s="862" t="s">
        <v>101</v>
      </c>
      <c r="X22" s="862">
        <v>9636</v>
      </c>
      <c r="Y22" s="862">
        <v>9537.3940000000002</v>
      </c>
      <c r="Z22" s="850" t="s">
        <v>101</v>
      </c>
      <c r="AA22" s="850">
        <v>9312</v>
      </c>
      <c r="AB22" s="850" t="s">
        <v>101</v>
      </c>
      <c r="AC22" s="850">
        <v>9485</v>
      </c>
      <c r="AD22" s="850" t="s">
        <v>101</v>
      </c>
      <c r="AE22" s="1547">
        <v>10594</v>
      </c>
      <c r="AF22" s="850" t="s">
        <v>101</v>
      </c>
      <c r="AG22" s="1547">
        <v>11939</v>
      </c>
      <c r="AH22" s="850" t="s">
        <v>101</v>
      </c>
      <c r="AI22" s="1547">
        <v>12141</v>
      </c>
      <c r="AJ22" s="850" t="s">
        <v>101</v>
      </c>
      <c r="AK22" s="1547">
        <v>12140.2</v>
      </c>
      <c r="AL22" s="850" t="s">
        <v>101</v>
      </c>
      <c r="AM22" s="1547">
        <v>12229.027</v>
      </c>
      <c r="AN22" s="850" t="s">
        <v>101</v>
      </c>
      <c r="AO22" s="1547">
        <v>12164</v>
      </c>
    </row>
    <row r="23" spans="1:41">
      <c r="A23" s="193"/>
      <c r="B23" s="193" t="s">
        <v>82</v>
      </c>
      <c r="C23" s="1391">
        <v>7255</v>
      </c>
      <c r="D23" s="967">
        <v>2875</v>
      </c>
      <c r="E23" s="967">
        <v>6651</v>
      </c>
      <c r="F23" s="967">
        <v>9962</v>
      </c>
      <c r="G23" s="967">
        <v>8665</v>
      </c>
      <c r="H23" s="967">
        <v>15667</v>
      </c>
      <c r="I23" s="967">
        <v>9354</v>
      </c>
      <c r="J23" s="1397">
        <v>13749</v>
      </c>
      <c r="K23" s="1172"/>
      <c r="L23" s="1402" t="s">
        <v>82</v>
      </c>
      <c r="M23" s="967"/>
      <c r="N23" s="967">
        <v>646</v>
      </c>
      <c r="O23" s="967">
        <v>431</v>
      </c>
      <c r="P23" s="1355">
        <v>432</v>
      </c>
      <c r="Q23" s="1348" t="s">
        <v>82</v>
      </c>
      <c r="R23" s="1355">
        <v>342</v>
      </c>
      <c r="S23" s="1348" t="s">
        <v>82</v>
      </c>
      <c r="T23" s="967">
        <v>340.279</v>
      </c>
      <c r="U23" s="967">
        <v>300</v>
      </c>
      <c r="V23" s="983">
        <v>300</v>
      </c>
      <c r="W23" s="983" t="s">
        <v>82</v>
      </c>
      <c r="X23" s="983">
        <v>300</v>
      </c>
      <c r="Y23" s="983">
        <v>300</v>
      </c>
      <c r="Z23" s="967" t="s">
        <v>82</v>
      </c>
      <c r="AA23" s="967">
        <v>200</v>
      </c>
      <c r="AB23" s="967" t="s">
        <v>82</v>
      </c>
      <c r="AC23" s="967">
        <v>200</v>
      </c>
      <c r="AD23" s="967" t="s">
        <v>82</v>
      </c>
      <c r="AE23" s="1355">
        <v>200</v>
      </c>
      <c r="AF23" s="967" t="s">
        <v>82</v>
      </c>
      <c r="AG23" s="1355">
        <v>200</v>
      </c>
      <c r="AH23" s="967" t="s">
        <v>82</v>
      </c>
      <c r="AI23" s="1355">
        <v>200</v>
      </c>
      <c r="AJ23" s="967" t="s">
        <v>82</v>
      </c>
      <c r="AK23" s="1355">
        <v>200</v>
      </c>
      <c r="AL23" s="967" t="s">
        <v>82</v>
      </c>
      <c r="AM23" s="1355">
        <v>200</v>
      </c>
      <c r="AN23" s="967" t="s">
        <v>82</v>
      </c>
      <c r="AO23" s="1355">
        <v>200</v>
      </c>
    </row>
    <row r="24" spans="1:41">
      <c r="A24" s="193"/>
      <c r="B24" s="193" t="s">
        <v>84</v>
      </c>
      <c r="C24" s="1391">
        <v>79000</v>
      </c>
      <c r="D24" s="967">
        <v>87100</v>
      </c>
      <c r="E24" s="967">
        <v>95100</v>
      </c>
      <c r="F24" s="967">
        <v>99300</v>
      </c>
      <c r="G24" s="967">
        <v>104100</v>
      </c>
      <c r="H24" s="967">
        <v>107371</v>
      </c>
      <c r="I24" s="967">
        <v>110861</v>
      </c>
      <c r="J24" s="1397">
        <v>115618</v>
      </c>
      <c r="K24" s="1172"/>
      <c r="L24" s="1398"/>
      <c r="M24" s="967"/>
      <c r="N24" s="967">
        <v>141641</v>
      </c>
      <c r="O24" s="967">
        <v>117554</v>
      </c>
      <c r="P24" s="1355">
        <v>118581</v>
      </c>
      <c r="Q24" s="1348"/>
      <c r="R24" s="1355">
        <v>119002</v>
      </c>
      <c r="S24" s="1348"/>
      <c r="T24" s="967">
        <v>122800.34</v>
      </c>
      <c r="U24" s="967">
        <v>120366</v>
      </c>
      <c r="V24" s="983">
        <v>119085.753</v>
      </c>
      <c r="W24" s="983"/>
      <c r="X24" s="983">
        <v>115402</v>
      </c>
      <c r="Y24" s="983">
        <v>113310.444</v>
      </c>
      <c r="Z24" s="967"/>
      <c r="AA24" s="967">
        <v>117828</v>
      </c>
      <c r="AB24" s="967"/>
      <c r="AC24" s="967">
        <v>126066</v>
      </c>
      <c r="AD24" s="967"/>
      <c r="AE24" s="1355">
        <v>140430</v>
      </c>
      <c r="AF24" s="967"/>
      <c r="AG24" s="1355">
        <v>144643</v>
      </c>
      <c r="AH24" s="967"/>
      <c r="AI24" s="1355">
        <v>147245</v>
      </c>
      <c r="AJ24" s="967"/>
      <c r="AK24" s="1355">
        <f>SUM(AK16:AK23)</f>
        <v>155204.80000000002</v>
      </c>
      <c r="AL24" s="967"/>
      <c r="AM24" s="1355">
        <f>SUM(AM16:AM23)</f>
        <v>164110.88</v>
      </c>
      <c r="AN24" s="967"/>
      <c r="AO24" s="1355">
        <f>SUM(AO16:AO23)</f>
        <v>164939</v>
      </c>
    </row>
    <row r="25" spans="1:41">
      <c r="A25" s="1116" t="s">
        <v>102</v>
      </c>
      <c r="B25" s="184"/>
      <c r="C25" s="1392"/>
      <c r="D25" s="845"/>
      <c r="E25" s="845"/>
      <c r="F25" s="845"/>
      <c r="G25" s="845"/>
      <c r="H25" s="845"/>
      <c r="I25" s="845"/>
      <c r="J25" s="894"/>
      <c r="K25" s="1403"/>
      <c r="L25" s="262"/>
      <c r="M25" s="845"/>
      <c r="N25" s="845"/>
      <c r="O25" s="845"/>
      <c r="P25" s="1548"/>
      <c r="Q25" s="1407"/>
      <c r="R25" s="1548"/>
      <c r="S25" s="1407" t="s">
        <v>103</v>
      </c>
      <c r="T25" s="845">
        <v>79321</v>
      </c>
      <c r="U25" s="845">
        <v>80787</v>
      </c>
      <c r="V25" s="858">
        <v>83203</v>
      </c>
      <c r="W25" s="858" t="s">
        <v>103</v>
      </c>
      <c r="X25" s="858">
        <v>93864</v>
      </c>
      <c r="Y25" s="858">
        <v>102701</v>
      </c>
      <c r="Z25" s="845" t="s">
        <v>104</v>
      </c>
      <c r="AA25" s="845">
        <v>112281</v>
      </c>
      <c r="AB25" s="845" t="s">
        <v>104</v>
      </c>
      <c r="AC25" s="845">
        <v>114791</v>
      </c>
      <c r="AD25" s="845" t="s">
        <v>104</v>
      </c>
      <c r="AE25" s="1548">
        <v>118668</v>
      </c>
      <c r="AF25" s="845" t="s">
        <v>104</v>
      </c>
      <c r="AG25" s="1548">
        <v>127341</v>
      </c>
      <c r="AH25" s="845" t="s">
        <v>104</v>
      </c>
      <c r="AI25" s="1548">
        <v>127782</v>
      </c>
      <c r="AJ25" s="845" t="s">
        <v>104</v>
      </c>
      <c r="AK25" s="1548">
        <v>134852</v>
      </c>
      <c r="AL25" s="845" t="s">
        <v>104</v>
      </c>
      <c r="AM25" s="1548">
        <v>137443</v>
      </c>
      <c r="AN25" s="845" t="s">
        <v>104</v>
      </c>
      <c r="AO25" s="1548">
        <v>141467</v>
      </c>
    </row>
    <row r="26" spans="1:41">
      <c r="A26" s="183" t="s">
        <v>105</v>
      </c>
      <c r="B26" s="187"/>
      <c r="C26" s="1389"/>
      <c r="D26" s="850"/>
      <c r="E26" s="850"/>
      <c r="F26" s="850"/>
      <c r="G26" s="850"/>
      <c r="H26" s="850"/>
      <c r="I26" s="850"/>
      <c r="J26" s="897"/>
      <c r="K26" s="1170"/>
      <c r="L26" s="264"/>
      <c r="M26" s="850"/>
      <c r="N26" s="850"/>
      <c r="O26" s="850"/>
      <c r="P26" s="1547"/>
      <c r="Q26" s="1090"/>
      <c r="R26" s="1547"/>
      <c r="S26" s="1090" t="s">
        <v>106</v>
      </c>
      <c r="T26" s="850">
        <v>120774</v>
      </c>
      <c r="U26" s="850">
        <v>136223</v>
      </c>
      <c r="V26" s="862">
        <v>129508</v>
      </c>
      <c r="W26" s="862" t="s">
        <v>106</v>
      </c>
      <c r="X26" s="862">
        <v>151313</v>
      </c>
      <c r="Y26" s="862">
        <v>165610</v>
      </c>
      <c r="Z26" s="850" t="s">
        <v>107</v>
      </c>
      <c r="AA26" s="850">
        <v>70998</v>
      </c>
      <c r="AB26" s="850" t="s">
        <v>107</v>
      </c>
      <c r="AC26" s="850">
        <v>67195</v>
      </c>
      <c r="AD26" s="850" t="s">
        <v>107</v>
      </c>
      <c r="AE26" s="1547">
        <v>115448</v>
      </c>
      <c r="AF26" s="850" t="s">
        <v>107</v>
      </c>
      <c r="AG26" s="1547">
        <v>187085</v>
      </c>
      <c r="AH26" s="850" t="s">
        <v>107</v>
      </c>
      <c r="AI26" s="1547">
        <v>230126</v>
      </c>
      <c r="AJ26" s="850" t="s">
        <v>107</v>
      </c>
      <c r="AK26" s="1547">
        <v>271061</v>
      </c>
      <c r="AL26" s="850" t="s">
        <v>107</v>
      </c>
      <c r="AM26" s="1547">
        <v>217318</v>
      </c>
      <c r="AN26" s="850" t="s">
        <v>107</v>
      </c>
      <c r="AO26" s="1547">
        <v>137678</v>
      </c>
    </row>
    <row r="27" spans="1:41">
      <c r="A27" s="183"/>
      <c r="B27" s="187"/>
      <c r="C27" s="1389"/>
      <c r="D27" s="850"/>
      <c r="E27" s="850"/>
      <c r="F27" s="850"/>
      <c r="G27" s="850"/>
      <c r="H27" s="850"/>
      <c r="I27" s="850"/>
      <c r="J27" s="897"/>
      <c r="K27" s="1170"/>
      <c r="L27" s="264"/>
      <c r="M27" s="850"/>
      <c r="N27" s="850"/>
      <c r="O27" s="850"/>
      <c r="P27" s="1547"/>
      <c r="Q27" s="1090"/>
      <c r="R27" s="1547"/>
      <c r="S27" s="1090" t="s">
        <v>108</v>
      </c>
      <c r="T27" s="850">
        <v>42115</v>
      </c>
      <c r="U27" s="850">
        <v>55856</v>
      </c>
      <c r="V27" s="862">
        <v>64819</v>
      </c>
      <c r="W27" s="862" t="s">
        <v>108</v>
      </c>
      <c r="X27" s="862">
        <v>62376</v>
      </c>
      <c r="Y27" s="862">
        <v>67478</v>
      </c>
      <c r="Z27" s="850" t="s">
        <v>109</v>
      </c>
      <c r="AA27" s="850">
        <v>234742</v>
      </c>
      <c r="AB27" s="850" t="s">
        <v>109</v>
      </c>
      <c r="AC27" s="850">
        <v>264447</v>
      </c>
      <c r="AD27" s="850" t="s">
        <v>109</v>
      </c>
      <c r="AE27" s="1547">
        <v>273954</v>
      </c>
      <c r="AF27" s="850" t="s">
        <v>109</v>
      </c>
      <c r="AG27" s="1547">
        <v>263331</v>
      </c>
      <c r="AH27" s="850" t="s">
        <v>109</v>
      </c>
      <c r="AI27" s="1547">
        <v>262589</v>
      </c>
      <c r="AJ27" s="850" t="s">
        <v>109</v>
      </c>
      <c r="AK27" s="1547">
        <v>279758</v>
      </c>
      <c r="AL27" s="850" t="s">
        <v>109</v>
      </c>
      <c r="AM27" s="1547">
        <v>289746</v>
      </c>
      <c r="AN27" s="850" t="s">
        <v>109</v>
      </c>
      <c r="AO27" s="1547">
        <v>338976</v>
      </c>
    </row>
    <row r="28" spans="1:41">
      <c r="A28" s="183"/>
      <c r="B28" s="187"/>
      <c r="C28" s="1389"/>
      <c r="D28" s="850"/>
      <c r="E28" s="850"/>
      <c r="F28" s="850"/>
      <c r="G28" s="850"/>
      <c r="H28" s="850"/>
      <c r="I28" s="850"/>
      <c r="J28" s="897"/>
      <c r="K28" s="1170"/>
      <c r="L28" s="264"/>
      <c r="M28" s="850"/>
      <c r="N28" s="850"/>
      <c r="O28" s="850"/>
      <c r="P28" s="1547"/>
      <c r="Q28" s="1090"/>
      <c r="R28" s="1547"/>
      <c r="S28" s="1090" t="s">
        <v>110</v>
      </c>
      <c r="T28" s="850">
        <v>13333</v>
      </c>
      <c r="U28" s="850">
        <v>45791</v>
      </c>
      <c r="V28" s="862">
        <v>48487</v>
      </c>
      <c r="W28" s="862" t="s">
        <v>110</v>
      </c>
      <c r="X28" s="862">
        <v>30000</v>
      </c>
      <c r="Y28" s="862">
        <v>51929</v>
      </c>
      <c r="Z28" s="848" t="s">
        <v>111</v>
      </c>
      <c r="AA28" s="850">
        <v>14715</v>
      </c>
      <c r="AB28" s="848" t="s">
        <v>111</v>
      </c>
      <c r="AC28" s="1026">
        <v>14867</v>
      </c>
      <c r="AD28" s="848" t="s">
        <v>111</v>
      </c>
      <c r="AE28" s="1338">
        <v>17558</v>
      </c>
      <c r="AF28" s="848" t="s">
        <v>111</v>
      </c>
      <c r="AG28" s="1338">
        <v>15902</v>
      </c>
      <c r="AH28" s="848" t="s">
        <v>111</v>
      </c>
      <c r="AI28" s="1338">
        <v>16391</v>
      </c>
      <c r="AJ28" s="848" t="s">
        <v>111</v>
      </c>
      <c r="AK28" s="1338">
        <v>16607</v>
      </c>
      <c r="AL28" s="848" t="s">
        <v>111</v>
      </c>
      <c r="AM28" s="1338">
        <v>17043</v>
      </c>
      <c r="AN28" s="848" t="s">
        <v>111</v>
      </c>
      <c r="AO28" s="1338">
        <v>17284</v>
      </c>
    </row>
    <row r="29" spans="1:41">
      <c r="A29" s="183"/>
      <c r="B29" s="194"/>
      <c r="C29" s="1393"/>
      <c r="D29" s="848"/>
      <c r="E29" s="848"/>
      <c r="F29" s="848"/>
      <c r="G29" s="848"/>
      <c r="H29" s="848"/>
      <c r="I29" s="848"/>
      <c r="J29" s="896"/>
      <c r="K29" s="1404"/>
      <c r="L29" s="268"/>
      <c r="M29" s="848"/>
      <c r="N29" s="848"/>
      <c r="O29" s="848"/>
      <c r="P29" s="1349"/>
      <c r="Q29" s="1094"/>
      <c r="R29" s="1349"/>
      <c r="S29" s="1094" t="s">
        <v>111</v>
      </c>
      <c r="T29" s="848">
        <v>49922</v>
      </c>
      <c r="U29" s="848">
        <v>10332</v>
      </c>
      <c r="V29" s="860">
        <v>9359</v>
      </c>
      <c r="W29" s="860" t="s">
        <v>111</v>
      </c>
      <c r="X29" s="860">
        <v>12910</v>
      </c>
      <c r="Y29" s="860">
        <v>17697</v>
      </c>
      <c r="Z29" s="848"/>
      <c r="AA29" s="848"/>
      <c r="AB29" s="848"/>
      <c r="AC29" s="1093"/>
      <c r="AD29" s="848"/>
      <c r="AE29" s="1341"/>
      <c r="AF29" s="848"/>
      <c r="AG29" s="1341"/>
      <c r="AH29" s="848"/>
      <c r="AI29" s="1341"/>
      <c r="AJ29" s="848"/>
      <c r="AK29" s="1341"/>
      <c r="AL29" s="848"/>
      <c r="AM29" s="1341"/>
      <c r="AN29" s="848"/>
      <c r="AO29" s="1341"/>
    </row>
    <row r="30" spans="1:41">
      <c r="A30" s="193"/>
      <c r="B30" s="193" t="s">
        <v>84</v>
      </c>
      <c r="C30" s="1391"/>
      <c r="D30" s="967"/>
      <c r="E30" s="967"/>
      <c r="F30" s="967"/>
      <c r="G30" s="967"/>
      <c r="H30" s="967"/>
      <c r="I30" s="967"/>
      <c r="J30" s="1397"/>
      <c r="K30" s="1172"/>
      <c r="L30" s="1398"/>
      <c r="M30" s="967"/>
      <c r="N30" s="967"/>
      <c r="O30" s="967"/>
      <c r="P30" s="1355"/>
      <c r="Q30" s="1348"/>
      <c r="R30" s="1355"/>
      <c r="S30" s="1348"/>
      <c r="T30" s="967">
        <v>305465</v>
      </c>
      <c r="U30" s="967">
        <v>328989</v>
      </c>
      <c r="V30" s="983">
        <v>335376</v>
      </c>
      <c r="W30" s="983"/>
      <c r="X30" s="983">
        <v>350463</v>
      </c>
      <c r="Y30" s="983">
        <v>405415</v>
      </c>
      <c r="Z30" s="967"/>
      <c r="AA30" s="967">
        <v>432736</v>
      </c>
      <c r="AB30" s="967"/>
      <c r="AC30" s="967">
        <v>461300</v>
      </c>
      <c r="AD30" s="967"/>
      <c r="AE30" s="1355">
        <v>525628</v>
      </c>
      <c r="AF30" s="967"/>
      <c r="AG30" s="1355">
        <v>593659</v>
      </c>
      <c r="AH30" s="967"/>
      <c r="AI30" s="1355">
        <v>636888</v>
      </c>
      <c r="AJ30" s="967"/>
      <c r="AK30" s="1355">
        <f>SUM(AK25:AK29)</f>
        <v>702278</v>
      </c>
      <c r="AL30" s="967"/>
      <c r="AM30" s="1355">
        <f>SUM(AM25:AM29)</f>
        <v>661550</v>
      </c>
      <c r="AN30" s="967"/>
      <c r="AO30" s="1355">
        <f>SUM(AO25:AO29)</f>
        <v>635405</v>
      </c>
    </row>
    <row r="31" spans="1:41">
      <c r="A31" s="183" t="s">
        <v>112</v>
      </c>
      <c r="B31" s="183"/>
      <c r="C31" s="1390"/>
      <c r="D31" s="849"/>
      <c r="E31" s="849"/>
      <c r="F31" s="849"/>
      <c r="G31" s="849"/>
      <c r="H31" s="849"/>
      <c r="I31" s="849"/>
      <c r="J31" s="1347"/>
      <c r="K31" s="1174"/>
      <c r="L31" s="1399"/>
      <c r="M31" s="849"/>
      <c r="N31" s="849"/>
      <c r="O31" s="849"/>
      <c r="P31" s="1339"/>
      <c r="Q31" s="1089"/>
      <c r="R31" s="1339"/>
      <c r="S31" s="1089" t="s">
        <v>113</v>
      </c>
      <c r="T31" s="849"/>
      <c r="U31" s="849"/>
      <c r="V31" s="861"/>
      <c r="W31" s="861" t="s">
        <v>113</v>
      </c>
      <c r="X31" s="861">
        <v>1950</v>
      </c>
      <c r="Y31" s="861">
        <v>4443</v>
      </c>
      <c r="Z31" s="849" t="s">
        <v>114</v>
      </c>
      <c r="AA31" s="849">
        <v>5894</v>
      </c>
      <c r="AB31" s="845" t="s">
        <v>115</v>
      </c>
      <c r="AC31" s="845">
        <v>861</v>
      </c>
      <c r="AD31" s="845" t="s">
        <v>114</v>
      </c>
      <c r="AE31" s="1548">
        <v>45.9</v>
      </c>
      <c r="AF31" s="845" t="s">
        <v>116</v>
      </c>
      <c r="AG31" s="1548">
        <v>49</v>
      </c>
      <c r="AH31" s="845" t="s">
        <v>116</v>
      </c>
      <c r="AI31" s="1548">
        <v>4100.3</v>
      </c>
      <c r="AJ31" s="845" t="s">
        <v>116</v>
      </c>
      <c r="AK31" s="1548">
        <v>833.7</v>
      </c>
      <c r="AL31" s="845" t="s">
        <v>116</v>
      </c>
      <c r="AM31" s="1548">
        <v>892</v>
      </c>
      <c r="AN31" s="845" t="s">
        <v>116</v>
      </c>
      <c r="AO31" s="1703">
        <v>849</v>
      </c>
    </row>
    <row r="32" spans="1:41">
      <c r="A32" s="183" t="s">
        <v>117</v>
      </c>
      <c r="B32" s="187"/>
      <c r="C32" s="1389"/>
      <c r="D32" s="850"/>
      <c r="E32" s="850"/>
      <c r="F32" s="850"/>
      <c r="G32" s="850"/>
      <c r="H32" s="850"/>
      <c r="I32" s="850"/>
      <c r="J32" s="897"/>
      <c r="K32" s="1170"/>
      <c r="L32" s="1400"/>
      <c r="M32" s="850"/>
      <c r="N32" s="850"/>
      <c r="O32" s="850"/>
      <c r="P32" s="1547"/>
      <c r="Q32" s="1090"/>
      <c r="R32" s="1547"/>
      <c r="S32" s="1090" t="s">
        <v>118</v>
      </c>
      <c r="T32" s="850"/>
      <c r="U32" s="850"/>
      <c r="V32" s="862"/>
      <c r="W32" s="862" t="s">
        <v>118</v>
      </c>
      <c r="X32" s="862">
        <v>22.41</v>
      </c>
      <c r="Y32" s="862">
        <v>24</v>
      </c>
      <c r="Z32" s="850" t="s">
        <v>119</v>
      </c>
      <c r="AA32" s="850">
        <v>24</v>
      </c>
      <c r="AB32" s="850" t="s">
        <v>113</v>
      </c>
      <c r="AC32" s="850">
        <v>3601</v>
      </c>
      <c r="AD32" s="850" t="s">
        <v>119</v>
      </c>
      <c r="AE32" s="1547">
        <v>406.3</v>
      </c>
      <c r="AF32" s="850" t="s">
        <v>113</v>
      </c>
      <c r="AG32" s="1547">
        <v>423</v>
      </c>
      <c r="AH32" s="850" t="s">
        <v>113</v>
      </c>
      <c r="AI32" s="1547">
        <v>4720.8</v>
      </c>
      <c r="AJ32" s="850" t="s">
        <v>113</v>
      </c>
      <c r="AK32" s="1547">
        <v>4877.3</v>
      </c>
      <c r="AL32" s="850" t="s">
        <v>438</v>
      </c>
      <c r="AM32" s="1547">
        <v>5365</v>
      </c>
      <c r="AN32" s="850" t="s">
        <v>438</v>
      </c>
      <c r="AO32" s="1704">
        <v>6323</v>
      </c>
    </row>
    <row r="33" spans="1:41">
      <c r="A33" s="183"/>
      <c r="B33" s="187"/>
      <c r="C33" s="1389"/>
      <c r="D33" s="850"/>
      <c r="E33" s="850"/>
      <c r="F33" s="850"/>
      <c r="G33" s="850"/>
      <c r="H33" s="850"/>
      <c r="I33" s="850"/>
      <c r="J33" s="897"/>
      <c r="K33" s="1170"/>
      <c r="L33" s="1400"/>
      <c r="M33" s="850"/>
      <c r="N33" s="850"/>
      <c r="O33" s="850"/>
      <c r="P33" s="1547"/>
      <c r="Q33" s="1090"/>
      <c r="R33" s="1547"/>
      <c r="S33" s="1090" t="s">
        <v>120</v>
      </c>
      <c r="T33" s="850"/>
      <c r="U33" s="850"/>
      <c r="V33" s="862"/>
      <c r="W33" s="862" t="s">
        <v>120</v>
      </c>
      <c r="X33" s="862">
        <v>86.87</v>
      </c>
      <c r="Y33" s="862">
        <v>81</v>
      </c>
      <c r="Z33" s="850" t="s">
        <v>121</v>
      </c>
      <c r="AA33" s="850">
        <v>74</v>
      </c>
      <c r="AB33" s="850" t="s">
        <v>118</v>
      </c>
      <c r="AC33" s="850">
        <v>94</v>
      </c>
      <c r="AD33" s="850" t="s">
        <v>121</v>
      </c>
      <c r="AE33" s="1547">
        <v>132.9</v>
      </c>
      <c r="AF33" s="850" t="s">
        <v>122</v>
      </c>
      <c r="AG33" s="1547">
        <v>13</v>
      </c>
      <c r="AH33" s="850" t="s">
        <v>122</v>
      </c>
      <c r="AI33" s="1547">
        <v>164.8</v>
      </c>
      <c r="AJ33" s="850" t="s">
        <v>122</v>
      </c>
      <c r="AK33" s="1547">
        <v>187.1</v>
      </c>
      <c r="AL33" s="850" t="s">
        <v>122</v>
      </c>
      <c r="AM33" s="1547">
        <v>344</v>
      </c>
      <c r="AN33" s="850" t="s">
        <v>122</v>
      </c>
      <c r="AO33" s="1704">
        <v>218</v>
      </c>
    </row>
    <row r="34" spans="1:41">
      <c r="A34" s="183"/>
      <c r="B34" s="194"/>
      <c r="C34" s="1393"/>
      <c r="D34" s="848"/>
      <c r="E34" s="848"/>
      <c r="F34" s="848"/>
      <c r="G34" s="848"/>
      <c r="H34" s="848"/>
      <c r="I34" s="848"/>
      <c r="J34" s="896"/>
      <c r="K34" s="1404"/>
      <c r="L34" s="1405"/>
      <c r="M34" s="848"/>
      <c r="N34" s="848"/>
      <c r="O34" s="848"/>
      <c r="P34" s="1349"/>
      <c r="Q34" s="1094"/>
      <c r="R34" s="1349"/>
      <c r="S34" s="1094" t="s">
        <v>49</v>
      </c>
      <c r="T34" s="848"/>
      <c r="U34" s="848"/>
      <c r="V34" s="860"/>
      <c r="W34" s="860" t="s">
        <v>49</v>
      </c>
      <c r="X34" s="860">
        <v>581.92999999999995</v>
      </c>
      <c r="Y34" s="860">
        <v>3</v>
      </c>
      <c r="Z34" s="848" t="s">
        <v>123</v>
      </c>
      <c r="AA34" s="1408">
        <v>2.5</v>
      </c>
      <c r="AB34" s="848" t="s">
        <v>49</v>
      </c>
      <c r="AC34" s="848">
        <v>1880</v>
      </c>
      <c r="AD34" s="848" t="s">
        <v>124</v>
      </c>
      <c r="AE34" s="1349">
        <v>179.6</v>
      </c>
      <c r="AF34" s="848" t="s">
        <v>49</v>
      </c>
      <c r="AG34" s="1349">
        <v>276</v>
      </c>
      <c r="AH34" s="848" t="s">
        <v>49</v>
      </c>
      <c r="AI34" s="1349">
        <v>302</v>
      </c>
      <c r="AJ34" s="848" t="s">
        <v>49</v>
      </c>
      <c r="AK34" s="1349">
        <v>398.3</v>
      </c>
      <c r="AL34" s="848" t="s">
        <v>49</v>
      </c>
      <c r="AM34" s="1349">
        <v>193</v>
      </c>
      <c r="AN34" s="848" t="s">
        <v>49</v>
      </c>
      <c r="AO34" s="1705">
        <v>274</v>
      </c>
    </row>
    <row r="35" spans="1:41">
      <c r="A35" s="193"/>
      <c r="B35" s="193" t="s">
        <v>84</v>
      </c>
      <c r="C35" s="1391"/>
      <c r="D35" s="967"/>
      <c r="E35" s="967"/>
      <c r="F35" s="967"/>
      <c r="G35" s="967"/>
      <c r="H35" s="967"/>
      <c r="I35" s="967"/>
      <c r="J35" s="1397"/>
      <c r="K35" s="1172"/>
      <c r="L35" s="1398"/>
      <c r="M35" s="967"/>
      <c r="N35" s="967"/>
      <c r="O35" s="967"/>
      <c r="P35" s="1355"/>
      <c r="Q35" s="1348"/>
      <c r="R35" s="1355"/>
      <c r="S35" s="1348"/>
      <c r="T35" s="967"/>
      <c r="U35" s="967"/>
      <c r="V35" s="983"/>
      <c r="W35" s="983"/>
      <c r="X35" s="983">
        <v>2641.21</v>
      </c>
      <c r="Y35" s="983">
        <v>4551</v>
      </c>
      <c r="Z35" s="967"/>
      <c r="AA35" s="1409">
        <v>5994.5</v>
      </c>
      <c r="AB35" s="967"/>
      <c r="AC35" s="1409">
        <v>6436</v>
      </c>
      <c r="AD35" s="967"/>
      <c r="AE35" s="1411">
        <v>764.7</v>
      </c>
      <c r="AF35" s="967"/>
      <c r="AG35" s="1413">
        <v>761</v>
      </c>
      <c r="AH35" s="967"/>
      <c r="AI35" s="1413">
        <f>SUM(AI31:AI34)</f>
        <v>9287.9</v>
      </c>
      <c r="AJ35" s="967"/>
      <c r="AK35" s="1413">
        <f>SUM(AK31:AK34)</f>
        <v>6296.4000000000005</v>
      </c>
      <c r="AL35" s="967"/>
      <c r="AM35" s="1413">
        <f>SUM(AM31:AM34)</f>
        <v>6794</v>
      </c>
      <c r="AN35" s="967"/>
      <c r="AO35" s="1706">
        <v>7664</v>
      </c>
    </row>
    <row r="36" spans="1:41">
      <c r="A36" s="183" t="s">
        <v>125</v>
      </c>
      <c r="B36" s="183" t="s">
        <v>126</v>
      </c>
      <c r="C36" s="1390">
        <v>340</v>
      </c>
      <c r="D36" s="849">
        <v>353</v>
      </c>
      <c r="E36" s="849">
        <v>396</v>
      </c>
      <c r="F36" s="849">
        <v>453</v>
      </c>
      <c r="G36" s="849">
        <v>518</v>
      </c>
      <c r="H36" s="849">
        <v>571</v>
      </c>
      <c r="I36" s="849">
        <v>646</v>
      </c>
      <c r="J36" s="1347">
        <v>674</v>
      </c>
      <c r="K36" s="1174"/>
      <c r="L36" s="274" t="s">
        <v>126</v>
      </c>
      <c r="M36" s="849"/>
      <c r="N36" s="849">
        <v>714</v>
      </c>
      <c r="O36" s="849">
        <v>826</v>
      </c>
      <c r="P36" s="1339">
        <v>917</v>
      </c>
      <c r="Q36" s="1089" t="s">
        <v>126</v>
      </c>
      <c r="R36" s="1339">
        <v>1046</v>
      </c>
      <c r="S36" s="1089" t="s">
        <v>127</v>
      </c>
      <c r="T36" s="849">
        <v>1195</v>
      </c>
      <c r="U36" s="849">
        <v>1331</v>
      </c>
      <c r="V36" s="861">
        <v>1369</v>
      </c>
      <c r="W36" s="861" t="s">
        <v>127</v>
      </c>
      <c r="X36" s="861">
        <v>1482</v>
      </c>
      <c r="Y36" s="861">
        <v>1608</v>
      </c>
      <c r="Z36" s="849" t="s">
        <v>127</v>
      </c>
      <c r="AA36" s="849">
        <v>1758</v>
      </c>
      <c r="AB36" s="849" t="s">
        <v>127</v>
      </c>
      <c r="AC36" s="845">
        <v>1875.5</v>
      </c>
      <c r="AD36" s="849" t="s">
        <v>127</v>
      </c>
      <c r="AE36" s="1548">
        <v>2015.3</v>
      </c>
      <c r="AF36" s="849" t="s">
        <v>127</v>
      </c>
      <c r="AG36" s="1548">
        <v>2104</v>
      </c>
      <c r="AH36" s="849" t="s">
        <v>127</v>
      </c>
      <c r="AI36" s="1548">
        <v>2165.04</v>
      </c>
      <c r="AJ36" s="849" t="s">
        <v>127</v>
      </c>
      <c r="AK36" s="1548">
        <v>2207</v>
      </c>
      <c r="AL36" s="849" t="s">
        <v>127</v>
      </c>
      <c r="AM36" s="1548">
        <v>2285.6999999999998</v>
      </c>
      <c r="AN36" s="849" t="s">
        <v>127</v>
      </c>
      <c r="AO36" s="1548">
        <v>2443.9</v>
      </c>
    </row>
    <row r="37" spans="1:41">
      <c r="A37" s="183" t="s">
        <v>128</v>
      </c>
      <c r="B37" s="187" t="s">
        <v>110</v>
      </c>
      <c r="C37" s="1389">
        <v>96</v>
      </c>
      <c r="D37" s="850">
        <v>42</v>
      </c>
      <c r="E37" s="850">
        <v>67</v>
      </c>
      <c r="F37" s="850">
        <v>47</v>
      </c>
      <c r="G37" s="850">
        <v>52</v>
      </c>
      <c r="H37" s="850">
        <v>76</v>
      </c>
      <c r="I37" s="850">
        <v>68</v>
      </c>
      <c r="J37" s="897">
        <v>55</v>
      </c>
      <c r="K37" s="1170"/>
      <c r="L37" s="264" t="s">
        <v>110</v>
      </c>
      <c r="M37" s="850"/>
      <c r="N37" s="850">
        <v>42</v>
      </c>
      <c r="O37" s="850">
        <v>82</v>
      </c>
      <c r="P37" s="1547">
        <v>112</v>
      </c>
      <c r="Q37" s="1090" t="s">
        <v>129</v>
      </c>
      <c r="R37" s="1547">
        <v>126</v>
      </c>
      <c r="S37" s="1090" t="s">
        <v>130</v>
      </c>
      <c r="T37" s="850">
        <v>130</v>
      </c>
      <c r="U37" s="850">
        <v>111</v>
      </c>
      <c r="V37" s="862">
        <v>110</v>
      </c>
      <c r="W37" s="862" t="s">
        <v>131</v>
      </c>
      <c r="X37" s="862">
        <v>86</v>
      </c>
      <c r="Y37" s="862">
        <v>114</v>
      </c>
      <c r="Z37" s="850" t="s">
        <v>131</v>
      </c>
      <c r="AA37" s="850">
        <v>79</v>
      </c>
      <c r="AB37" s="850" t="s">
        <v>131</v>
      </c>
      <c r="AC37" s="850">
        <v>200.1</v>
      </c>
      <c r="AD37" s="850" t="s">
        <v>131</v>
      </c>
      <c r="AE37" s="1547">
        <v>252.5</v>
      </c>
      <c r="AF37" s="850" t="s">
        <v>131</v>
      </c>
      <c r="AG37" s="1547">
        <v>179</v>
      </c>
      <c r="AH37" s="850" t="s">
        <v>131</v>
      </c>
      <c r="AI37" s="1547">
        <v>199.94</v>
      </c>
      <c r="AJ37" s="850" t="s">
        <v>131</v>
      </c>
      <c r="AK37" s="1547">
        <v>229</v>
      </c>
      <c r="AL37" s="850" t="s">
        <v>131</v>
      </c>
      <c r="AM37" s="1547">
        <v>117.1</v>
      </c>
      <c r="AN37" s="850" t="s">
        <v>131</v>
      </c>
      <c r="AO37" s="1547">
        <v>88.8</v>
      </c>
    </row>
    <row r="38" spans="1:41">
      <c r="A38" s="183"/>
      <c r="B38" s="187" t="s">
        <v>132</v>
      </c>
      <c r="C38" s="1389">
        <v>59</v>
      </c>
      <c r="D38" s="850">
        <v>72</v>
      </c>
      <c r="E38" s="850">
        <v>58</v>
      </c>
      <c r="F38" s="850">
        <v>77</v>
      </c>
      <c r="G38" s="850">
        <v>86</v>
      </c>
      <c r="H38" s="850">
        <v>84</v>
      </c>
      <c r="I38" s="850">
        <v>82</v>
      </c>
      <c r="J38" s="897">
        <v>91</v>
      </c>
      <c r="K38" s="1170"/>
      <c r="L38" s="264" t="s">
        <v>129</v>
      </c>
      <c r="M38" s="850"/>
      <c r="N38" s="850">
        <v>115</v>
      </c>
      <c r="O38" s="850">
        <v>128</v>
      </c>
      <c r="P38" s="1547">
        <v>116</v>
      </c>
      <c r="Q38" s="1090" t="s">
        <v>133</v>
      </c>
      <c r="R38" s="1547">
        <v>425</v>
      </c>
      <c r="S38" s="1090" t="s">
        <v>134</v>
      </c>
      <c r="T38" s="850">
        <v>398</v>
      </c>
      <c r="U38" s="850">
        <v>363</v>
      </c>
      <c r="V38" s="862">
        <v>312</v>
      </c>
      <c r="W38" s="862" t="s">
        <v>135</v>
      </c>
      <c r="X38" s="862">
        <v>113</v>
      </c>
      <c r="Y38" s="862">
        <v>125</v>
      </c>
      <c r="Z38" s="850" t="s">
        <v>135</v>
      </c>
      <c r="AA38" s="850">
        <v>122</v>
      </c>
      <c r="AB38" s="850" t="s">
        <v>135</v>
      </c>
      <c r="AC38" s="850">
        <v>128.30000000000001</v>
      </c>
      <c r="AD38" s="850" t="s">
        <v>135</v>
      </c>
      <c r="AE38" s="1547">
        <v>128.19999999999999</v>
      </c>
      <c r="AF38" s="850" t="s">
        <v>135</v>
      </c>
      <c r="AG38" s="1547">
        <v>128</v>
      </c>
      <c r="AH38" s="850" t="s">
        <v>135</v>
      </c>
      <c r="AI38" s="1547">
        <v>132.72999999999999</v>
      </c>
      <c r="AJ38" s="850" t="s">
        <v>135</v>
      </c>
      <c r="AK38" s="1547">
        <v>147</v>
      </c>
      <c r="AL38" s="850" t="s">
        <v>135</v>
      </c>
      <c r="AM38" s="1547">
        <v>124.1</v>
      </c>
      <c r="AN38" s="850" t="s">
        <v>135</v>
      </c>
      <c r="AO38" s="1547">
        <v>128.6</v>
      </c>
    </row>
    <row r="39" spans="1:41">
      <c r="A39" s="183"/>
      <c r="B39" s="187" t="s">
        <v>136</v>
      </c>
      <c r="C39" s="1389">
        <v>33</v>
      </c>
      <c r="D39" s="850">
        <v>40</v>
      </c>
      <c r="E39" s="850">
        <v>49</v>
      </c>
      <c r="F39" s="850">
        <v>64</v>
      </c>
      <c r="G39" s="850">
        <v>56</v>
      </c>
      <c r="H39" s="850">
        <v>77</v>
      </c>
      <c r="I39" s="850">
        <v>76</v>
      </c>
      <c r="J39" s="897">
        <v>69</v>
      </c>
      <c r="K39" s="1170"/>
      <c r="L39" s="264" t="s">
        <v>136</v>
      </c>
      <c r="M39" s="850"/>
      <c r="N39" s="850">
        <v>89</v>
      </c>
      <c r="O39" s="850">
        <v>61</v>
      </c>
      <c r="P39" s="1547">
        <v>66</v>
      </c>
      <c r="Q39" s="1090" t="s">
        <v>111</v>
      </c>
      <c r="R39" s="1547">
        <v>169</v>
      </c>
      <c r="S39" s="1090" t="s">
        <v>137</v>
      </c>
      <c r="T39" s="850">
        <v>130</v>
      </c>
      <c r="U39" s="850">
        <v>138</v>
      </c>
      <c r="V39" s="862">
        <v>148</v>
      </c>
      <c r="W39" s="862" t="s">
        <v>136</v>
      </c>
      <c r="X39" s="862">
        <v>90</v>
      </c>
      <c r="Y39" s="862">
        <v>100</v>
      </c>
      <c r="Z39" s="850" t="s">
        <v>136</v>
      </c>
      <c r="AA39" s="850">
        <v>114</v>
      </c>
      <c r="AB39" s="850" t="s">
        <v>136</v>
      </c>
      <c r="AC39" s="850">
        <v>146.9</v>
      </c>
      <c r="AD39" s="850" t="s">
        <v>136</v>
      </c>
      <c r="AE39" s="1547">
        <v>134.6</v>
      </c>
      <c r="AF39" s="850" t="s">
        <v>136</v>
      </c>
      <c r="AG39" s="1547">
        <v>140</v>
      </c>
      <c r="AH39" s="850" t="s">
        <v>136</v>
      </c>
      <c r="AI39" s="1547">
        <v>145.71</v>
      </c>
      <c r="AJ39" s="850" t="s">
        <v>136</v>
      </c>
      <c r="AK39" s="1547">
        <v>143</v>
      </c>
      <c r="AL39" s="850" t="s">
        <v>136</v>
      </c>
      <c r="AM39" s="1547">
        <v>150.5</v>
      </c>
      <c r="AN39" s="850" t="s">
        <v>136</v>
      </c>
      <c r="AO39" s="1547">
        <v>179.7</v>
      </c>
    </row>
    <row r="40" spans="1:41">
      <c r="A40" s="183"/>
      <c r="B40" s="187" t="s">
        <v>138</v>
      </c>
      <c r="C40" s="1389">
        <v>12</v>
      </c>
      <c r="D40" s="850">
        <v>8</v>
      </c>
      <c r="E40" s="850">
        <v>9</v>
      </c>
      <c r="F40" s="850">
        <v>7</v>
      </c>
      <c r="G40" s="850">
        <v>8</v>
      </c>
      <c r="H40" s="850">
        <v>9</v>
      </c>
      <c r="I40" s="850">
        <v>10</v>
      </c>
      <c r="J40" s="897">
        <v>10</v>
      </c>
      <c r="K40" s="1170"/>
      <c r="L40" s="264" t="s">
        <v>138</v>
      </c>
      <c r="M40" s="850"/>
      <c r="N40" s="850">
        <v>10</v>
      </c>
      <c r="O40" s="850">
        <v>11</v>
      </c>
      <c r="P40" s="1547">
        <v>14</v>
      </c>
      <c r="Q40" s="1090"/>
      <c r="R40" s="1547"/>
      <c r="S40" s="1090"/>
      <c r="T40" s="850"/>
      <c r="U40" s="850"/>
      <c r="V40" s="862"/>
      <c r="W40" s="862" t="s">
        <v>137</v>
      </c>
      <c r="X40" s="862">
        <v>387</v>
      </c>
      <c r="Y40" s="862">
        <v>428</v>
      </c>
      <c r="Z40" s="850" t="s">
        <v>137</v>
      </c>
      <c r="AA40" s="850">
        <v>416</v>
      </c>
      <c r="AB40" s="850" t="s">
        <v>137</v>
      </c>
      <c r="AC40" s="850">
        <v>646.70000000000005</v>
      </c>
      <c r="AD40" s="850" t="s">
        <v>137</v>
      </c>
      <c r="AE40" s="1547">
        <v>645.5</v>
      </c>
      <c r="AF40" s="850" t="s">
        <v>137</v>
      </c>
      <c r="AG40" s="1547">
        <v>596</v>
      </c>
      <c r="AH40" s="850" t="s">
        <v>137</v>
      </c>
      <c r="AI40" s="1547">
        <v>560.58000000000004</v>
      </c>
      <c r="AJ40" s="850" t="s">
        <v>137</v>
      </c>
      <c r="AK40" s="1547">
        <v>578</v>
      </c>
      <c r="AL40" s="850" t="s">
        <v>137</v>
      </c>
      <c r="AM40" s="1547">
        <v>664.4</v>
      </c>
      <c r="AN40" s="850" t="s">
        <v>137</v>
      </c>
      <c r="AO40" s="1547">
        <v>674.5</v>
      </c>
    </row>
    <row r="41" spans="1:41">
      <c r="A41" s="183"/>
      <c r="B41" s="187" t="s">
        <v>139</v>
      </c>
      <c r="C41" s="1389">
        <v>159</v>
      </c>
      <c r="D41" s="850">
        <v>192</v>
      </c>
      <c r="E41" s="850">
        <v>186</v>
      </c>
      <c r="F41" s="850">
        <v>211</v>
      </c>
      <c r="G41" s="850">
        <v>251</v>
      </c>
      <c r="H41" s="850">
        <v>259</v>
      </c>
      <c r="I41" s="850">
        <v>206</v>
      </c>
      <c r="J41" s="897">
        <v>304</v>
      </c>
      <c r="K41" s="1170"/>
      <c r="L41" s="264" t="s">
        <v>133</v>
      </c>
      <c r="M41" s="850"/>
      <c r="N41" s="850">
        <v>301</v>
      </c>
      <c r="O41" s="850">
        <v>400</v>
      </c>
      <c r="P41" s="1547">
        <v>461</v>
      </c>
      <c r="Q41" s="1090"/>
      <c r="R41" s="1547"/>
      <c r="S41" s="1090"/>
      <c r="T41" s="850"/>
      <c r="U41" s="850"/>
      <c r="V41" s="862"/>
      <c r="W41" s="862"/>
      <c r="X41" s="862"/>
      <c r="Y41" s="862"/>
      <c r="Z41" s="850"/>
      <c r="AA41" s="850"/>
      <c r="AB41" s="850"/>
      <c r="AC41" s="850"/>
      <c r="AD41" s="850"/>
      <c r="AE41" s="1547"/>
      <c r="AF41" s="850"/>
      <c r="AG41" s="1547"/>
      <c r="AH41" s="850"/>
      <c r="AI41" s="1547"/>
      <c r="AJ41" s="850"/>
      <c r="AK41" s="1547"/>
      <c r="AL41" s="850"/>
      <c r="AM41" s="1547"/>
      <c r="AN41" s="850"/>
      <c r="AO41" s="1547"/>
    </row>
    <row r="42" spans="1:41">
      <c r="A42" s="183"/>
      <c r="B42" s="194" t="s">
        <v>82</v>
      </c>
      <c r="C42" s="1393">
        <v>2</v>
      </c>
      <c r="D42" s="848">
        <v>2</v>
      </c>
      <c r="E42" s="848">
        <v>3</v>
      </c>
      <c r="F42" s="848">
        <v>4</v>
      </c>
      <c r="G42" s="848">
        <v>7</v>
      </c>
      <c r="H42" s="848">
        <v>3</v>
      </c>
      <c r="I42" s="848">
        <v>8</v>
      </c>
      <c r="J42" s="896">
        <v>8</v>
      </c>
      <c r="K42" s="1404"/>
      <c r="L42" s="268" t="s">
        <v>140</v>
      </c>
      <c r="M42" s="848"/>
      <c r="N42" s="848">
        <v>8</v>
      </c>
      <c r="O42" s="848">
        <v>8</v>
      </c>
      <c r="P42" s="1349">
        <v>11</v>
      </c>
      <c r="Q42" s="1094"/>
      <c r="R42" s="1349"/>
      <c r="S42" s="1094"/>
      <c r="T42" s="848"/>
      <c r="U42" s="848"/>
      <c r="V42" s="860"/>
      <c r="W42" s="860"/>
      <c r="X42" s="860"/>
      <c r="Y42" s="860"/>
      <c r="Z42" s="848"/>
      <c r="AA42" s="848"/>
      <c r="AB42" s="848"/>
      <c r="AC42" s="848"/>
      <c r="AD42" s="848"/>
      <c r="AE42" s="1349"/>
      <c r="AF42" s="848"/>
      <c r="AG42" s="1349"/>
      <c r="AH42" s="848"/>
      <c r="AI42" s="1349"/>
      <c r="AJ42" s="848"/>
      <c r="AK42" s="1349"/>
      <c r="AL42" s="848"/>
      <c r="AM42" s="1349"/>
      <c r="AN42" s="848"/>
      <c r="AO42" s="1349"/>
    </row>
    <row r="43" spans="1:41" ht="13.8" thickBot="1">
      <c r="A43" s="851"/>
      <c r="B43" s="851" t="s">
        <v>84</v>
      </c>
      <c r="C43" s="1394">
        <v>701</v>
      </c>
      <c r="D43" s="853">
        <v>709</v>
      </c>
      <c r="E43" s="853">
        <v>768</v>
      </c>
      <c r="F43" s="853">
        <v>863</v>
      </c>
      <c r="G43" s="853">
        <v>978</v>
      </c>
      <c r="H43" s="853">
        <v>1079</v>
      </c>
      <c r="I43" s="853">
        <v>1096</v>
      </c>
      <c r="J43" s="899">
        <v>1211</v>
      </c>
      <c r="K43" s="1333"/>
      <c r="L43" s="852"/>
      <c r="M43" s="853"/>
      <c r="N43" s="853">
        <v>1279</v>
      </c>
      <c r="O43" s="853">
        <v>1516</v>
      </c>
      <c r="P43" s="1351">
        <v>1697</v>
      </c>
      <c r="Q43" s="1095"/>
      <c r="R43" s="1351">
        <v>1766</v>
      </c>
      <c r="S43" s="1095"/>
      <c r="T43" s="853">
        <v>1853</v>
      </c>
      <c r="U43" s="853">
        <v>1943</v>
      </c>
      <c r="V43" s="863">
        <v>1939</v>
      </c>
      <c r="W43" s="863"/>
      <c r="X43" s="863">
        <v>2158</v>
      </c>
      <c r="Y43" s="863">
        <v>2375</v>
      </c>
      <c r="Z43" s="853"/>
      <c r="AA43" s="892">
        <v>2489</v>
      </c>
      <c r="AB43" s="853"/>
      <c r="AC43" s="892">
        <v>2997.5</v>
      </c>
      <c r="AD43" s="892"/>
      <c r="AE43" s="1412">
        <v>3176.1</v>
      </c>
      <c r="AF43" s="892"/>
      <c r="AG43" s="1412">
        <v>3147</v>
      </c>
      <c r="AH43" s="892"/>
      <c r="AI43" s="1412">
        <f>SUM(AI36:AI42)</f>
        <v>3204</v>
      </c>
      <c r="AJ43" s="892"/>
      <c r="AK43" s="1412">
        <f>SUM(AK36:AK42)</f>
        <v>3304</v>
      </c>
      <c r="AL43" s="892"/>
      <c r="AM43" s="1412">
        <f>SUM(AM36:AM42)</f>
        <v>3341.7999999999997</v>
      </c>
      <c r="AN43" s="892"/>
      <c r="AO43" s="1412">
        <f>SUM(AO36:AO42)</f>
        <v>3515.5</v>
      </c>
    </row>
    <row r="45" spans="1:41" ht="17.399999999999999">
      <c r="A45" s="1395" t="s">
        <v>476</v>
      </c>
    </row>
    <row r="46" spans="1:41">
      <c r="A46" s="841" t="s">
        <v>141</v>
      </c>
    </row>
    <row r="47" spans="1:41">
      <c r="A47" s="856"/>
    </row>
  </sheetData>
  <phoneticPr fontId="75" type="noConversion"/>
  <pageMargins left="0.26944444444444399" right="0.209722222222222" top="1" bottom="1" header="0.51180555555555596" footer="0.51180555555555596"/>
  <pageSetup paperSize="9" scale="2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7"/>
  <sheetViews>
    <sheetView zoomScale="90" zoomScaleNormal="90" workbookViewId="0">
      <pane xSplit="1" topLeftCell="B1" activePane="topRight" state="frozen"/>
      <selection pane="topRight" activeCell="G24" sqref="G24"/>
    </sheetView>
  </sheetViews>
  <sheetFormatPr defaultColWidth="9" defaultRowHeight="12"/>
  <cols>
    <col min="1" max="1" width="9.21875" style="1546" customWidth="1"/>
    <col min="2" max="2" width="19.109375" style="1546" customWidth="1"/>
    <col min="3" max="9" width="9.21875" style="1546" customWidth="1"/>
    <col min="10" max="10" width="9" style="1546" customWidth="1"/>
    <col min="11" max="11" width="43.21875" style="1546" customWidth="1"/>
    <col min="12" max="14" width="9" style="1546" customWidth="1"/>
    <col min="15" max="15" width="25" style="1546" customWidth="1"/>
    <col min="16" max="16" width="9" style="1546" customWidth="1"/>
    <col min="17" max="17" width="30.77734375" style="1546" customWidth="1"/>
    <col min="18" max="18" width="9" style="1546" customWidth="1"/>
    <col min="19" max="19" width="30.77734375" style="1546" customWidth="1"/>
    <col min="20" max="20" width="9" style="1546" customWidth="1"/>
    <col min="21" max="21" width="30.77734375" style="1546" customWidth="1"/>
    <col min="22" max="22" width="9" style="1546" customWidth="1"/>
    <col min="23" max="23" width="40.88671875" style="1546" customWidth="1"/>
    <col min="24" max="25" width="9" style="1546"/>
    <col min="26" max="26" width="48" style="1546" customWidth="1"/>
    <col min="27" max="27" width="9.33203125" style="1546" customWidth="1"/>
    <col min="28" max="29" width="9" style="1546" customWidth="1"/>
    <col min="30" max="16384" width="9" style="1546"/>
  </cols>
  <sheetData>
    <row r="1" spans="1:34" s="1322" customFormat="1" ht="15.6">
      <c r="A1" s="3" t="s">
        <v>39</v>
      </c>
    </row>
    <row r="2" spans="1:34" s="1322" customFormat="1" ht="15">
      <c r="A2" s="673" t="s">
        <v>50</v>
      </c>
    </row>
    <row r="3" spans="1:34" s="1322" customFormat="1" ht="15.6">
      <c r="A3" s="3" t="s">
        <v>34</v>
      </c>
    </row>
    <row r="4" spans="1:34" ht="12.6" thickBot="1"/>
    <row r="5" spans="1:34" s="1323" customFormat="1" ht="13.2">
      <c r="A5" s="843" t="s">
        <v>51</v>
      </c>
      <c r="B5" s="842" t="s">
        <v>142</v>
      </c>
      <c r="C5" s="867">
        <v>1996</v>
      </c>
      <c r="D5" s="844">
        <v>1997</v>
      </c>
      <c r="E5" s="844">
        <v>1998</v>
      </c>
      <c r="F5" s="844">
        <v>1999</v>
      </c>
      <c r="G5" s="844">
        <v>2000</v>
      </c>
      <c r="H5" s="844">
        <v>2001</v>
      </c>
      <c r="I5" s="844">
        <v>2002</v>
      </c>
      <c r="J5" s="857">
        <v>2003</v>
      </c>
      <c r="K5" s="842"/>
      <c r="L5" s="886">
        <v>2004</v>
      </c>
      <c r="M5" s="886">
        <v>2005</v>
      </c>
      <c r="N5" s="1334">
        <v>2006</v>
      </c>
      <c r="O5" s="1088"/>
      <c r="P5" s="1334">
        <v>2007</v>
      </c>
      <c r="Q5" s="1088"/>
      <c r="R5" s="1334">
        <v>2008</v>
      </c>
      <c r="S5" s="1088"/>
      <c r="T5" s="1334">
        <v>2009</v>
      </c>
      <c r="U5" s="1088"/>
      <c r="V5" s="1334">
        <v>2010</v>
      </c>
      <c r="W5" s="1358"/>
      <c r="X5" s="1359">
        <v>2011</v>
      </c>
      <c r="Y5" s="1374">
        <v>2012</v>
      </c>
      <c r="Z5" s="1088"/>
      <c r="AA5" s="844">
        <v>2013</v>
      </c>
      <c r="AB5" s="844">
        <v>2014</v>
      </c>
      <c r="AC5" s="1334">
        <v>2015</v>
      </c>
      <c r="AD5" s="1334">
        <v>2016</v>
      </c>
      <c r="AE5" s="1334">
        <v>2017</v>
      </c>
      <c r="AF5" s="1334">
        <v>2018</v>
      </c>
      <c r="AG5" s="1334">
        <v>2019</v>
      </c>
      <c r="AH5" s="1334">
        <v>2020</v>
      </c>
    </row>
    <row r="6" spans="1:34" ht="13.2">
      <c r="A6" s="1838" t="s">
        <v>143</v>
      </c>
      <c r="B6" s="1116" t="s">
        <v>113</v>
      </c>
      <c r="C6" s="1324">
        <v>1851</v>
      </c>
      <c r="D6" s="966">
        <v>1943</v>
      </c>
      <c r="E6" s="966">
        <v>2116</v>
      </c>
      <c r="F6" s="966">
        <v>2382</v>
      </c>
      <c r="G6" s="966">
        <v>2653</v>
      </c>
      <c r="H6" s="966">
        <v>2917</v>
      </c>
      <c r="I6" s="966">
        <v>3157</v>
      </c>
      <c r="J6" s="978">
        <v>3307</v>
      </c>
      <c r="K6" s="1166" t="s">
        <v>113</v>
      </c>
      <c r="L6" s="1330">
        <v>3365</v>
      </c>
      <c r="M6" s="1335">
        <v>3449</v>
      </c>
      <c r="N6" s="1336">
        <v>3555</v>
      </c>
      <c r="O6" s="1330" t="s">
        <v>113</v>
      </c>
      <c r="P6" s="1336">
        <v>3689</v>
      </c>
      <c r="Q6" s="1330" t="s">
        <v>113</v>
      </c>
      <c r="R6" s="1336">
        <v>3864</v>
      </c>
      <c r="S6" s="1330" t="s">
        <v>113</v>
      </c>
      <c r="T6" s="1336">
        <v>3969</v>
      </c>
      <c r="U6" s="1330" t="s">
        <v>113</v>
      </c>
      <c r="V6" s="1336">
        <v>3966</v>
      </c>
      <c r="W6" s="1360" t="s">
        <v>113</v>
      </c>
      <c r="X6" s="1361">
        <v>3949</v>
      </c>
      <c r="Y6" s="1375">
        <v>3987</v>
      </c>
      <c r="Z6" s="1330" t="s">
        <v>144</v>
      </c>
      <c r="AA6" s="966">
        <v>4112</v>
      </c>
      <c r="AB6" s="966">
        <v>4221</v>
      </c>
      <c r="AC6" s="1336">
        <v>4227</v>
      </c>
      <c r="AD6" s="1336">
        <v>4310</v>
      </c>
      <c r="AE6" s="1336">
        <v>4378</v>
      </c>
      <c r="AF6" s="1336">
        <v>4276</v>
      </c>
      <c r="AG6" s="1336">
        <v>4241</v>
      </c>
      <c r="AH6" s="1336">
        <v>4099</v>
      </c>
    </row>
    <row r="7" spans="1:34" ht="13.2">
      <c r="A7" s="1839"/>
      <c r="B7" s="187" t="s">
        <v>74</v>
      </c>
      <c r="C7" s="877">
        <v>78</v>
      </c>
      <c r="D7" s="850">
        <v>78</v>
      </c>
      <c r="E7" s="850">
        <v>82</v>
      </c>
      <c r="F7" s="850">
        <v>101</v>
      </c>
      <c r="G7" s="850">
        <v>107</v>
      </c>
      <c r="H7" s="850">
        <v>114</v>
      </c>
      <c r="I7" s="850">
        <v>116</v>
      </c>
      <c r="J7" s="862">
        <v>123</v>
      </c>
      <c r="K7" s="1170" t="s">
        <v>74</v>
      </c>
      <c r="L7" s="1090">
        <v>129</v>
      </c>
      <c r="M7" s="888">
        <v>138</v>
      </c>
      <c r="N7" s="1547">
        <v>141</v>
      </c>
      <c r="O7" s="1090" t="s">
        <v>74</v>
      </c>
      <c r="P7" s="1547">
        <v>158</v>
      </c>
      <c r="Q7" s="1090" t="s">
        <v>74</v>
      </c>
      <c r="R7" s="1547">
        <v>152</v>
      </c>
      <c r="S7" s="1090" t="s">
        <v>74</v>
      </c>
      <c r="T7" s="1547">
        <v>155</v>
      </c>
      <c r="U7" s="1090" t="s">
        <v>74</v>
      </c>
      <c r="V7" s="1547">
        <v>157</v>
      </c>
      <c r="W7" s="1362" t="s">
        <v>74</v>
      </c>
      <c r="X7" s="1363">
        <v>158</v>
      </c>
      <c r="Y7" s="1376">
        <v>163</v>
      </c>
      <c r="Z7" s="1090" t="s">
        <v>145</v>
      </c>
      <c r="AA7" s="850">
        <v>165</v>
      </c>
      <c r="AB7" s="850">
        <v>162</v>
      </c>
      <c r="AC7" s="1547">
        <v>155</v>
      </c>
      <c r="AD7" s="1547">
        <v>153</v>
      </c>
      <c r="AE7" s="1547">
        <v>150</v>
      </c>
      <c r="AF7" s="1547">
        <v>166</v>
      </c>
      <c r="AG7" s="1547">
        <v>185</v>
      </c>
      <c r="AH7" s="1547">
        <v>196</v>
      </c>
    </row>
    <row r="8" spans="1:34" ht="13.2">
      <c r="A8" s="1839"/>
      <c r="B8" s="190" t="s">
        <v>82</v>
      </c>
      <c r="C8" s="1325">
        <v>1742</v>
      </c>
      <c r="D8" s="1026">
        <v>1732</v>
      </c>
      <c r="E8" s="1026">
        <v>1829</v>
      </c>
      <c r="F8" s="1026">
        <v>1818</v>
      </c>
      <c r="G8" s="1026">
        <v>1953</v>
      </c>
      <c r="H8" s="1026">
        <v>2038</v>
      </c>
      <c r="I8" s="1026">
        <v>2148</v>
      </c>
      <c r="J8" s="1030">
        <v>2391</v>
      </c>
      <c r="K8" s="1168" t="s">
        <v>82</v>
      </c>
      <c r="L8" s="1331">
        <v>2424</v>
      </c>
      <c r="M8" s="1337">
        <v>2531</v>
      </c>
      <c r="N8" s="1338">
        <v>2623</v>
      </c>
      <c r="O8" s="1331" t="s">
        <v>82</v>
      </c>
      <c r="P8" s="1338">
        <v>2652</v>
      </c>
      <c r="Q8" s="1331" t="s">
        <v>82</v>
      </c>
      <c r="R8" s="1338">
        <v>2669</v>
      </c>
      <c r="S8" s="1331" t="s">
        <v>82</v>
      </c>
      <c r="T8" s="1338">
        <v>2694</v>
      </c>
      <c r="U8" s="1331" t="s">
        <v>82</v>
      </c>
      <c r="V8" s="1338">
        <v>2655</v>
      </c>
      <c r="W8" s="1364" t="s">
        <v>82</v>
      </c>
      <c r="X8" s="1365">
        <v>2619</v>
      </c>
      <c r="Y8" s="1377">
        <v>2560</v>
      </c>
      <c r="Z8" s="1331" t="s">
        <v>146</v>
      </c>
      <c r="AA8" s="850">
        <v>4277</v>
      </c>
      <c r="AB8" s="850">
        <v>4383</v>
      </c>
      <c r="AC8" s="1547">
        <v>4382</v>
      </c>
      <c r="AD8" s="1547">
        <v>4463</v>
      </c>
      <c r="AE8" s="1547">
        <v>4463</v>
      </c>
      <c r="AF8" s="1547">
        <f>SUM(AF6:AF7)</f>
        <v>4442</v>
      </c>
      <c r="AG8" s="1547">
        <f>SUM(AG6:AG7)</f>
        <v>4426</v>
      </c>
      <c r="AH8" s="1547">
        <f>SUM(AH6:AH7)</f>
        <v>4295</v>
      </c>
    </row>
    <row r="9" spans="1:34" ht="13.2">
      <c r="A9" s="1839"/>
      <c r="B9" s="183"/>
      <c r="C9" s="1326"/>
      <c r="D9" s="849"/>
      <c r="E9" s="849"/>
      <c r="F9" s="849"/>
      <c r="G9" s="849"/>
      <c r="H9" s="849"/>
      <c r="I9" s="849"/>
      <c r="J9" s="861"/>
      <c r="K9" s="1174"/>
      <c r="L9" s="1089"/>
      <c r="M9" s="1001"/>
      <c r="N9" s="1339"/>
      <c r="O9" s="1089"/>
      <c r="P9" s="1339"/>
      <c r="Q9" s="1089"/>
      <c r="R9" s="1339"/>
      <c r="S9" s="1089"/>
      <c r="T9" s="1339"/>
      <c r="U9" s="1089"/>
      <c r="V9" s="1339"/>
      <c r="W9" s="1366"/>
      <c r="X9" s="1367"/>
      <c r="Y9" s="1378"/>
      <c r="Z9" s="1089" t="s">
        <v>49</v>
      </c>
      <c r="AA9" s="849">
        <v>2537</v>
      </c>
      <c r="AB9" s="849">
        <v>2509</v>
      </c>
      <c r="AC9" s="1339">
        <v>2433</v>
      </c>
      <c r="AD9" s="1339">
        <v>2338</v>
      </c>
      <c r="AE9" s="1339">
        <v>2387</v>
      </c>
      <c r="AF9" s="1339">
        <v>2254</v>
      </c>
      <c r="AG9" s="1339">
        <v>2179</v>
      </c>
      <c r="AH9" s="1707">
        <f>AH10-AH8</f>
        <v>2108</v>
      </c>
    </row>
    <row r="10" spans="1:34" ht="13.2">
      <c r="A10" s="1840"/>
      <c r="B10" s="1118" t="s">
        <v>84</v>
      </c>
      <c r="C10" s="1327">
        <v>3671</v>
      </c>
      <c r="D10" s="1093">
        <v>3753</v>
      </c>
      <c r="E10" s="1093">
        <v>4027</v>
      </c>
      <c r="F10" s="1093">
        <v>4301</v>
      </c>
      <c r="G10" s="1093">
        <v>4713</v>
      </c>
      <c r="H10" s="1093">
        <v>5069</v>
      </c>
      <c r="I10" s="1093">
        <v>5421</v>
      </c>
      <c r="J10" s="1097">
        <v>5821</v>
      </c>
      <c r="K10" s="1118" t="s">
        <v>84</v>
      </c>
      <c r="L10" s="1092">
        <v>5918</v>
      </c>
      <c r="M10" s="1340">
        <v>6118</v>
      </c>
      <c r="N10" s="1341">
        <v>6319</v>
      </c>
      <c r="O10" s="1342" t="s">
        <v>84</v>
      </c>
      <c r="P10" s="1341">
        <v>6499</v>
      </c>
      <c r="Q10" s="1342" t="s">
        <v>84</v>
      </c>
      <c r="R10" s="1341">
        <v>6685</v>
      </c>
      <c r="S10" s="1342" t="s">
        <v>84</v>
      </c>
      <c r="T10" s="1341">
        <v>6818</v>
      </c>
      <c r="U10" s="1342" t="s">
        <v>84</v>
      </c>
      <c r="V10" s="1341">
        <v>6778</v>
      </c>
      <c r="W10" s="1368" t="s">
        <v>84</v>
      </c>
      <c r="X10" s="1369">
        <v>6726</v>
      </c>
      <c r="Y10" s="1379">
        <v>6710</v>
      </c>
      <c r="Z10" s="1342" t="s">
        <v>84</v>
      </c>
      <c r="AA10" s="1102">
        <v>6814</v>
      </c>
      <c r="AB10" s="1102">
        <v>6892</v>
      </c>
      <c r="AC10" s="1386">
        <v>6815</v>
      </c>
      <c r="AD10" s="1386">
        <v>6801</v>
      </c>
      <c r="AE10" s="1386">
        <v>6850</v>
      </c>
      <c r="AF10" s="1386">
        <f>SUM(AF8:AF9)</f>
        <v>6696</v>
      </c>
      <c r="AG10" s="1386">
        <f>SUM(AG8:AG9)</f>
        <v>6605</v>
      </c>
      <c r="AH10" s="1708">
        <v>6403</v>
      </c>
    </row>
    <row r="11" spans="1:34" ht="13.2">
      <c r="A11" s="1838" t="s">
        <v>85</v>
      </c>
      <c r="B11" s="1116" t="s">
        <v>147</v>
      </c>
      <c r="C11" s="1324">
        <v>1073</v>
      </c>
      <c r="D11" s="966">
        <v>1070</v>
      </c>
      <c r="E11" s="966">
        <v>1078</v>
      </c>
      <c r="F11" s="966">
        <v>1083</v>
      </c>
      <c r="G11" s="966">
        <v>1088</v>
      </c>
      <c r="H11" s="966">
        <v>1096</v>
      </c>
      <c r="I11" s="966">
        <v>1105</v>
      </c>
      <c r="J11" s="978">
        <v>1126</v>
      </c>
      <c r="K11" s="1116" t="s">
        <v>147</v>
      </c>
      <c r="L11" s="1330">
        <v>1243</v>
      </c>
      <c r="M11" s="1335">
        <v>1358</v>
      </c>
      <c r="N11" s="1336">
        <v>1468</v>
      </c>
      <c r="O11" s="1343" t="s">
        <v>147</v>
      </c>
      <c r="P11" s="1336">
        <v>1567</v>
      </c>
      <c r="Q11" s="1343" t="s">
        <v>147</v>
      </c>
      <c r="R11" s="1336">
        <v>1680</v>
      </c>
      <c r="S11" s="1343" t="s">
        <v>147</v>
      </c>
      <c r="T11" s="1336">
        <v>1692</v>
      </c>
      <c r="U11" s="1343" t="s">
        <v>147</v>
      </c>
      <c r="V11" s="1336">
        <v>1703</v>
      </c>
      <c r="W11" s="1343" t="s">
        <v>147</v>
      </c>
      <c r="X11" s="1370">
        <v>1711</v>
      </c>
      <c r="Y11" s="1375">
        <v>1713</v>
      </c>
      <c r="Z11" s="1343" t="s">
        <v>147</v>
      </c>
      <c r="AA11" s="966">
        <v>1701</v>
      </c>
      <c r="AB11" s="966">
        <v>1702</v>
      </c>
      <c r="AC11" s="1336">
        <v>1702</v>
      </c>
      <c r="AD11" s="1336">
        <v>1702</v>
      </c>
      <c r="AE11" s="1336">
        <v>1696</v>
      </c>
      <c r="AF11" s="1336">
        <v>1690</v>
      </c>
      <c r="AG11" s="1336">
        <v>1682</v>
      </c>
      <c r="AH11" s="1336">
        <v>1666</v>
      </c>
    </row>
    <row r="12" spans="1:34" ht="13.2">
      <c r="A12" s="1839"/>
      <c r="B12" s="187" t="s">
        <v>148</v>
      </c>
      <c r="C12" s="877">
        <v>45</v>
      </c>
      <c r="D12" s="850">
        <v>47</v>
      </c>
      <c r="E12" s="850">
        <v>49</v>
      </c>
      <c r="F12" s="850">
        <v>51</v>
      </c>
      <c r="G12" s="850">
        <v>51</v>
      </c>
      <c r="H12" s="850">
        <v>51</v>
      </c>
      <c r="I12" s="850">
        <v>51</v>
      </c>
      <c r="J12" s="862">
        <v>51</v>
      </c>
      <c r="K12" s="187" t="s">
        <v>148</v>
      </c>
      <c r="L12" s="1090">
        <v>51</v>
      </c>
      <c r="M12" s="888">
        <v>51</v>
      </c>
      <c r="N12" s="1547">
        <v>51</v>
      </c>
      <c r="O12" s="1344" t="s">
        <v>148</v>
      </c>
      <c r="P12" s="1547">
        <v>52</v>
      </c>
      <c r="Q12" s="1344" t="s">
        <v>148</v>
      </c>
      <c r="R12" s="1547">
        <v>52</v>
      </c>
      <c r="S12" s="1344" t="s">
        <v>148</v>
      </c>
      <c r="T12" s="1547">
        <v>52</v>
      </c>
      <c r="U12" s="1344" t="s">
        <v>148</v>
      </c>
      <c r="V12" s="1547">
        <v>52</v>
      </c>
      <c r="W12" s="1344" t="s">
        <v>148</v>
      </c>
      <c r="X12" s="876">
        <v>51</v>
      </c>
      <c r="Y12" s="1376">
        <v>51</v>
      </c>
      <c r="Z12" s="1344" t="s">
        <v>148</v>
      </c>
      <c r="AA12" s="850">
        <v>51</v>
      </c>
      <c r="AB12" s="850">
        <v>49</v>
      </c>
      <c r="AC12" s="1547">
        <v>48</v>
      </c>
      <c r="AD12" s="1547">
        <v>48</v>
      </c>
      <c r="AE12" s="1547">
        <v>48</v>
      </c>
      <c r="AF12" s="1547">
        <v>48</v>
      </c>
      <c r="AG12" s="1547">
        <v>48</v>
      </c>
      <c r="AH12" s="1547">
        <v>50</v>
      </c>
    </row>
    <row r="13" spans="1:34" ht="13.2">
      <c r="A13" s="1839"/>
      <c r="B13" s="183" t="s">
        <v>149</v>
      </c>
      <c r="C13" s="1326">
        <v>131</v>
      </c>
      <c r="D13" s="849">
        <v>134</v>
      </c>
      <c r="E13" s="849">
        <v>137</v>
      </c>
      <c r="F13" s="849">
        <v>140</v>
      </c>
      <c r="G13" s="849">
        <v>142</v>
      </c>
      <c r="H13" s="849">
        <v>146</v>
      </c>
      <c r="I13" s="849">
        <v>148</v>
      </c>
      <c r="J13" s="861">
        <v>148</v>
      </c>
      <c r="K13" s="183" t="s">
        <v>149</v>
      </c>
      <c r="L13" s="1089">
        <v>148</v>
      </c>
      <c r="M13" s="1001">
        <v>148</v>
      </c>
      <c r="N13" s="1339">
        <v>149</v>
      </c>
      <c r="O13" s="1345" t="s">
        <v>149</v>
      </c>
      <c r="P13" s="1339">
        <v>149</v>
      </c>
      <c r="Q13" s="1345" t="s">
        <v>149</v>
      </c>
      <c r="R13" s="1339">
        <v>150</v>
      </c>
      <c r="S13" s="1345" t="s">
        <v>149</v>
      </c>
      <c r="T13" s="1339">
        <v>150</v>
      </c>
      <c r="U13" s="1345" t="s">
        <v>149</v>
      </c>
      <c r="V13" s="1339">
        <v>149</v>
      </c>
      <c r="W13" s="1345" t="s">
        <v>149</v>
      </c>
      <c r="X13" s="1371">
        <v>148</v>
      </c>
      <c r="Y13" s="1378">
        <v>147</v>
      </c>
      <c r="Z13" s="1344" t="s">
        <v>466</v>
      </c>
      <c r="AA13" s="850">
        <v>146</v>
      </c>
      <c r="AB13" s="850">
        <v>142</v>
      </c>
      <c r="AC13" s="1547">
        <v>138</v>
      </c>
      <c r="AD13" s="1547">
        <v>137</v>
      </c>
      <c r="AE13" s="1547">
        <v>136</v>
      </c>
      <c r="AF13" s="1547">
        <v>136</v>
      </c>
      <c r="AG13" s="1547">
        <v>140</v>
      </c>
      <c r="AH13" s="1547">
        <v>161</v>
      </c>
    </row>
    <row r="14" spans="1:34" ht="13.2">
      <c r="A14" s="1839"/>
      <c r="B14" s="187" t="s">
        <v>74</v>
      </c>
      <c r="C14" s="877">
        <v>358</v>
      </c>
      <c r="D14" s="850">
        <v>377</v>
      </c>
      <c r="E14" s="850">
        <v>383</v>
      </c>
      <c r="F14" s="850">
        <v>389</v>
      </c>
      <c r="G14" s="850">
        <v>391</v>
      </c>
      <c r="H14" s="850">
        <v>393</v>
      </c>
      <c r="I14" s="850">
        <v>395</v>
      </c>
      <c r="J14" s="862">
        <v>396</v>
      </c>
      <c r="K14" s="187" t="s">
        <v>74</v>
      </c>
      <c r="L14" s="1090">
        <v>392</v>
      </c>
      <c r="M14" s="888">
        <v>389</v>
      </c>
      <c r="N14" s="1547">
        <v>386</v>
      </c>
      <c r="O14" s="1344" t="s">
        <v>74</v>
      </c>
      <c r="P14" s="1547">
        <v>386</v>
      </c>
      <c r="Q14" s="1344" t="s">
        <v>74</v>
      </c>
      <c r="R14" s="1547">
        <v>386</v>
      </c>
      <c r="S14" s="1344" t="s">
        <v>74</v>
      </c>
      <c r="T14" s="1547">
        <v>387</v>
      </c>
      <c r="U14" s="1344" t="s">
        <v>74</v>
      </c>
      <c r="V14" s="1547">
        <v>387</v>
      </c>
      <c r="W14" s="1344" t="s">
        <v>74</v>
      </c>
      <c r="X14" s="876">
        <v>387</v>
      </c>
      <c r="Y14" s="1376">
        <v>387</v>
      </c>
      <c r="Z14" s="1344" t="s">
        <v>150</v>
      </c>
      <c r="AA14" s="850">
        <v>387</v>
      </c>
      <c r="AB14" s="850">
        <v>387</v>
      </c>
      <c r="AC14" s="1547">
        <v>387</v>
      </c>
      <c r="AD14" s="1547">
        <v>383</v>
      </c>
      <c r="AE14" s="1547">
        <v>383</v>
      </c>
      <c r="AF14" s="1547">
        <v>383</v>
      </c>
      <c r="AG14" s="1547">
        <v>383</v>
      </c>
      <c r="AH14" s="1547">
        <v>380</v>
      </c>
    </row>
    <row r="15" spans="1:34" ht="13.2">
      <c r="A15" s="1839"/>
      <c r="B15" s="190" t="s">
        <v>82</v>
      </c>
      <c r="C15" s="1325">
        <v>914</v>
      </c>
      <c r="D15" s="1026">
        <v>901</v>
      </c>
      <c r="E15" s="1026">
        <v>884</v>
      </c>
      <c r="F15" s="1026">
        <v>871</v>
      </c>
      <c r="G15" s="1026">
        <v>852</v>
      </c>
      <c r="H15" s="1026">
        <v>783</v>
      </c>
      <c r="I15" s="1026">
        <v>771</v>
      </c>
      <c r="J15" s="1030">
        <v>758</v>
      </c>
      <c r="K15" s="190" t="s">
        <v>82</v>
      </c>
      <c r="L15" s="1331">
        <v>721</v>
      </c>
      <c r="M15" s="1337">
        <v>705</v>
      </c>
      <c r="N15" s="1338">
        <v>662</v>
      </c>
      <c r="O15" s="1346" t="s">
        <v>82</v>
      </c>
      <c r="P15" s="1338">
        <v>646</v>
      </c>
      <c r="Q15" s="1346" t="s">
        <v>82</v>
      </c>
      <c r="R15" s="1338">
        <v>633</v>
      </c>
      <c r="S15" s="1346" t="s">
        <v>82</v>
      </c>
      <c r="T15" s="1338">
        <v>623</v>
      </c>
      <c r="U15" s="1346" t="s">
        <v>82</v>
      </c>
      <c r="V15" s="1338">
        <v>612</v>
      </c>
      <c r="W15" s="1346" t="s">
        <v>82</v>
      </c>
      <c r="X15" s="1372">
        <v>598</v>
      </c>
      <c r="Y15" s="1377">
        <v>582</v>
      </c>
      <c r="Z15" s="1344" t="s">
        <v>151</v>
      </c>
      <c r="AA15" s="850">
        <v>567</v>
      </c>
      <c r="AB15" s="850">
        <v>557</v>
      </c>
      <c r="AC15" s="1547">
        <v>546</v>
      </c>
      <c r="AD15" s="1547">
        <v>534</v>
      </c>
      <c r="AE15" s="1547">
        <v>525</v>
      </c>
      <c r="AF15" s="1547">
        <v>523</v>
      </c>
      <c r="AG15" s="1547">
        <v>539</v>
      </c>
      <c r="AH15" s="1547">
        <v>532</v>
      </c>
    </row>
    <row r="16" spans="1:34" ht="13.2">
      <c r="A16" s="1840"/>
      <c r="B16" s="1116" t="s">
        <v>84</v>
      </c>
      <c r="C16" s="1324">
        <v>2521</v>
      </c>
      <c r="D16" s="966">
        <v>2529</v>
      </c>
      <c r="E16" s="966">
        <v>2531</v>
      </c>
      <c r="F16" s="966">
        <v>2534</v>
      </c>
      <c r="G16" s="966">
        <v>2524</v>
      </c>
      <c r="H16" s="966">
        <v>2469</v>
      </c>
      <c r="I16" s="966">
        <v>2470</v>
      </c>
      <c r="J16" s="978">
        <v>2479</v>
      </c>
      <c r="K16" s="1116" t="s">
        <v>84</v>
      </c>
      <c r="L16" s="1330">
        <v>2555</v>
      </c>
      <c r="M16" s="1330">
        <v>2651</v>
      </c>
      <c r="N16" s="1330">
        <v>2716</v>
      </c>
      <c r="O16" s="1343" t="s">
        <v>84</v>
      </c>
      <c r="P16" s="1336">
        <v>2800</v>
      </c>
      <c r="Q16" s="1343" t="s">
        <v>84</v>
      </c>
      <c r="R16" s="1336">
        <v>2901</v>
      </c>
      <c r="S16" s="1343" t="s">
        <v>84</v>
      </c>
      <c r="T16" s="1336">
        <v>2904</v>
      </c>
      <c r="U16" s="1343" t="s">
        <v>84</v>
      </c>
      <c r="V16" s="1336">
        <v>2903</v>
      </c>
      <c r="W16" s="1343" t="s">
        <v>84</v>
      </c>
      <c r="X16" s="1370">
        <v>2895</v>
      </c>
      <c r="Y16" s="1375">
        <v>2880</v>
      </c>
      <c r="Z16" s="1343" t="s">
        <v>84</v>
      </c>
      <c r="AA16" s="966">
        <v>2852</v>
      </c>
      <c r="AB16" s="966">
        <v>2837</v>
      </c>
      <c r="AC16" s="1336">
        <v>2821</v>
      </c>
      <c r="AD16" s="1336">
        <v>2804</v>
      </c>
      <c r="AE16" s="1336">
        <v>2788</v>
      </c>
      <c r="AF16" s="1336">
        <f>SUM(AF11:AF15)</f>
        <v>2780</v>
      </c>
      <c r="AG16" s="1336">
        <f>SUM(AG11:AG15)</f>
        <v>2792</v>
      </c>
      <c r="AH16" s="1336">
        <f>SUM(AH11:AH15)</f>
        <v>2789</v>
      </c>
    </row>
    <row r="17" spans="1:34" ht="13.2">
      <c r="A17" s="1838" t="s">
        <v>102</v>
      </c>
      <c r="B17" s="184"/>
      <c r="C17" s="869"/>
      <c r="D17" s="845"/>
      <c r="E17" s="845"/>
      <c r="F17" s="845"/>
      <c r="G17" s="845"/>
      <c r="H17" s="845"/>
      <c r="I17" s="845"/>
      <c r="J17" s="858"/>
      <c r="K17" s="184"/>
      <c r="L17" s="1407"/>
      <c r="M17" s="869"/>
      <c r="N17" s="887"/>
      <c r="O17" s="1352"/>
      <c r="P17" s="1548"/>
      <c r="Q17" s="1352" t="s">
        <v>152</v>
      </c>
      <c r="R17" s="1548">
        <v>678</v>
      </c>
      <c r="S17" s="1352" t="s">
        <v>152</v>
      </c>
      <c r="T17" s="1548">
        <v>675</v>
      </c>
      <c r="U17" s="1352" t="s">
        <v>152</v>
      </c>
      <c r="V17" s="1548">
        <v>712</v>
      </c>
      <c r="W17" s="1352" t="s">
        <v>152</v>
      </c>
      <c r="X17" s="868">
        <v>794</v>
      </c>
      <c r="Y17" s="1380">
        <v>813</v>
      </c>
      <c r="Z17" s="1343" t="s">
        <v>147</v>
      </c>
      <c r="AA17" s="845">
        <v>812</v>
      </c>
      <c r="AB17" s="845">
        <v>813</v>
      </c>
      <c r="AC17" s="1548">
        <v>843</v>
      </c>
      <c r="AD17" s="1548">
        <v>836</v>
      </c>
      <c r="AE17" s="1548">
        <v>866</v>
      </c>
      <c r="AF17" s="1548">
        <v>824</v>
      </c>
      <c r="AG17" s="1548">
        <v>868</v>
      </c>
      <c r="AH17" s="1548">
        <v>932</v>
      </c>
    </row>
    <row r="18" spans="1:34" ht="13.2">
      <c r="A18" s="1839"/>
      <c r="B18" s="187"/>
      <c r="C18" s="877"/>
      <c r="D18" s="850"/>
      <c r="E18" s="850"/>
      <c r="F18" s="850"/>
      <c r="G18" s="850"/>
      <c r="H18" s="850"/>
      <c r="I18" s="850"/>
      <c r="J18" s="862"/>
      <c r="K18" s="187"/>
      <c r="L18" s="1090"/>
      <c r="M18" s="877"/>
      <c r="N18" s="888"/>
      <c r="O18" s="1344"/>
      <c r="P18" s="1547"/>
      <c r="Q18" s="1344" t="s">
        <v>153</v>
      </c>
      <c r="R18" s="1547">
        <v>27</v>
      </c>
      <c r="S18" s="1344" t="s">
        <v>153</v>
      </c>
      <c r="T18" s="1547">
        <v>33</v>
      </c>
      <c r="U18" s="1344" t="s">
        <v>153</v>
      </c>
      <c r="V18" s="1547">
        <v>36</v>
      </c>
      <c r="W18" s="1344" t="s">
        <v>154</v>
      </c>
      <c r="X18" s="876">
        <v>134</v>
      </c>
      <c r="Y18" s="1376">
        <v>145</v>
      </c>
      <c r="Z18" s="1344" t="s">
        <v>155</v>
      </c>
      <c r="AA18" s="850">
        <v>160</v>
      </c>
      <c r="AB18" s="850">
        <v>159</v>
      </c>
      <c r="AC18" s="1547">
        <v>159</v>
      </c>
      <c r="AD18" s="1547">
        <v>162</v>
      </c>
      <c r="AE18" s="1547">
        <v>162</v>
      </c>
      <c r="AF18" s="1547">
        <v>172</v>
      </c>
      <c r="AG18" s="1547">
        <v>195</v>
      </c>
      <c r="AH18" s="1547">
        <v>197</v>
      </c>
    </row>
    <row r="19" spans="1:34" ht="13.2">
      <c r="A19" s="1839"/>
      <c r="B19" s="187"/>
      <c r="C19" s="877"/>
      <c r="D19" s="850"/>
      <c r="E19" s="850"/>
      <c r="F19" s="850"/>
      <c r="G19" s="850"/>
      <c r="H19" s="850"/>
      <c r="I19" s="850"/>
      <c r="J19" s="862"/>
      <c r="K19" s="187"/>
      <c r="L19" s="1090"/>
      <c r="M19" s="877"/>
      <c r="N19" s="888"/>
      <c r="O19" s="1344"/>
      <c r="P19" s="1547"/>
      <c r="Q19" s="1344" t="s">
        <v>156</v>
      </c>
      <c r="R19" s="1547">
        <v>102</v>
      </c>
      <c r="S19" s="1344" t="s">
        <v>156</v>
      </c>
      <c r="T19" s="1547">
        <v>88</v>
      </c>
      <c r="U19" s="1344" t="s">
        <v>156</v>
      </c>
      <c r="V19" s="1547">
        <v>95</v>
      </c>
      <c r="W19" s="1344" t="s">
        <v>150</v>
      </c>
      <c r="X19" s="876">
        <v>99</v>
      </c>
      <c r="Y19" s="1376">
        <v>99</v>
      </c>
      <c r="Z19" s="1344" t="s">
        <v>74</v>
      </c>
      <c r="AA19" s="850">
        <v>99</v>
      </c>
      <c r="AB19" s="850">
        <v>99</v>
      </c>
      <c r="AC19" s="1547">
        <v>106</v>
      </c>
      <c r="AD19" s="1547">
        <v>106</v>
      </c>
      <c r="AE19" s="1547">
        <v>106</v>
      </c>
      <c r="AF19" s="1547">
        <v>107</v>
      </c>
      <c r="AG19" s="1547">
        <v>107</v>
      </c>
      <c r="AH19" s="1547">
        <v>107</v>
      </c>
    </row>
    <row r="20" spans="1:34" ht="13.2">
      <c r="A20" s="1839"/>
      <c r="B20" s="187"/>
      <c r="C20" s="877"/>
      <c r="D20" s="850"/>
      <c r="E20" s="850"/>
      <c r="F20" s="850"/>
      <c r="G20" s="850"/>
      <c r="H20" s="850"/>
      <c r="I20" s="850"/>
      <c r="J20" s="862"/>
      <c r="K20" s="187"/>
      <c r="L20" s="1090"/>
      <c r="M20" s="877"/>
      <c r="N20" s="888"/>
      <c r="O20" s="1344"/>
      <c r="P20" s="1547"/>
      <c r="Q20" s="1344" t="s">
        <v>150</v>
      </c>
      <c r="R20" s="1547">
        <v>88</v>
      </c>
      <c r="S20" s="1344" t="s">
        <v>150</v>
      </c>
      <c r="T20" s="1547">
        <v>99</v>
      </c>
      <c r="U20" s="1344" t="s">
        <v>150</v>
      </c>
      <c r="V20" s="1547">
        <v>99</v>
      </c>
      <c r="W20" s="1344" t="s">
        <v>157</v>
      </c>
      <c r="X20" s="876">
        <v>549</v>
      </c>
      <c r="Y20" s="1376">
        <v>522</v>
      </c>
      <c r="Z20" s="1344" t="s">
        <v>157</v>
      </c>
      <c r="AA20" s="850">
        <v>497</v>
      </c>
      <c r="AB20" s="850">
        <v>497</v>
      </c>
      <c r="AC20" s="1547">
        <v>492</v>
      </c>
      <c r="AD20" s="1547">
        <v>488</v>
      </c>
      <c r="AE20" s="1547">
        <v>493</v>
      </c>
      <c r="AF20" s="1547">
        <v>558</v>
      </c>
      <c r="AG20" s="1547">
        <v>571</v>
      </c>
      <c r="AH20" s="1547">
        <v>583</v>
      </c>
    </row>
    <row r="21" spans="1:34" ht="13.2">
      <c r="A21" s="1839"/>
      <c r="B21" s="194"/>
      <c r="C21" s="874"/>
      <c r="D21" s="848"/>
      <c r="E21" s="848"/>
      <c r="F21" s="848"/>
      <c r="G21" s="848"/>
      <c r="H21" s="848"/>
      <c r="I21" s="848"/>
      <c r="J21" s="860"/>
      <c r="K21" s="194"/>
      <c r="L21" s="1094"/>
      <c r="M21" s="874"/>
      <c r="N21" s="873"/>
      <c r="O21" s="1353"/>
      <c r="P21" s="1349"/>
      <c r="Q21" s="1353" t="s">
        <v>157</v>
      </c>
      <c r="R21" s="1349">
        <v>616</v>
      </c>
      <c r="S21" s="1353" t="s">
        <v>157</v>
      </c>
      <c r="T21" s="1349">
        <v>616</v>
      </c>
      <c r="U21" s="1353" t="s">
        <v>157</v>
      </c>
      <c r="V21" s="1349">
        <v>606</v>
      </c>
      <c r="W21" s="1354"/>
      <c r="X21" s="1373"/>
      <c r="Y21" s="1381"/>
      <c r="Z21" s="1348"/>
      <c r="AA21" s="967"/>
      <c r="AB21" s="967"/>
      <c r="AC21" s="1355"/>
      <c r="AD21" s="1355"/>
      <c r="AE21" s="1355"/>
      <c r="AF21" s="1355"/>
      <c r="AG21" s="1355"/>
      <c r="AH21" s="1355"/>
    </row>
    <row r="22" spans="1:34" ht="13.2">
      <c r="A22" s="1840"/>
      <c r="B22" s="193"/>
      <c r="C22" s="1328"/>
      <c r="D22" s="967"/>
      <c r="E22" s="967"/>
      <c r="F22" s="967"/>
      <c r="G22" s="967"/>
      <c r="H22" s="967"/>
      <c r="I22" s="967"/>
      <c r="J22" s="983"/>
      <c r="K22" s="193"/>
      <c r="L22" s="1348"/>
      <c r="M22" s="1328"/>
      <c r="N22" s="1559"/>
      <c r="O22" s="1354"/>
      <c r="P22" s="1355"/>
      <c r="Q22" s="1354" t="s">
        <v>84</v>
      </c>
      <c r="R22" s="1355">
        <v>1511</v>
      </c>
      <c r="S22" s="1354" t="s">
        <v>84</v>
      </c>
      <c r="T22" s="1355">
        <v>1511</v>
      </c>
      <c r="U22" s="1354" t="s">
        <v>84</v>
      </c>
      <c r="V22" s="1355">
        <v>1548</v>
      </c>
      <c r="W22" s="1354" t="s">
        <v>84</v>
      </c>
      <c r="X22" s="1373">
        <v>1576</v>
      </c>
      <c r="Y22" s="1381">
        <v>1579</v>
      </c>
      <c r="Z22" s="1354" t="s">
        <v>84</v>
      </c>
      <c r="AA22" s="967">
        <v>1568</v>
      </c>
      <c r="AB22" s="967">
        <v>1568</v>
      </c>
      <c r="AC22" s="1355">
        <v>1600</v>
      </c>
      <c r="AD22" s="1355">
        <v>1592</v>
      </c>
      <c r="AE22" s="1355">
        <v>1627</v>
      </c>
      <c r="AF22" s="1355">
        <f>SUM(AF17:AF21)</f>
        <v>1661</v>
      </c>
      <c r="AG22" s="1355">
        <f>SUM(AG17:AG21)</f>
        <v>1741</v>
      </c>
      <c r="AH22" s="1355">
        <f>SUM(AH17:AH21)</f>
        <v>1819</v>
      </c>
    </row>
    <row r="23" spans="1:34" ht="13.2">
      <c r="A23" s="1838" t="s">
        <v>112</v>
      </c>
      <c r="B23" s="184"/>
      <c r="C23" s="869"/>
      <c r="D23" s="845"/>
      <c r="E23" s="845"/>
      <c r="F23" s="845"/>
      <c r="G23" s="845"/>
      <c r="H23" s="845"/>
      <c r="I23" s="845"/>
      <c r="J23" s="858"/>
      <c r="K23" s="184"/>
      <c r="L23" s="1407"/>
      <c r="M23" s="869"/>
      <c r="N23" s="887"/>
      <c r="O23" s="1352"/>
      <c r="P23" s="1548"/>
      <c r="Q23" s="1352"/>
      <c r="R23" s="1548"/>
      <c r="S23" s="1352"/>
      <c r="T23" s="1548"/>
      <c r="U23" s="1352"/>
      <c r="V23" s="1548"/>
      <c r="W23" s="1352" t="s">
        <v>158</v>
      </c>
      <c r="X23" s="868">
        <v>88</v>
      </c>
      <c r="Y23" s="1380">
        <v>93</v>
      </c>
      <c r="Z23" s="1352" t="s">
        <v>158</v>
      </c>
      <c r="AA23" s="850">
        <v>94</v>
      </c>
      <c r="AB23" s="850">
        <v>91</v>
      </c>
      <c r="AC23" s="1547">
        <v>91</v>
      </c>
      <c r="AD23" s="1547">
        <v>7</v>
      </c>
      <c r="AE23" s="1547">
        <v>7</v>
      </c>
      <c r="AF23" s="1547">
        <v>8</v>
      </c>
      <c r="AG23" s="1547">
        <v>8</v>
      </c>
      <c r="AH23" s="1547">
        <v>10</v>
      </c>
    </row>
    <row r="24" spans="1:34" ht="13.2">
      <c r="A24" s="1839"/>
      <c r="B24" s="1387"/>
      <c r="C24" s="871"/>
      <c r="D24" s="847"/>
      <c r="E24" s="847"/>
      <c r="F24" s="847"/>
      <c r="G24" s="847"/>
      <c r="H24" s="847"/>
      <c r="I24" s="847"/>
      <c r="J24" s="859"/>
      <c r="K24" s="1387"/>
      <c r="L24" s="1406"/>
      <c r="M24" s="871"/>
      <c r="N24" s="875"/>
      <c r="O24" s="1356"/>
      <c r="P24" s="1357"/>
      <c r="Q24" s="1356"/>
      <c r="R24" s="1357"/>
      <c r="S24" s="1356"/>
      <c r="T24" s="1357"/>
      <c r="U24" s="1356"/>
      <c r="V24" s="1357"/>
      <c r="W24" s="1356" t="s">
        <v>159</v>
      </c>
      <c r="X24" s="870">
        <v>2112</v>
      </c>
      <c r="Y24" s="1382">
        <v>2058</v>
      </c>
      <c r="Z24" s="1356" t="s">
        <v>463</v>
      </c>
      <c r="AA24" s="850">
        <v>2010</v>
      </c>
      <c r="AB24" s="850">
        <v>1855</v>
      </c>
      <c r="AC24" s="1547">
        <v>1812</v>
      </c>
      <c r="AD24" s="1547">
        <v>10000</v>
      </c>
      <c r="AE24" s="1547">
        <v>11421</v>
      </c>
      <c r="AF24" s="1709" t="s">
        <v>160</v>
      </c>
      <c r="AG24" s="1709"/>
      <c r="AH24" s="1709" t="s">
        <v>459</v>
      </c>
    </row>
    <row r="25" spans="1:34" ht="13.2">
      <c r="A25" s="1839"/>
      <c r="B25" s="187"/>
      <c r="C25" s="877"/>
      <c r="D25" s="850"/>
      <c r="E25" s="850"/>
      <c r="F25" s="850"/>
      <c r="G25" s="850"/>
      <c r="H25" s="850"/>
      <c r="I25" s="850"/>
      <c r="J25" s="862"/>
      <c r="K25" s="187"/>
      <c r="L25" s="1090"/>
      <c r="M25" s="877"/>
      <c r="N25" s="888"/>
      <c r="O25" s="1344"/>
      <c r="P25" s="1547"/>
      <c r="Q25" s="1344"/>
      <c r="R25" s="1547"/>
      <c r="S25" s="1344"/>
      <c r="T25" s="1547"/>
      <c r="U25" s="1344"/>
      <c r="V25" s="1547"/>
      <c r="W25" s="1344" t="s">
        <v>161</v>
      </c>
      <c r="X25" s="876">
        <v>270</v>
      </c>
      <c r="Y25" s="1376">
        <v>260</v>
      </c>
      <c r="Z25" s="1344" t="s">
        <v>162</v>
      </c>
      <c r="AA25" s="850">
        <v>251</v>
      </c>
      <c r="AB25" s="850">
        <v>244</v>
      </c>
      <c r="AC25" s="1547">
        <v>248</v>
      </c>
      <c r="AD25" s="1556"/>
      <c r="AE25" s="1556"/>
      <c r="AF25" s="1556"/>
      <c r="AG25" s="1556"/>
      <c r="AH25" s="1556"/>
    </row>
    <row r="26" spans="1:34" ht="13.2">
      <c r="A26" s="1839"/>
      <c r="B26" s="187"/>
      <c r="C26" s="877"/>
      <c r="D26" s="850"/>
      <c r="E26" s="850"/>
      <c r="F26" s="850"/>
      <c r="G26" s="850"/>
      <c r="H26" s="850"/>
      <c r="I26" s="850"/>
      <c r="J26" s="862"/>
      <c r="K26" s="187"/>
      <c r="L26" s="1090"/>
      <c r="M26" s="877"/>
      <c r="N26" s="888"/>
      <c r="O26" s="1344"/>
      <c r="P26" s="1547"/>
      <c r="Q26" s="1344"/>
      <c r="R26" s="1547"/>
      <c r="S26" s="1344"/>
      <c r="T26" s="1547"/>
      <c r="U26" s="1344"/>
      <c r="V26" s="1547"/>
      <c r="W26" s="1344" t="s">
        <v>163</v>
      </c>
      <c r="X26" s="876">
        <v>787</v>
      </c>
      <c r="Y26" s="1376">
        <v>822</v>
      </c>
      <c r="Z26" s="1344" t="s">
        <v>164</v>
      </c>
      <c r="AA26" s="850">
        <v>280</v>
      </c>
      <c r="AB26" s="850">
        <v>279</v>
      </c>
      <c r="AC26" s="1547">
        <v>272</v>
      </c>
      <c r="AD26" s="1556"/>
      <c r="AE26" s="1556"/>
      <c r="AF26" s="1556"/>
      <c r="AG26" s="1556"/>
      <c r="AH26" s="1556"/>
    </row>
    <row r="27" spans="1:34" ht="13.2">
      <c r="A27" s="1839"/>
      <c r="B27" s="187"/>
      <c r="C27" s="877"/>
      <c r="D27" s="850"/>
      <c r="E27" s="850"/>
      <c r="F27" s="850"/>
      <c r="G27" s="850"/>
      <c r="H27" s="850"/>
      <c r="I27" s="850"/>
      <c r="J27" s="862"/>
      <c r="K27" s="187"/>
      <c r="L27" s="1090"/>
      <c r="M27" s="877"/>
      <c r="N27" s="888"/>
      <c r="O27" s="1344"/>
      <c r="P27" s="1547"/>
      <c r="Q27" s="1344"/>
      <c r="R27" s="1547"/>
      <c r="S27" s="1344"/>
      <c r="T27" s="1547"/>
      <c r="U27" s="1344"/>
      <c r="V27" s="1547"/>
      <c r="W27" s="1344" t="s">
        <v>165</v>
      </c>
      <c r="X27" s="876">
        <v>275</v>
      </c>
      <c r="Y27" s="1376">
        <v>262</v>
      </c>
      <c r="Z27" s="1344" t="s">
        <v>166</v>
      </c>
      <c r="AA27" s="850">
        <v>265</v>
      </c>
      <c r="AB27" s="850">
        <v>334</v>
      </c>
      <c r="AC27" s="1547">
        <v>344</v>
      </c>
      <c r="AD27" s="1556"/>
      <c r="AE27" s="1556"/>
      <c r="AF27" s="1556"/>
      <c r="AG27" s="1556"/>
      <c r="AH27" s="1556"/>
    </row>
    <row r="28" spans="1:34" ht="13.2">
      <c r="A28" s="1839"/>
      <c r="B28" s="194"/>
      <c r="C28" s="874"/>
      <c r="D28" s="848"/>
      <c r="E28" s="848"/>
      <c r="F28" s="848"/>
      <c r="G28" s="848"/>
      <c r="H28" s="848"/>
      <c r="I28" s="848"/>
      <c r="J28" s="860"/>
      <c r="K28" s="194"/>
      <c r="L28" s="1094"/>
      <c r="M28" s="874"/>
      <c r="N28" s="873"/>
      <c r="O28" s="1344"/>
      <c r="P28" s="1547"/>
      <c r="Q28" s="1344"/>
      <c r="R28" s="1547"/>
      <c r="S28" s="1344"/>
      <c r="T28" s="1547"/>
      <c r="U28" s="1344"/>
      <c r="V28" s="1547"/>
      <c r="W28" s="1344" t="s">
        <v>167</v>
      </c>
      <c r="X28" s="876">
        <v>4752</v>
      </c>
      <c r="Y28" s="876">
        <v>6260</v>
      </c>
      <c r="Z28" s="1344" t="s">
        <v>168</v>
      </c>
      <c r="AA28" s="850">
        <v>252</v>
      </c>
      <c r="AB28" s="850">
        <v>252</v>
      </c>
      <c r="AC28" s="1547">
        <v>261</v>
      </c>
      <c r="AD28" s="1556"/>
      <c r="AE28" s="1556"/>
      <c r="AF28" s="1556"/>
      <c r="AG28" s="1556"/>
      <c r="AH28" s="1556"/>
    </row>
    <row r="29" spans="1:34" ht="13.2">
      <c r="A29" s="1839"/>
      <c r="B29" s="193"/>
      <c r="C29" s="1328"/>
      <c r="D29" s="967"/>
      <c r="E29" s="967"/>
      <c r="F29" s="967"/>
      <c r="G29" s="967"/>
      <c r="H29" s="967"/>
      <c r="I29" s="967"/>
      <c r="J29" s="983"/>
      <c r="K29" s="193"/>
      <c r="L29" s="1348"/>
      <c r="M29" s="1328"/>
      <c r="N29" s="1559"/>
      <c r="O29" s="1344"/>
      <c r="P29" s="1547"/>
      <c r="Q29" s="1344"/>
      <c r="R29" s="1547"/>
      <c r="S29" s="1344"/>
      <c r="T29" s="1547"/>
      <c r="U29" s="1344"/>
      <c r="V29" s="1547"/>
      <c r="W29" s="1344"/>
      <c r="X29" s="1371"/>
      <c r="Y29" s="1378"/>
      <c r="Z29" s="1344" t="s">
        <v>169</v>
      </c>
      <c r="AA29" s="850">
        <v>232</v>
      </c>
      <c r="AB29" s="850">
        <v>278</v>
      </c>
      <c r="AC29" s="1547">
        <v>292</v>
      </c>
      <c r="AD29" s="1556"/>
      <c r="AE29" s="1556"/>
      <c r="AF29" s="1556"/>
      <c r="AG29" s="1556"/>
      <c r="AH29" s="1556"/>
    </row>
    <row r="30" spans="1:34" ht="13.2">
      <c r="A30" s="1839"/>
      <c r="B30" s="193"/>
      <c r="C30" s="1328"/>
      <c r="D30" s="967"/>
      <c r="E30" s="967"/>
      <c r="F30" s="967"/>
      <c r="G30" s="967"/>
      <c r="H30" s="967"/>
      <c r="I30" s="967"/>
      <c r="J30" s="983"/>
      <c r="K30" s="193"/>
      <c r="L30" s="1348"/>
      <c r="M30" s="1328"/>
      <c r="N30" s="1559"/>
      <c r="O30" s="1354"/>
      <c r="P30" s="1355"/>
      <c r="Q30" s="1354"/>
      <c r="R30" s="1355"/>
      <c r="S30" s="1354"/>
      <c r="T30" s="1355"/>
      <c r="U30" s="1354"/>
      <c r="V30" s="1355"/>
      <c r="W30" s="1354"/>
      <c r="X30" s="1373"/>
      <c r="Y30" s="1381"/>
      <c r="Z30" s="1346" t="s">
        <v>170</v>
      </c>
      <c r="AA30" s="967">
        <v>7922</v>
      </c>
      <c r="AB30" s="967">
        <v>9579</v>
      </c>
      <c r="AC30" s="1355">
        <v>10639</v>
      </c>
      <c r="AD30" s="1557"/>
      <c r="AE30" s="1557"/>
      <c r="AF30" s="1557"/>
      <c r="AG30" s="1557"/>
      <c r="AH30" s="1557"/>
    </row>
    <row r="31" spans="1:34" ht="15.6">
      <c r="A31" s="1840"/>
      <c r="B31" s="193"/>
      <c r="C31" s="1328"/>
      <c r="D31" s="967"/>
      <c r="E31" s="967"/>
      <c r="F31" s="967"/>
      <c r="G31" s="967"/>
      <c r="H31" s="967"/>
      <c r="I31" s="967"/>
      <c r="J31" s="983"/>
      <c r="K31" s="193"/>
      <c r="L31" s="1348"/>
      <c r="M31" s="1328"/>
      <c r="N31" s="1559"/>
      <c r="O31" s="1354"/>
      <c r="P31" s="1355"/>
      <c r="Q31" s="1354"/>
      <c r="R31" s="1355"/>
      <c r="S31" s="1354"/>
      <c r="T31" s="1355"/>
      <c r="U31" s="1354"/>
      <c r="V31" s="1355"/>
      <c r="W31" s="1354" t="s">
        <v>84</v>
      </c>
      <c r="X31" s="1373">
        <v>8284</v>
      </c>
      <c r="Y31" s="1381">
        <v>9755</v>
      </c>
      <c r="Z31" s="1342" t="s">
        <v>84</v>
      </c>
      <c r="AA31" s="1093">
        <v>11306</v>
      </c>
      <c r="AB31" s="1093">
        <v>12912</v>
      </c>
      <c r="AC31" s="1341">
        <v>13959</v>
      </c>
      <c r="AD31" s="1341">
        <v>14770</v>
      </c>
      <c r="AE31" s="1710"/>
      <c r="AF31" s="1711"/>
      <c r="AG31" s="1710"/>
      <c r="AH31" s="1710"/>
    </row>
    <row r="32" spans="1:34" ht="14.25" customHeight="1">
      <c r="A32" s="1838" t="s">
        <v>125</v>
      </c>
      <c r="B32" s="183" t="s">
        <v>113</v>
      </c>
      <c r="C32" s="1326">
        <v>2434</v>
      </c>
      <c r="D32" s="849">
        <v>2158</v>
      </c>
      <c r="E32" s="849">
        <v>2594</v>
      </c>
      <c r="F32" s="849">
        <v>2940</v>
      </c>
      <c r="G32" s="849">
        <v>3143</v>
      </c>
      <c r="H32" s="849">
        <v>3165</v>
      </c>
      <c r="I32" s="849">
        <v>3489</v>
      </c>
      <c r="J32" s="861">
        <v>3535</v>
      </c>
      <c r="K32" s="1174" t="s">
        <v>171</v>
      </c>
      <c r="L32" s="1089">
        <v>3681</v>
      </c>
      <c r="M32" s="1326">
        <v>4177</v>
      </c>
      <c r="N32" s="1347">
        <v>4779</v>
      </c>
      <c r="O32" s="1089" t="s">
        <v>171</v>
      </c>
      <c r="P32" s="1339">
        <v>5376</v>
      </c>
      <c r="Q32" s="1089" t="s">
        <v>171</v>
      </c>
      <c r="R32" s="1339">
        <v>5955</v>
      </c>
      <c r="S32" s="1089" t="s">
        <v>171</v>
      </c>
      <c r="T32" s="1339">
        <v>6143</v>
      </c>
      <c r="U32" s="1089" t="s">
        <v>171</v>
      </c>
      <c r="V32" s="1339">
        <v>6128</v>
      </c>
      <c r="W32" s="1089" t="s">
        <v>171</v>
      </c>
      <c r="X32" s="1371">
        <v>6690</v>
      </c>
      <c r="Y32" s="1378">
        <v>7831</v>
      </c>
      <c r="Z32" s="1089" t="s">
        <v>171</v>
      </c>
      <c r="AA32" s="850">
        <v>7928</v>
      </c>
      <c r="AB32" s="850">
        <v>9145</v>
      </c>
      <c r="AC32" s="1547">
        <v>8977</v>
      </c>
      <c r="AD32" s="1547">
        <v>8160</v>
      </c>
      <c r="AE32" s="1547">
        <v>7961</v>
      </c>
      <c r="AF32" s="1547">
        <v>8007</v>
      </c>
      <c r="AG32" s="1547">
        <v>8125</v>
      </c>
      <c r="AH32" s="1547">
        <v>8230</v>
      </c>
    </row>
    <row r="33" spans="1:34" ht="14.25" customHeight="1">
      <c r="A33" s="1839"/>
      <c r="B33" s="187" t="s">
        <v>74</v>
      </c>
      <c r="C33" s="877">
        <v>84</v>
      </c>
      <c r="D33" s="850">
        <v>81</v>
      </c>
      <c r="E33" s="850">
        <v>86</v>
      </c>
      <c r="F33" s="850">
        <v>102</v>
      </c>
      <c r="G33" s="850">
        <v>117</v>
      </c>
      <c r="H33" s="850">
        <v>114</v>
      </c>
      <c r="I33" s="850">
        <v>110</v>
      </c>
      <c r="J33" s="862">
        <v>109</v>
      </c>
      <c r="K33" s="1168" t="s">
        <v>172</v>
      </c>
      <c r="L33" s="1090">
        <v>72</v>
      </c>
      <c r="M33" s="888">
        <v>81</v>
      </c>
      <c r="N33" s="1547">
        <v>104</v>
      </c>
      <c r="O33" s="1331" t="s">
        <v>172</v>
      </c>
      <c r="P33" s="1547">
        <v>101</v>
      </c>
      <c r="Q33" s="1331" t="s">
        <v>172</v>
      </c>
      <c r="R33" s="1547">
        <v>100</v>
      </c>
      <c r="S33" s="1331" t="s">
        <v>172</v>
      </c>
      <c r="T33" s="1547">
        <v>99</v>
      </c>
      <c r="U33" s="1331" t="s">
        <v>172</v>
      </c>
      <c r="V33" s="1547">
        <v>97</v>
      </c>
      <c r="W33" s="1331" t="s">
        <v>172</v>
      </c>
      <c r="X33" s="876">
        <v>95</v>
      </c>
      <c r="Y33" s="1376">
        <v>104</v>
      </c>
      <c r="Z33" s="1331" t="s">
        <v>172</v>
      </c>
      <c r="AA33" s="850">
        <v>123</v>
      </c>
      <c r="AB33" s="850">
        <v>157</v>
      </c>
      <c r="AC33" s="1547">
        <v>184</v>
      </c>
      <c r="AD33" s="1547">
        <v>191</v>
      </c>
      <c r="AE33" s="1547">
        <v>186</v>
      </c>
      <c r="AF33" s="1547">
        <v>178</v>
      </c>
      <c r="AG33" s="1547">
        <v>171</v>
      </c>
      <c r="AH33" s="1547">
        <v>204</v>
      </c>
    </row>
    <row r="34" spans="1:34" ht="14.25" customHeight="1">
      <c r="A34" s="1839"/>
      <c r="B34" s="187" t="s">
        <v>82</v>
      </c>
      <c r="C34" s="877">
        <v>2714</v>
      </c>
      <c r="D34" s="850">
        <v>2975</v>
      </c>
      <c r="E34" s="850">
        <v>3090</v>
      </c>
      <c r="F34" s="850">
        <v>3221</v>
      </c>
      <c r="G34" s="850">
        <v>3134</v>
      </c>
      <c r="H34" s="850">
        <v>3280</v>
      </c>
      <c r="I34" s="850">
        <v>3122</v>
      </c>
      <c r="J34" s="862">
        <v>3079</v>
      </c>
      <c r="K34" s="187" t="s">
        <v>173</v>
      </c>
      <c r="L34" s="1090">
        <v>1448</v>
      </c>
      <c r="M34" s="888">
        <v>1441</v>
      </c>
      <c r="N34" s="1547">
        <v>2400</v>
      </c>
      <c r="O34" s="1090" t="s">
        <v>174</v>
      </c>
      <c r="P34" s="1547">
        <v>404</v>
      </c>
      <c r="Q34" s="1090" t="s">
        <v>174</v>
      </c>
      <c r="R34" s="1547">
        <v>398</v>
      </c>
      <c r="S34" s="1090" t="s">
        <v>174</v>
      </c>
      <c r="T34" s="1547">
        <v>388</v>
      </c>
      <c r="U34" s="1090" t="s">
        <v>174</v>
      </c>
      <c r="V34" s="1547">
        <v>378</v>
      </c>
      <c r="W34" s="1090" t="s">
        <v>174</v>
      </c>
      <c r="X34" s="876">
        <v>378</v>
      </c>
      <c r="Y34" s="1376">
        <v>386</v>
      </c>
      <c r="Z34" s="1090" t="s">
        <v>174</v>
      </c>
      <c r="AA34" s="850">
        <v>409</v>
      </c>
      <c r="AB34" s="850">
        <v>429</v>
      </c>
      <c r="AC34" s="1547">
        <v>456</v>
      </c>
      <c r="AD34" s="1547">
        <v>570</v>
      </c>
      <c r="AE34" s="1547">
        <v>549</v>
      </c>
      <c r="AF34" s="1547">
        <v>579</v>
      </c>
      <c r="AG34" s="1547">
        <v>627</v>
      </c>
      <c r="AH34" s="1547">
        <v>622</v>
      </c>
    </row>
    <row r="35" spans="1:34" ht="14.25" customHeight="1">
      <c r="A35" s="1839"/>
      <c r="B35" s="193"/>
      <c r="C35" s="1328"/>
      <c r="D35" s="967"/>
      <c r="E35" s="967"/>
      <c r="F35" s="967"/>
      <c r="G35" s="967"/>
      <c r="H35" s="967"/>
      <c r="I35" s="967"/>
      <c r="J35" s="983"/>
      <c r="K35" s="1172" t="s">
        <v>175</v>
      </c>
      <c r="L35" s="1094">
        <v>1426</v>
      </c>
      <c r="M35" s="874">
        <v>1664</v>
      </c>
      <c r="N35" s="896">
        <v>906</v>
      </c>
      <c r="O35" s="1348" t="s">
        <v>175</v>
      </c>
      <c r="P35" s="1349">
        <v>3032</v>
      </c>
      <c r="Q35" s="1348" t="s">
        <v>175</v>
      </c>
      <c r="R35" s="1349">
        <v>3065</v>
      </c>
      <c r="S35" s="1348" t="s">
        <v>175</v>
      </c>
      <c r="T35" s="1349">
        <v>3086</v>
      </c>
      <c r="U35" s="1348" t="s">
        <v>175</v>
      </c>
      <c r="V35" s="1349">
        <v>2904</v>
      </c>
      <c r="W35" s="1348" t="s">
        <v>175</v>
      </c>
      <c r="X35" s="872">
        <v>3047</v>
      </c>
      <c r="Y35" s="1383">
        <v>3210</v>
      </c>
      <c r="Z35" s="1348" t="s">
        <v>176</v>
      </c>
      <c r="AA35" s="848">
        <v>3313</v>
      </c>
      <c r="AB35" s="848">
        <v>2719</v>
      </c>
      <c r="AC35" s="1349">
        <v>3050</v>
      </c>
      <c r="AD35" s="1349">
        <v>3804</v>
      </c>
      <c r="AE35" s="1349">
        <v>3892</v>
      </c>
      <c r="AF35" s="1349">
        <v>3815</v>
      </c>
      <c r="AG35" s="1349">
        <v>3639</v>
      </c>
      <c r="AH35" s="1349">
        <v>3872</v>
      </c>
    </row>
    <row r="36" spans="1:34" ht="15" customHeight="1" thickBot="1">
      <c r="A36" s="1840"/>
      <c r="B36" s="1120" t="s">
        <v>84</v>
      </c>
      <c r="C36" s="879">
        <v>5232</v>
      </c>
      <c r="D36" s="1329">
        <v>5214</v>
      </c>
      <c r="E36" s="1329">
        <v>5770</v>
      </c>
      <c r="F36" s="1329">
        <v>6263</v>
      </c>
      <c r="G36" s="1329">
        <v>6394</v>
      </c>
      <c r="H36" s="1329">
        <v>6559</v>
      </c>
      <c r="I36" s="1329">
        <v>6721</v>
      </c>
      <c r="J36" s="1332">
        <v>6723</v>
      </c>
      <c r="K36" s="1333" t="s">
        <v>84</v>
      </c>
      <c r="L36" s="1095">
        <v>6627</v>
      </c>
      <c r="M36" s="1350">
        <v>7363</v>
      </c>
      <c r="N36" s="899">
        <v>8189</v>
      </c>
      <c r="O36" s="1095" t="s">
        <v>84</v>
      </c>
      <c r="P36" s="1351">
        <v>8913</v>
      </c>
      <c r="Q36" s="1095" t="s">
        <v>84</v>
      </c>
      <c r="R36" s="1351">
        <v>9518</v>
      </c>
      <c r="S36" s="1095" t="s">
        <v>84</v>
      </c>
      <c r="T36" s="1351">
        <v>9716</v>
      </c>
      <c r="U36" s="1095" t="s">
        <v>84</v>
      </c>
      <c r="V36" s="1351">
        <v>9507</v>
      </c>
      <c r="W36" s="1095" t="s">
        <v>84</v>
      </c>
      <c r="X36" s="878">
        <v>10210</v>
      </c>
      <c r="Y36" s="1384">
        <v>11531</v>
      </c>
      <c r="Z36" s="1385" t="s">
        <v>84</v>
      </c>
      <c r="AA36" s="1350">
        <v>11773</v>
      </c>
      <c r="AB36" s="1095">
        <v>12450</v>
      </c>
      <c r="AC36" s="1333">
        <v>12667</v>
      </c>
      <c r="AD36" s="1333">
        <v>12725</v>
      </c>
      <c r="AE36" s="1333">
        <v>12588</v>
      </c>
      <c r="AF36" s="1333">
        <f>SUM(AF32:AF35)</f>
        <v>12579</v>
      </c>
      <c r="AG36" s="1333">
        <f>SUM(AG32:AG35)</f>
        <v>12562</v>
      </c>
      <c r="AH36" s="1333">
        <f>SUM(AH32:AH35)</f>
        <v>12928</v>
      </c>
    </row>
    <row r="37" spans="1:34" ht="13.2">
      <c r="A37" s="856"/>
    </row>
  </sheetData>
  <mergeCells count="5">
    <mergeCell ref="A6:A10"/>
    <mergeCell ref="A11:A16"/>
    <mergeCell ref="A17:A22"/>
    <mergeCell ref="A23:A31"/>
    <mergeCell ref="A32:A36"/>
  </mergeCells>
  <phoneticPr fontId="75" type="noConversion"/>
  <pageMargins left="0.53958333333333297" right="0.55000000000000004" top="1" bottom="1" header="0.51180555555555596" footer="0.51180555555555596"/>
  <pageSetup paperSize="9"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68"/>
  <sheetViews>
    <sheetView topLeftCell="R1" zoomScale="70" zoomScaleNormal="70" workbookViewId="0">
      <selection activeCell="Z53" sqref="Z53"/>
    </sheetView>
  </sheetViews>
  <sheetFormatPr defaultColWidth="8.88671875" defaultRowHeight="13.2"/>
  <cols>
    <col min="1" max="1" width="9.21875" style="841" customWidth="1"/>
    <col min="2" max="2" width="25.77734375" style="841" customWidth="1"/>
    <col min="3" max="3" width="15" style="841" customWidth="1"/>
    <col min="4" max="4" width="10.77734375" style="904" customWidth="1"/>
    <col min="5" max="10" width="9.21875" style="904" customWidth="1"/>
    <col min="11" max="11" width="26.109375" style="841" customWidth="1"/>
    <col min="12" max="12" width="25.33203125" style="841" customWidth="1"/>
    <col min="13" max="16" width="8.88671875" style="904" customWidth="1"/>
    <col min="17" max="17" width="29.21875" style="841" customWidth="1"/>
    <col min="18" max="18" width="31.88671875" style="841" customWidth="1"/>
    <col min="19" max="21" width="8.88671875" style="904" customWidth="1"/>
    <col min="22" max="22" width="29.21875" style="841" customWidth="1"/>
    <col min="23" max="23" width="31.88671875" style="841" customWidth="1"/>
    <col min="24" max="24" width="8.88671875" style="1070" hidden="1" customWidth="1"/>
    <col min="25" max="25" width="8.88671875" style="904"/>
    <col min="26" max="28" width="8.88671875" style="841"/>
    <col min="29" max="29" width="9.77734375" style="841" customWidth="1"/>
    <col min="30" max="31" width="9.21875" style="841" customWidth="1"/>
    <col min="32" max="34" width="8.88671875" style="841"/>
    <col min="35" max="35" width="5.44140625" style="890" customWidth="1"/>
    <col min="36" max="36" width="8.88671875" style="890"/>
    <col min="37" max="16384" width="8.88671875" style="841"/>
  </cols>
  <sheetData>
    <row r="1" spans="1:36" s="673" customFormat="1" ht="15.6">
      <c r="A1" s="3" t="s">
        <v>39</v>
      </c>
      <c r="B1" s="3"/>
      <c r="D1" s="1112"/>
      <c r="E1" s="1112"/>
      <c r="F1" s="1112"/>
      <c r="G1" s="1112"/>
      <c r="H1" s="1112"/>
      <c r="I1" s="1112"/>
      <c r="J1" s="1112"/>
      <c r="M1" s="1112"/>
      <c r="N1" s="1112"/>
      <c r="O1" s="1112"/>
      <c r="P1" s="1112"/>
      <c r="S1" s="1112"/>
      <c r="T1" s="1112"/>
      <c r="U1" s="1112"/>
      <c r="X1" s="1262"/>
      <c r="Y1" s="1112"/>
      <c r="AI1" s="1585"/>
      <c r="AJ1" s="1585"/>
    </row>
    <row r="2" spans="1:36" s="673" customFormat="1" ht="15">
      <c r="A2" s="673" t="s">
        <v>50</v>
      </c>
      <c r="D2" s="1112"/>
      <c r="E2" s="1112"/>
      <c r="F2" s="1112"/>
      <c r="G2" s="1112"/>
      <c r="H2" s="1112"/>
      <c r="I2" s="1112"/>
      <c r="J2" s="1112"/>
      <c r="M2" s="1112"/>
      <c r="N2" s="1112"/>
      <c r="O2" s="1112"/>
      <c r="P2" s="1112"/>
      <c r="S2" s="1112"/>
      <c r="T2" s="1112"/>
      <c r="U2" s="1112"/>
      <c r="X2" s="1262"/>
      <c r="Y2" s="1112"/>
      <c r="AI2" s="1585"/>
      <c r="AJ2" s="1585"/>
    </row>
    <row r="3" spans="1:36" s="673" customFormat="1" ht="15.6">
      <c r="A3" s="3" t="s">
        <v>177</v>
      </c>
      <c r="B3" s="3"/>
      <c r="D3" s="1112"/>
      <c r="E3" s="1112"/>
      <c r="F3" s="1112"/>
      <c r="G3" s="1112"/>
      <c r="H3" s="1112"/>
      <c r="I3" s="1112"/>
      <c r="J3" s="1112"/>
      <c r="M3" s="1112"/>
      <c r="N3" s="1112"/>
      <c r="O3" s="1112"/>
      <c r="P3" s="1112"/>
      <c r="S3" s="1112"/>
      <c r="T3" s="1112"/>
      <c r="U3" s="1112"/>
      <c r="X3" s="1262"/>
      <c r="Y3" s="1112"/>
      <c r="AI3" s="1585"/>
      <c r="AJ3" s="1585"/>
    </row>
    <row r="4" spans="1:36" ht="13.8" thickBot="1"/>
    <row r="5" spans="1:36" s="840" customFormat="1">
      <c r="A5" s="842" t="s">
        <v>51</v>
      </c>
      <c r="B5" s="843"/>
      <c r="C5" s="893"/>
      <c r="D5" s="1113">
        <v>1996</v>
      </c>
      <c r="E5" s="1135">
        <v>1997</v>
      </c>
      <c r="F5" s="1135">
        <v>1998</v>
      </c>
      <c r="G5" s="1135">
        <v>1999</v>
      </c>
      <c r="H5" s="1135">
        <v>2000</v>
      </c>
      <c r="I5" s="1135">
        <v>2001</v>
      </c>
      <c r="J5" s="1152">
        <v>2002</v>
      </c>
      <c r="K5" s="842"/>
      <c r="L5" s="842"/>
      <c r="M5" s="1113">
        <v>2003</v>
      </c>
      <c r="N5" s="1176">
        <v>2004</v>
      </c>
      <c r="O5" s="1176">
        <v>2005</v>
      </c>
      <c r="P5" s="1177">
        <v>2006</v>
      </c>
      <c r="Q5" s="842"/>
      <c r="R5" s="842"/>
      <c r="S5" s="1209">
        <v>2007</v>
      </c>
      <c r="T5" s="1135">
        <v>2008</v>
      </c>
      <c r="U5" s="1135">
        <v>2009</v>
      </c>
      <c r="V5" s="842"/>
      <c r="W5" s="842"/>
      <c r="X5" s="1176">
        <v>2010</v>
      </c>
      <c r="Y5" s="1135">
        <v>2011</v>
      </c>
      <c r="Z5" s="1176">
        <v>2012</v>
      </c>
      <c r="AA5" s="1279">
        <v>2013</v>
      </c>
      <c r="AB5" s="1279">
        <v>2014</v>
      </c>
      <c r="AC5" s="1279">
        <v>2015</v>
      </c>
      <c r="AD5" s="1279">
        <v>2016</v>
      </c>
      <c r="AE5" s="1279">
        <v>2017</v>
      </c>
      <c r="AF5" s="1279">
        <v>2018</v>
      </c>
      <c r="AG5" s="1581">
        <v>2019</v>
      </c>
      <c r="AH5" s="1617">
        <v>2020</v>
      </c>
      <c r="AI5" s="1586"/>
      <c r="AJ5" s="1587"/>
    </row>
    <row r="6" spans="1:36">
      <c r="A6" s="183" t="s">
        <v>143</v>
      </c>
      <c r="B6" s="1841" t="s">
        <v>178</v>
      </c>
      <c r="C6" s="183" t="s">
        <v>179</v>
      </c>
      <c r="D6" s="1114">
        <v>40125</v>
      </c>
      <c r="E6" s="1136">
        <v>42121</v>
      </c>
      <c r="F6" s="1136">
        <v>48875</v>
      </c>
      <c r="G6" s="1136">
        <v>52577</v>
      </c>
      <c r="H6" s="1136">
        <v>53807</v>
      </c>
      <c r="I6" s="1136">
        <v>51220</v>
      </c>
      <c r="J6" s="1153">
        <v>58213</v>
      </c>
      <c r="K6" s="1841" t="s">
        <v>178</v>
      </c>
      <c r="L6" s="183" t="s">
        <v>179</v>
      </c>
      <c r="M6" s="1114">
        <v>71449</v>
      </c>
      <c r="N6" s="1178">
        <v>77984</v>
      </c>
      <c r="O6" s="1178">
        <v>87255</v>
      </c>
      <c r="P6" s="1179">
        <v>83748</v>
      </c>
      <c r="Q6" s="1841" t="s">
        <v>178</v>
      </c>
      <c r="R6" s="183" t="s">
        <v>179</v>
      </c>
      <c r="S6" s="1210">
        <v>84698</v>
      </c>
      <c r="T6" s="1211">
        <v>87667</v>
      </c>
      <c r="U6" s="1211">
        <v>99105</v>
      </c>
      <c r="V6" s="1841" t="s">
        <v>178</v>
      </c>
      <c r="W6" s="183" t="s">
        <v>179</v>
      </c>
      <c r="X6" s="1263">
        <v>100010</v>
      </c>
      <c r="Y6" s="1211">
        <v>104638</v>
      </c>
      <c r="Z6" s="1263">
        <v>103601</v>
      </c>
      <c r="AA6" s="1280">
        <v>105432</v>
      </c>
      <c r="AB6" s="1280">
        <v>111852</v>
      </c>
      <c r="AC6" s="1280">
        <v>136460</v>
      </c>
      <c r="AD6" s="1280">
        <v>133544</v>
      </c>
      <c r="AE6" s="1280">
        <v>137348</v>
      </c>
      <c r="AF6" s="1280">
        <v>122403</v>
      </c>
      <c r="AG6" s="1588">
        <v>123722</v>
      </c>
      <c r="AH6" s="1712">
        <v>122804</v>
      </c>
      <c r="AI6" s="1586"/>
    </row>
    <row r="7" spans="1:36">
      <c r="A7" s="183"/>
      <c r="B7" s="1841"/>
      <c r="C7" s="187" t="s">
        <v>180</v>
      </c>
      <c r="D7" s="1115">
        <v>27082</v>
      </c>
      <c r="E7" s="1137">
        <v>32176</v>
      </c>
      <c r="F7" s="1137">
        <v>39390</v>
      </c>
      <c r="G7" s="1137">
        <v>44974</v>
      </c>
      <c r="H7" s="1137">
        <v>56242</v>
      </c>
      <c r="I7" s="1137">
        <v>56307</v>
      </c>
      <c r="J7" s="1154">
        <v>68421</v>
      </c>
      <c r="K7" s="1841"/>
      <c r="L7" s="187" t="s">
        <v>180</v>
      </c>
      <c r="M7" s="1115">
        <v>66363</v>
      </c>
      <c r="N7" s="1180">
        <v>65898</v>
      </c>
      <c r="O7" s="1180">
        <v>70034</v>
      </c>
      <c r="P7" s="1181">
        <v>69841</v>
      </c>
      <c r="Q7" s="1841"/>
      <c r="R7" s="187" t="s">
        <v>180</v>
      </c>
      <c r="S7" s="1212">
        <v>73880</v>
      </c>
      <c r="T7" s="1137">
        <v>82063</v>
      </c>
      <c r="U7" s="1137">
        <v>81463</v>
      </c>
      <c r="V7" s="1841"/>
      <c r="W7" s="187" t="s">
        <v>180</v>
      </c>
      <c r="X7" s="1180">
        <v>73686</v>
      </c>
      <c r="Y7" s="1137">
        <v>75274</v>
      </c>
      <c r="Z7" s="1180">
        <v>76825</v>
      </c>
      <c r="AA7" s="1281">
        <v>82220</v>
      </c>
      <c r="AB7" s="1281">
        <v>84696</v>
      </c>
      <c r="AC7" s="1281">
        <v>84910</v>
      </c>
      <c r="AD7" s="1281">
        <v>111145</v>
      </c>
      <c r="AE7" s="1281">
        <v>83752</v>
      </c>
      <c r="AF7" s="1281">
        <v>84224</v>
      </c>
      <c r="AG7" s="1589">
        <v>83960</v>
      </c>
      <c r="AH7" s="1713">
        <v>85186</v>
      </c>
    </row>
    <row r="8" spans="1:36">
      <c r="A8" s="183"/>
      <c r="B8" s="1841"/>
      <c r="C8" s="190" t="s">
        <v>82</v>
      </c>
      <c r="D8" s="1114">
        <v>18086</v>
      </c>
      <c r="E8" s="1136">
        <v>18510</v>
      </c>
      <c r="F8" s="1136">
        <v>18644</v>
      </c>
      <c r="G8" s="1136">
        <v>18255</v>
      </c>
      <c r="H8" s="1136">
        <v>17974</v>
      </c>
      <c r="I8" s="1136">
        <v>19909</v>
      </c>
      <c r="J8" s="1153">
        <v>14980</v>
      </c>
      <c r="K8" s="1841"/>
      <c r="L8" s="183" t="s">
        <v>82</v>
      </c>
      <c r="M8" s="1114">
        <v>20819</v>
      </c>
      <c r="N8" s="1178">
        <v>21964</v>
      </c>
      <c r="O8" s="1178">
        <v>19454</v>
      </c>
      <c r="P8" s="1179">
        <v>18444</v>
      </c>
      <c r="Q8" s="1841"/>
      <c r="R8" s="183" t="s">
        <v>82</v>
      </c>
      <c r="S8" s="1213">
        <v>18877</v>
      </c>
      <c r="T8" s="1142">
        <v>17104</v>
      </c>
      <c r="U8" s="1142">
        <v>22941</v>
      </c>
      <c r="V8" s="1841"/>
      <c r="W8" s="183" t="s">
        <v>82</v>
      </c>
      <c r="X8" s="1201">
        <v>27818</v>
      </c>
      <c r="Y8" s="1142">
        <v>26227</v>
      </c>
      <c r="Z8" s="1201">
        <v>23899</v>
      </c>
      <c r="AA8" s="1282">
        <v>25624</v>
      </c>
      <c r="AB8" s="1281">
        <v>26755</v>
      </c>
      <c r="AC8" s="1281">
        <v>24367</v>
      </c>
      <c r="AD8" s="1281">
        <v>27564</v>
      </c>
      <c r="AE8" s="1281">
        <v>26403</v>
      </c>
      <c r="AF8" s="1281">
        <v>26499</v>
      </c>
      <c r="AG8" s="1589">
        <v>25380</v>
      </c>
      <c r="AH8" s="1713">
        <v>27577</v>
      </c>
    </row>
    <row r="9" spans="1:36">
      <c r="A9" s="183"/>
      <c r="B9" s="1841"/>
      <c r="C9" s="1116" t="s">
        <v>84</v>
      </c>
      <c r="D9" s="1117">
        <v>85293</v>
      </c>
      <c r="E9" s="1138">
        <v>92807</v>
      </c>
      <c r="F9" s="1138">
        <v>106909</v>
      </c>
      <c r="G9" s="1138">
        <v>115806</v>
      </c>
      <c r="H9" s="1138">
        <v>128023</v>
      </c>
      <c r="I9" s="1138">
        <v>127436</v>
      </c>
      <c r="J9" s="1155">
        <v>141614</v>
      </c>
      <c r="K9" s="1841"/>
      <c r="L9" s="1116" t="s">
        <v>84</v>
      </c>
      <c r="M9" s="1117">
        <v>158631</v>
      </c>
      <c r="N9" s="1182">
        <v>165846</v>
      </c>
      <c r="O9" s="1182">
        <v>163144</v>
      </c>
      <c r="P9" s="1183">
        <v>172033</v>
      </c>
      <c r="Q9" s="1841"/>
      <c r="R9" s="1116" t="s">
        <v>84</v>
      </c>
      <c r="S9" s="1214">
        <v>177455</v>
      </c>
      <c r="T9" s="1139">
        <v>186834</v>
      </c>
      <c r="U9" s="1139">
        <v>203509</v>
      </c>
      <c r="V9" s="1841"/>
      <c r="W9" s="1116" t="s">
        <v>84</v>
      </c>
      <c r="X9" s="1182">
        <v>201514</v>
      </c>
      <c r="Y9" s="1139">
        <v>206139</v>
      </c>
      <c r="Z9" s="1184">
        <v>204325</v>
      </c>
      <c r="AA9" s="1283">
        <v>213276</v>
      </c>
      <c r="AB9" s="1283">
        <v>223303</v>
      </c>
      <c r="AC9" s="1283">
        <v>245737</v>
      </c>
      <c r="AD9" s="1283">
        <v>272253</v>
      </c>
      <c r="AE9" s="1283">
        <v>247503</v>
      </c>
      <c r="AF9" s="1283">
        <v>233126</v>
      </c>
      <c r="AG9" s="1590">
        <v>233062</v>
      </c>
      <c r="AH9" s="1714">
        <v>235567</v>
      </c>
      <c r="AI9" s="1586"/>
    </row>
    <row r="10" spans="1:36">
      <c r="A10" s="183"/>
      <c r="B10" s="1843" t="s">
        <v>181</v>
      </c>
      <c r="C10" s="1116" t="s">
        <v>179</v>
      </c>
      <c r="D10" s="1117">
        <v>52862</v>
      </c>
      <c r="E10" s="1138">
        <v>45982</v>
      </c>
      <c r="F10" s="1138">
        <v>45935</v>
      </c>
      <c r="G10" s="1138">
        <v>40903</v>
      </c>
      <c r="H10" s="1138">
        <v>45881</v>
      </c>
      <c r="I10" s="1138">
        <v>55284</v>
      </c>
      <c r="J10" s="1155">
        <v>66086</v>
      </c>
      <c r="K10" s="1843" t="s">
        <v>181</v>
      </c>
      <c r="L10" s="1116" t="s">
        <v>179</v>
      </c>
      <c r="M10" s="1117">
        <v>73776</v>
      </c>
      <c r="N10" s="1182">
        <v>76328</v>
      </c>
      <c r="O10" s="1182">
        <v>84719</v>
      </c>
      <c r="P10" s="1183">
        <v>96422</v>
      </c>
      <c r="Q10" s="1843" t="s">
        <v>181</v>
      </c>
      <c r="R10" s="1116" t="s">
        <v>179</v>
      </c>
      <c r="S10" s="1210">
        <v>90310</v>
      </c>
      <c r="T10" s="1211">
        <v>99053</v>
      </c>
      <c r="U10" s="1211">
        <v>102178</v>
      </c>
      <c r="V10" s="1843" t="s">
        <v>181</v>
      </c>
      <c r="W10" s="1116" t="s">
        <v>179</v>
      </c>
      <c r="X10" s="1264">
        <v>114991</v>
      </c>
      <c r="Y10" s="1211">
        <v>110331</v>
      </c>
      <c r="Z10" s="1263">
        <v>111860</v>
      </c>
      <c r="AA10" s="1280">
        <v>116820</v>
      </c>
      <c r="AB10" s="1280">
        <v>115595</v>
      </c>
      <c r="AC10" s="1280">
        <v>121242</v>
      </c>
      <c r="AD10" s="1280">
        <v>137939</v>
      </c>
      <c r="AE10" s="1280">
        <v>153858</v>
      </c>
      <c r="AF10" s="1280">
        <v>185364</v>
      </c>
      <c r="AG10" s="1588">
        <v>177872</v>
      </c>
      <c r="AH10" s="1712">
        <v>158955</v>
      </c>
      <c r="AI10" s="1586"/>
    </row>
    <row r="11" spans="1:36">
      <c r="A11" s="183"/>
      <c r="B11" s="1841"/>
      <c r="C11" s="187" t="s">
        <v>180</v>
      </c>
      <c r="D11" s="1115">
        <v>15680</v>
      </c>
      <c r="E11" s="1137">
        <v>19785</v>
      </c>
      <c r="F11" s="1137">
        <v>25039</v>
      </c>
      <c r="G11" s="1137">
        <v>28996</v>
      </c>
      <c r="H11" s="1137">
        <v>35519</v>
      </c>
      <c r="I11" s="1137">
        <v>41020</v>
      </c>
      <c r="J11" s="1154">
        <v>49438</v>
      </c>
      <c r="K11" s="1841"/>
      <c r="L11" s="187" t="s">
        <v>180</v>
      </c>
      <c r="M11" s="1115">
        <v>35591</v>
      </c>
      <c r="N11" s="1180">
        <v>27805</v>
      </c>
      <c r="O11" s="1180">
        <v>18023</v>
      </c>
      <c r="P11" s="1181">
        <v>14574</v>
      </c>
      <c r="Q11" s="1841"/>
      <c r="R11" s="187" t="s">
        <v>180</v>
      </c>
      <c r="S11" s="1212">
        <v>11513</v>
      </c>
      <c r="T11" s="1137">
        <v>10430</v>
      </c>
      <c r="U11" s="1137">
        <v>9601</v>
      </c>
      <c r="V11" s="1841"/>
      <c r="W11" s="187" t="s">
        <v>180</v>
      </c>
      <c r="X11" s="1180">
        <v>7128</v>
      </c>
      <c r="Y11" s="1137">
        <v>7529</v>
      </c>
      <c r="Z11" s="1180">
        <v>7995</v>
      </c>
      <c r="AA11" s="1281">
        <v>7863</v>
      </c>
      <c r="AB11" s="1281">
        <v>7987</v>
      </c>
      <c r="AC11" s="1281">
        <v>9258</v>
      </c>
      <c r="AD11" s="1281">
        <v>9180</v>
      </c>
      <c r="AE11" s="1281">
        <v>8836</v>
      </c>
      <c r="AF11" s="1281">
        <v>7867</v>
      </c>
      <c r="AG11" s="1589">
        <v>6339</v>
      </c>
      <c r="AH11" s="1713">
        <v>5619</v>
      </c>
    </row>
    <row r="12" spans="1:36">
      <c r="A12" s="183"/>
      <c r="B12" s="1841"/>
      <c r="C12" s="183" t="s">
        <v>70</v>
      </c>
      <c r="D12" s="1114">
        <v>2331</v>
      </c>
      <c r="E12" s="1136">
        <v>2198</v>
      </c>
      <c r="F12" s="1136">
        <v>2469</v>
      </c>
      <c r="G12" s="1136">
        <v>2318</v>
      </c>
      <c r="H12" s="1136">
        <v>2351</v>
      </c>
      <c r="I12" s="1136">
        <v>2091</v>
      </c>
      <c r="J12" s="1153">
        <v>1934</v>
      </c>
      <c r="K12" s="1841"/>
      <c r="L12" s="183" t="s">
        <v>70</v>
      </c>
      <c r="M12" s="1114">
        <v>1872</v>
      </c>
      <c r="N12" s="1178">
        <v>1979</v>
      </c>
      <c r="O12" s="1178">
        <v>1862</v>
      </c>
      <c r="P12" s="1179">
        <v>1921</v>
      </c>
      <c r="Q12" s="1841"/>
      <c r="R12" s="183" t="s">
        <v>70</v>
      </c>
      <c r="S12" s="1213">
        <v>2085</v>
      </c>
      <c r="T12" s="1142">
        <v>1982</v>
      </c>
      <c r="U12" s="1142">
        <v>2314</v>
      </c>
      <c r="V12" s="1841"/>
      <c r="W12" s="183" t="s">
        <v>70</v>
      </c>
      <c r="X12" s="1201">
        <v>2309</v>
      </c>
      <c r="Y12" s="1142">
        <v>2234</v>
      </c>
      <c r="Z12" s="1201">
        <v>2021</v>
      </c>
      <c r="AA12" s="1282">
        <v>2176</v>
      </c>
      <c r="AB12" s="1281">
        <v>2143</v>
      </c>
      <c r="AC12" s="1281">
        <v>2190</v>
      </c>
      <c r="AD12" s="1281">
        <v>4102</v>
      </c>
      <c r="AE12" s="1281">
        <v>4072</v>
      </c>
      <c r="AF12" s="1281">
        <v>4061</v>
      </c>
      <c r="AG12" s="1589">
        <v>3977</v>
      </c>
      <c r="AH12" s="1713">
        <v>1855</v>
      </c>
    </row>
    <row r="13" spans="1:36">
      <c r="A13" s="183"/>
      <c r="B13" s="1844"/>
      <c r="C13" s="1118" t="s">
        <v>84</v>
      </c>
      <c r="D13" s="1119">
        <v>70873</v>
      </c>
      <c r="E13" s="1139">
        <v>67965</v>
      </c>
      <c r="F13" s="1139">
        <v>73443</v>
      </c>
      <c r="G13" s="1139">
        <v>72217</v>
      </c>
      <c r="H13" s="1139">
        <v>83751</v>
      </c>
      <c r="I13" s="1139">
        <v>98395</v>
      </c>
      <c r="J13" s="1156">
        <v>117458</v>
      </c>
      <c r="K13" s="1844"/>
      <c r="L13" s="1118" t="s">
        <v>84</v>
      </c>
      <c r="M13" s="1119">
        <v>111239</v>
      </c>
      <c r="N13" s="1184">
        <v>106112</v>
      </c>
      <c r="O13" s="1184">
        <v>104604</v>
      </c>
      <c r="P13" s="1185">
        <v>112917</v>
      </c>
      <c r="Q13" s="1844"/>
      <c r="R13" s="1118" t="s">
        <v>84</v>
      </c>
      <c r="S13" s="1214">
        <v>103908</v>
      </c>
      <c r="T13" s="1139">
        <v>111465</v>
      </c>
      <c r="U13" s="1139">
        <v>114093</v>
      </c>
      <c r="V13" s="1844"/>
      <c r="W13" s="1118" t="s">
        <v>84</v>
      </c>
      <c r="X13" s="1184">
        <v>124428</v>
      </c>
      <c r="Y13" s="1139">
        <v>120094</v>
      </c>
      <c r="Z13" s="1184">
        <v>121876</v>
      </c>
      <c r="AA13" s="1283">
        <v>126859</v>
      </c>
      <c r="AB13" s="1283">
        <v>125725</v>
      </c>
      <c r="AC13" s="1283">
        <v>132690</v>
      </c>
      <c r="AD13" s="1283">
        <v>151221</v>
      </c>
      <c r="AE13" s="1283">
        <v>166766</v>
      </c>
      <c r="AF13" s="1283">
        <v>197292</v>
      </c>
      <c r="AG13" s="1590">
        <v>188188</v>
      </c>
      <c r="AH13" s="1714">
        <f>SUM(AH10:AH12)</f>
        <v>166429</v>
      </c>
      <c r="AI13" s="1435"/>
    </row>
    <row r="14" spans="1:36">
      <c r="A14" s="183"/>
      <c r="B14" s="1841" t="s">
        <v>182</v>
      </c>
      <c r="C14" s="183" t="s">
        <v>183</v>
      </c>
      <c r="D14" s="1114">
        <v>862</v>
      </c>
      <c r="E14" s="1136">
        <v>902</v>
      </c>
      <c r="F14" s="1136">
        <v>954</v>
      </c>
      <c r="G14" s="1136">
        <v>1060</v>
      </c>
      <c r="H14" s="1136">
        <v>1139</v>
      </c>
      <c r="I14" s="1136">
        <v>1170</v>
      </c>
      <c r="J14" s="1153">
        <v>1336</v>
      </c>
      <c r="K14" s="1841" t="s">
        <v>182</v>
      </c>
      <c r="L14" s="183" t="s">
        <v>183</v>
      </c>
      <c r="M14" s="1114">
        <v>1363</v>
      </c>
      <c r="N14" s="1178">
        <v>1369</v>
      </c>
      <c r="O14" s="1178">
        <v>1395</v>
      </c>
      <c r="P14" s="1179">
        <v>1529</v>
      </c>
      <c r="Q14" s="1841" t="s">
        <v>182</v>
      </c>
      <c r="R14" s="183" t="s">
        <v>183</v>
      </c>
      <c r="S14" s="1215">
        <v>1620</v>
      </c>
      <c r="T14" s="1136">
        <v>1737</v>
      </c>
      <c r="U14" s="1136">
        <v>1893</v>
      </c>
      <c r="V14" s="1841" t="s">
        <v>182</v>
      </c>
      <c r="W14" s="183" t="s">
        <v>183</v>
      </c>
      <c r="X14" s="1178">
        <v>1959</v>
      </c>
      <c r="Y14" s="1136">
        <v>1874</v>
      </c>
      <c r="Z14" s="1178">
        <v>2027</v>
      </c>
      <c r="AA14" s="1284">
        <v>2137</v>
      </c>
      <c r="AB14" s="1284">
        <v>2300</v>
      </c>
      <c r="AC14" s="1284">
        <v>2287</v>
      </c>
      <c r="AD14" s="1284">
        <v>2229</v>
      </c>
      <c r="AE14" s="1284">
        <v>2284</v>
      </c>
      <c r="AF14" s="1284"/>
      <c r="AG14" s="1591"/>
      <c r="AH14" s="1715"/>
      <c r="AI14" s="1586"/>
    </row>
    <row r="15" spans="1:36">
      <c r="A15" s="183"/>
      <c r="B15" s="1841"/>
      <c r="C15" s="187" t="s">
        <v>180</v>
      </c>
      <c r="D15" s="1115">
        <v>5</v>
      </c>
      <c r="E15" s="1137">
        <v>9</v>
      </c>
      <c r="F15" s="1137">
        <v>8</v>
      </c>
      <c r="G15" s="1137">
        <v>10</v>
      </c>
      <c r="H15" s="1137">
        <v>17</v>
      </c>
      <c r="I15" s="1137">
        <v>24</v>
      </c>
      <c r="J15" s="1154">
        <v>19</v>
      </c>
      <c r="K15" s="1841"/>
      <c r="L15" s="187" t="s">
        <v>180</v>
      </c>
      <c r="M15" s="1115">
        <v>27</v>
      </c>
      <c r="N15" s="1180">
        <v>32</v>
      </c>
      <c r="O15" s="1180">
        <v>37</v>
      </c>
      <c r="P15" s="1181">
        <v>24</v>
      </c>
      <c r="Q15" s="1841"/>
      <c r="R15" s="187" t="s">
        <v>180</v>
      </c>
      <c r="S15" s="1212">
        <v>41</v>
      </c>
      <c r="T15" s="1137">
        <v>45</v>
      </c>
      <c r="U15" s="1137">
        <v>25</v>
      </c>
      <c r="V15" s="1841"/>
      <c r="W15" s="187" t="s">
        <v>467</v>
      </c>
      <c r="X15" s="1180">
        <v>28</v>
      </c>
      <c r="Y15" s="1137">
        <v>22</v>
      </c>
      <c r="Z15" s="1180"/>
      <c r="AA15" s="1281"/>
      <c r="AB15" s="1281"/>
      <c r="AC15" s="1281"/>
      <c r="AD15" s="1281"/>
      <c r="AE15" s="1281"/>
      <c r="AF15" s="1281"/>
      <c r="AG15" s="1589"/>
      <c r="AH15" s="1716"/>
    </row>
    <row r="16" spans="1:36">
      <c r="A16" s="183"/>
      <c r="B16" s="1841"/>
      <c r="C16" s="183" t="s">
        <v>82</v>
      </c>
      <c r="D16" s="1114">
        <v>44</v>
      </c>
      <c r="E16" s="1136">
        <v>52</v>
      </c>
      <c r="F16" s="1136">
        <v>63</v>
      </c>
      <c r="G16" s="1136">
        <v>49</v>
      </c>
      <c r="H16" s="1136">
        <v>51</v>
      </c>
      <c r="I16" s="1136">
        <v>58</v>
      </c>
      <c r="J16" s="1153">
        <v>48</v>
      </c>
      <c r="K16" s="1841"/>
      <c r="L16" s="183" t="s">
        <v>82</v>
      </c>
      <c r="M16" s="1114">
        <v>35</v>
      </c>
      <c r="N16" s="1178">
        <v>50</v>
      </c>
      <c r="O16" s="1178">
        <v>50</v>
      </c>
      <c r="P16" s="1179">
        <v>46</v>
      </c>
      <c r="Q16" s="1841"/>
      <c r="R16" s="183" t="s">
        <v>82</v>
      </c>
      <c r="S16" s="1215">
        <v>61</v>
      </c>
      <c r="T16" s="1136">
        <v>67</v>
      </c>
      <c r="U16" s="1136">
        <v>61</v>
      </c>
      <c r="V16" s="1841"/>
      <c r="W16" s="183" t="s">
        <v>184</v>
      </c>
      <c r="X16" s="1178">
        <v>39</v>
      </c>
      <c r="Y16" s="1136">
        <v>27</v>
      </c>
      <c r="Z16" s="1178">
        <v>42</v>
      </c>
      <c r="AA16" s="1284">
        <v>50</v>
      </c>
      <c r="AB16" s="1284">
        <v>60</v>
      </c>
      <c r="AC16" s="1284">
        <v>48</v>
      </c>
      <c r="AD16" s="1284">
        <v>61</v>
      </c>
      <c r="AE16" s="1284">
        <v>40</v>
      </c>
      <c r="AF16" s="1284"/>
      <c r="AG16" s="1591"/>
      <c r="AH16" s="1715"/>
    </row>
    <row r="17" spans="1:36" ht="13.8" thickBot="1">
      <c r="A17" s="851"/>
      <c r="B17" s="1842"/>
      <c r="C17" s="1120" t="s">
        <v>84</v>
      </c>
      <c r="D17" s="1121">
        <v>911</v>
      </c>
      <c r="E17" s="1140">
        <v>963</v>
      </c>
      <c r="F17" s="1140">
        <v>1025</v>
      </c>
      <c r="G17" s="1140">
        <v>1119</v>
      </c>
      <c r="H17" s="1140">
        <v>1207</v>
      </c>
      <c r="I17" s="1140">
        <v>1252</v>
      </c>
      <c r="J17" s="1157">
        <v>1403</v>
      </c>
      <c r="K17" s="1842"/>
      <c r="L17" s="1120" t="s">
        <v>84</v>
      </c>
      <c r="M17" s="1121">
        <v>1425</v>
      </c>
      <c r="N17" s="1186">
        <v>1451</v>
      </c>
      <c r="O17" s="1186">
        <v>1482</v>
      </c>
      <c r="P17" s="1187">
        <v>1599</v>
      </c>
      <c r="Q17" s="1842"/>
      <c r="R17" s="1120" t="s">
        <v>84</v>
      </c>
      <c r="S17" s="1216">
        <v>1722</v>
      </c>
      <c r="T17" s="1140">
        <v>1849</v>
      </c>
      <c r="U17" s="1140">
        <v>1979</v>
      </c>
      <c r="V17" s="1842"/>
      <c r="W17" s="1120" t="s">
        <v>84</v>
      </c>
      <c r="X17" s="1186">
        <v>2026</v>
      </c>
      <c r="Y17" s="1140">
        <v>1923</v>
      </c>
      <c r="Z17" s="1186">
        <v>2069</v>
      </c>
      <c r="AA17" s="1285">
        <v>2187</v>
      </c>
      <c r="AB17" s="1285">
        <v>2360</v>
      </c>
      <c r="AC17" s="1285">
        <v>2335</v>
      </c>
      <c r="AD17" s="1285">
        <v>2290</v>
      </c>
      <c r="AE17" s="1285">
        <v>2324</v>
      </c>
      <c r="AF17" s="1285"/>
      <c r="AG17" s="1592"/>
      <c r="AH17" s="1717"/>
      <c r="AI17" s="1586"/>
    </row>
    <row r="18" spans="1:36">
      <c r="A18" s="183" t="s">
        <v>85</v>
      </c>
      <c r="B18" s="1849" t="s">
        <v>185</v>
      </c>
      <c r="C18" s="1122" t="s">
        <v>186</v>
      </c>
      <c r="D18" s="1123">
        <v>340101</v>
      </c>
      <c r="E18" s="1141">
        <v>350807</v>
      </c>
      <c r="F18" s="1141">
        <v>359381</v>
      </c>
      <c r="G18" s="1141">
        <v>360180</v>
      </c>
      <c r="H18" s="1141">
        <v>387364</v>
      </c>
      <c r="I18" s="1141">
        <v>386767</v>
      </c>
      <c r="J18" s="1158">
        <v>369458</v>
      </c>
      <c r="K18" s="1849" t="s">
        <v>185</v>
      </c>
      <c r="L18" s="1122" t="s">
        <v>186</v>
      </c>
      <c r="M18" s="1123">
        <v>362711</v>
      </c>
      <c r="N18" s="1188">
        <v>368416</v>
      </c>
      <c r="O18" s="1188">
        <v>367960</v>
      </c>
      <c r="P18" s="1189">
        <v>347060</v>
      </c>
      <c r="Q18" s="1845" t="s">
        <v>185</v>
      </c>
      <c r="R18" s="1217" t="s">
        <v>186</v>
      </c>
      <c r="S18" s="1218">
        <v>333498</v>
      </c>
      <c r="T18" s="1141">
        <v>330110</v>
      </c>
      <c r="U18" s="1141">
        <v>295315</v>
      </c>
      <c r="V18" s="1845" t="s">
        <v>185</v>
      </c>
      <c r="W18" s="1217" t="s">
        <v>186</v>
      </c>
      <c r="X18" s="1188">
        <v>290081</v>
      </c>
      <c r="Y18" s="1141">
        <v>287580</v>
      </c>
      <c r="Z18" s="1188">
        <v>287013</v>
      </c>
      <c r="AA18" s="1286">
        <v>271731</v>
      </c>
      <c r="AB18" s="1286">
        <v>265959</v>
      </c>
      <c r="AC18" s="1286">
        <v>258839</v>
      </c>
      <c r="AD18" s="1286">
        <v>260244</v>
      </c>
      <c r="AE18" s="1317">
        <v>260290</v>
      </c>
      <c r="AF18" s="1317">
        <v>253630</v>
      </c>
      <c r="AG18" s="1593">
        <v>245372</v>
      </c>
      <c r="AH18" s="1718">
        <v>227348</v>
      </c>
      <c r="AI18" s="1586"/>
    </row>
    <row r="19" spans="1:36">
      <c r="A19" s="183"/>
      <c r="B19" s="1841"/>
      <c r="C19" s="194" t="s">
        <v>187</v>
      </c>
      <c r="D19" s="1124">
        <v>36514</v>
      </c>
      <c r="E19" s="1142">
        <v>40765</v>
      </c>
      <c r="F19" s="1142">
        <v>42551</v>
      </c>
      <c r="G19" s="1142">
        <v>45475</v>
      </c>
      <c r="H19" s="1142">
        <v>49501</v>
      </c>
      <c r="I19" s="1142">
        <v>52408</v>
      </c>
      <c r="J19" s="1159">
        <v>51586</v>
      </c>
      <c r="K19" s="1841"/>
      <c r="L19" s="190" t="s">
        <v>187</v>
      </c>
      <c r="M19" s="1190">
        <v>50381</v>
      </c>
      <c r="N19" s="1191">
        <v>54665</v>
      </c>
      <c r="O19" s="1191">
        <v>59118</v>
      </c>
      <c r="P19" s="1192">
        <v>61614</v>
      </c>
      <c r="Q19" s="1846"/>
      <c r="R19" s="1219" t="s">
        <v>187</v>
      </c>
      <c r="S19" s="1220">
        <v>62793</v>
      </c>
      <c r="T19" s="1221">
        <v>60892</v>
      </c>
      <c r="U19" s="1221">
        <v>53281</v>
      </c>
      <c r="V19" s="1846"/>
      <c r="W19" s="1219" t="s">
        <v>187</v>
      </c>
      <c r="X19" s="1191">
        <v>54517</v>
      </c>
      <c r="Y19" s="1221">
        <v>55030</v>
      </c>
      <c r="Z19" s="1191">
        <v>55783</v>
      </c>
      <c r="AA19" s="1287">
        <v>56705</v>
      </c>
      <c r="AB19" s="1287">
        <v>60030</v>
      </c>
      <c r="AC19" s="1287">
        <v>59882</v>
      </c>
      <c r="AD19" s="1287">
        <v>58137</v>
      </c>
      <c r="AE19" s="1284">
        <v>58189</v>
      </c>
      <c r="AF19" s="1284">
        <v>59937</v>
      </c>
      <c r="AG19" s="1591">
        <v>62597</v>
      </c>
      <c r="AH19" s="1719">
        <v>61124</v>
      </c>
    </row>
    <row r="20" spans="1:36">
      <c r="A20" s="183"/>
      <c r="B20" s="1841"/>
      <c r="C20" s="1116" t="s">
        <v>84</v>
      </c>
      <c r="D20" s="1117">
        <v>376615</v>
      </c>
      <c r="E20" s="1138">
        <v>391572</v>
      </c>
      <c r="F20" s="1138">
        <v>401932</v>
      </c>
      <c r="G20" s="1138">
        <v>405655</v>
      </c>
      <c r="H20" s="1138">
        <v>436865</v>
      </c>
      <c r="I20" s="1138">
        <v>439175</v>
      </c>
      <c r="J20" s="1155">
        <v>421044</v>
      </c>
      <c r="K20" s="1841"/>
      <c r="L20" s="1116" t="s">
        <v>84</v>
      </c>
      <c r="M20" s="1117">
        <v>413092</v>
      </c>
      <c r="N20" s="1182">
        <v>423081</v>
      </c>
      <c r="O20" s="1182">
        <v>427078</v>
      </c>
      <c r="P20" s="1183">
        <v>408674</v>
      </c>
      <c r="Q20" s="1847"/>
      <c r="R20" s="1222" t="s">
        <v>84</v>
      </c>
      <c r="S20" s="1214">
        <v>396291</v>
      </c>
      <c r="T20" s="1139">
        <v>391002</v>
      </c>
      <c r="U20" s="1139">
        <v>348596</v>
      </c>
      <c r="V20" s="1847"/>
      <c r="W20" s="1222" t="s">
        <v>84</v>
      </c>
      <c r="X20" s="1184">
        <v>344598</v>
      </c>
      <c r="Y20" s="1139">
        <v>342610</v>
      </c>
      <c r="Z20" s="1184">
        <v>342796</v>
      </c>
      <c r="AA20" s="1283">
        <v>328436</v>
      </c>
      <c r="AB20" s="1283">
        <v>325989</v>
      </c>
      <c r="AC20" s="1283">
        <v>318721</v>
      </c>
      <c r="AD20" s="1283">
        <v>318381</v>
      </c>
      <c r="AE20" s="1283">
        <v>318479</v>
      </c>
      <c r="AF20" s="1283">
        <v>313567</v>
      </c>
      <c r="AG20" s="1590">
        <v>307969</v>
      </c>
      <c r="AH20" s="1714">
        <v>288472</v>
      </c>
    </row>
    <row r="21" spans="1:36">
      <c r="A21" s="183"/>
      <c r="B21" s="1649"/>
      <c r="C21" s="1116"/>
      <c r="D21" s="1117"/>
      <c r="E21" s="1138"/>
      <c r="F21" s="1138"/>
      <c r="G21" s="1138"/>
      <c r="H21" s="1138"/>
      <c r="I21" s="1138"/>
      <c r="J21" s="1155"/>
      <c r="K21" s="1649"/>
      <c r="L21" s="1116"/>
      <c r="M21" s="1117"/>
      <c r="N21" s="1182"/>
      <c r="O21" s="1182"/>
      <c r="P21" s="1183"/>
      <c r="Q21" s="1848" t="s">
        <v>66</v>
      </c>
      <c r="R21" s="1223" t="s">
        <v>188</v>
      </c>
      <c r="S21" s="1224">
        <v>376310</v>
      </c>
      <c r="T21" s="1147">
        <v>347836</v>
      </c>
      <c r="U21" s="1147">
        <v>254368</v>
      </c>
      <c r="V21" s="1848" t="s">
        <v>66</v>
      </c>
      <c r="W21" s="1223" t="s">
        <v>188</v>
      </c>
      <c r="X21" s="1264">
        <v>255192</v>
      </c>
      <c r="Y21" s="1147">
        <v>253754</v>
      </c>
      <c r="Z21" s="1264">
        <v>245004</v>
      </c>
      <c r="AA21" s="1288">
        <v>240188</v>
      </c>
      <c r="AB21" s="1288">
        <v>245535</v>
      </c>
      <c r="AC21" s="1288">
        <v>241412</v>
      </c>
      <c r="AD21" s="1288">
        <v>240455</v>
      </c>
      <c r="AE21" s="1288">
        <v>240118</v>
      </c>
      <c r="AF21" s="1288">
        <v>234309</v>
      </c>
      <c r="AG21" s="1594">
        <v>235182</v>
      </c>
      <c r="AH21" s="1720">
        <v>232215</v>
      </c>
      <c r="AI21" s="1586"/>
    </row>
    <row r="22" spans="1:36">
      <c r="A22" s="183"/>
      <c r="B22" s="1649"/>
      <c r="C22" s="1116"/>
      <c r="D22" s="1117"/>
      <c r="E22" s="1138"/>
      <c r="F22" s="1138"/>
      <c r="G22" s="1138"/>
      <c r="H22" s="1138"/>
      <c r="I22" s="1138"/>
      <c r="J22" s="1155"/>
      <c r="K22" s="1649"/>
      <c r="L22" s="1116"/>
      <c r="M22" s="1117"/>
      <c r="N22" s="1182"/>
      <c r="O22" s="1182"/>
      <c r="P22" s="1183"/>
      <c r="Q22" s="1846"/>
      <c r="R22" s="1225" t="s">
        <v>189</v>
      </c>
      <c r="S22" s="1212">
        <v>307665</v>
      </c>
      <c r="T22" s="1137">
        <v>342654</v>
      </c>
      <c r="U22" s="1137">
        <v>361439</v>
      </c>
      <c r="V22" s="1846"/>
      <c r="W22" s="1225" t="s">
        <v>189</v>
      </c>
      <c r="X22" s="1180">
        <v>377089</v>
      </c>
      <c r="Y22" s="1137">
        <v>363876</v>
      </c>
      <c r="Z22" s="1180">
        <v>369679</v>
      </c>
      <c r="AA22" s="1281">
        <v>356179</v>
      </c>
      <c r="AB22" s="1281">
        <v>255001</v>
      </c>
      <c r="AC22" s="1281">
        <v>235809</v>
      </c>
      <c r="AD22" s="1281">
        <v>246879</v>
      </c>
      <c r="AE22" s="1281">
        <v>239236</v>
      </c>
      <c r="AF22" s="1281">
        <v>232701</v>
      </c>
      <c r="AG22" s="1589">
        <v>227293</v>
      </c>
      <c r="AH22" s="1713">
        <v>222344</v>
      </c>
      <c r="AI22" s="1586"/>
    </row>
    <row r="23" spans="1:36">
      <c r="A23" s="183"/>
      <c r="B23" s="1649"/>
      <c r="C23" s="1116"/>
      <c r="D23" s="1117"/>
      <c r="E23" s="1138"/>
      <c r="F23" s="1138"/>
      <c r="G23" s="1138"/>
      <c r="H23" s="1138"/>
      <c r="I23" s="1138"/>
      <c r="J23" s="1155"/>
      <c r="K23" s="1649"/>
      <c r="L23" s="1116"/>
      <c r="M23" s="1117"/>
      <c r="N23" s="1182"/>
      <c r="O23" s="1182"/>
      <c r="P23" s="1183"/>
      <c r="Q23" s="1847"/>
      <c r="R23" s="1226" t="s">
        <v>190</v>
      </c>
      <c r="S23" s="1213">
        <v>299628</v>
      </c>
      <c r="T23" s="1142">
        <v>318903</v>
      </c>
      <c r="U23" s="1142">
        <v>354792</v>
      </c>
      <c r="V23" s="1847"/>
      <c r="W23" s="1226" t="s">
        <v>190</v>
      </c>
      <c r="X23" s="1201">
        <v>374891</v>
      </c>
      <c r="Y23" s="1142">
        <v>364712</v>
      </c>
      <c r="Z23" s="1201">
        <v>380964</v>
      </c>
      <c r="AA23" s="1282">
        <v>372680</v>
      </c>
      <c r="AB23" s="1282">
        <v>296740</v>
      </c>
      <c r="AC23" s="1282">
        <v>241904</v>
      </c>
      <c r="AD23" s="1282">
        <v>251877</v>
      </c>
      <c r="AE23" s="1282">
        <v>246500</v>
      </c>
      <c r="AF23" s="1282">
        <v>236279</v>
      </c>
      <c r="AG23" s="1595">
        <v>224375</v>
      </c>
      <c r="AH23" s="1721">
        <v>221486</v>
      </c>
    </row>
    <row r="24" spans="1:36">
      <c r="A24" s="183"/>
      <c r="B24" s="1649"/>
      <c r="C24" s="1116"/>
      <c r="D24" s="1117"/>
      <c r="E24" s="1138"/>
      <c r="F24" s="1138"/>
      <c r="G24" s="1138"/>
      <c r="H24" s="1138"/>
      <c r="I24" s="1138"/>
      <c r="J24" s="1155"/>
      <c r="K24" s="1649"/>
      <c r="L24" s="1116"/>
      <c r="M24" s="1117"/>
      <c r="N24" s="1182"/>
      <c r="O24" s="1182"/>
      <c r="P24" s="1183"/>
      <c r="Q24" s="1846" t="s">
        <v>191</v>
      </c>
      <c r="R24" s="1227" t="s">
        <v>186</v>
      </c>
      <c r="S24" s="1215">
        <v>145040</v>
      </c>
      <c r="T24" s="1136">
        <v>151765</v>
      </c>
      <c r="U24" s="1136">
        <v>164459</v>
      </c>
      <c r="V24" s="1846" t="s">
        <v>191</v>
      </c>
      <c r="W24" s="1227" t="s">
        <v>186</v>
      </c>
      <c r="X24" s="1178">
        <v>187237</v>
      </c>
      <c r="Y24" s="1136">
        <v>197594</v>
      </c>
      <c r="Z24" s="1178">
        <v>224917</v>
      </c>
      <c r="AA24" s="1284">
        <v>225571</v>
      </c>
      <c r="AB24" s="1284">
        <v>177750</v>
      </c>
      <c r="AC24" s="1284">
        <v>146749</v>
      </c>
      <c r="AD24" s="1284">
        <v>160643</v>
      </c>
      <c r="AE24" s="1284">
        <v>156844</v>
      </c>
      <c r="AF24" s="1284">
        <v>152440</v>
      </c>
      <c r="AG24" s="1591">
        <v>140865</v>
      </c>
      <c r="AH24" s="1719">
        <v>140322</v>
      </c>
    </row>
    <row r="25" spans="1:36">
      <c r="A25" s="183"/>
      <c r="B25" s="1649"/>
      <c r="C25" s="1116"/>
      <c r="D25" s="1117"/>
      <c r="E25" s="1138"/>
      <c r="F25" s="1138"/>
      <c r="G25" s="1138"/>
      <c r="H25" s="1138"/>
      <c r="I25" s="1138"/>
      <c r="J25" s="1155"/>
      <c r="K25" s="1649"/>
      <c r="L25" s="1116"/>
      <c r="M25" s="1117"/>
      <c r="N25" s="1182"/>
      <c r="O25" s="1182"/>
      <c r="P25" s="1183"/>
      <c r="Q25" s="1846"/>
      <c r="R25" s="1219" t="s">
        <v>187</v>
      </c>
      <c r="S25" s="1220">
        <v>19914</v>
      </c>
      <c r="T25" s="1221">
        <v>25185</v>
      </c>
      <c r="U25" s="1221">
        <v>28890</v>
      </c>
      <c r="V25" s="1846"/>
      <c r="W25" s="1219" t="s">
        <v>187</v>
      </c>
      <c r="X25" s="1191">
        <v>35456</v>
      </c>
      <c r="Y25" s="1221">
        <v>40729</v>
      </c>
      <c r="Z25" s="1191">
        <v>49874</v>
      </c>
      <c r="AA25" s="1287">
        <v>51508</v>
      </c>
      <c r="AB25" s="1287">
        <v>49392</v>
      </c>
      <c r="AC25" s="1287">
        <v>42609</v>
      </c>
      <c r="AD25" s="1287">
        <v>42444</v>
      </c>
      <c r="AE25" s="1287">
        <v>42733</v>
      </c>
      <c r="AF25" s="1287">
        <v>42085</v>
      </c>
      <c r="AG25" s="1596">
        <v>39045</v>
      </c>
      <c r="AH25" s="1722">
        <v>39061</v>
      </c>
      <c r="AI25" s="1586"/>
    </row>
    <row r="26" spans="1:36">
      <c r="A26" s="183"/>
      <c r="B26" s="1843" t="s">
        <v>191</v>
      </c>
      <c r="C26" s="1116" t="s">
        <v>186</v>
      </c>
      <c r="D26" s="1119">
        <v>187681</v>
      </c>
      <c r="E26" s="1139">
        <v>129937</v>
      </c>
      <c r="F26" s="1139">
        <v>125704</v>
      </c>
      <c r="G26" s="1139">
        <v>133960</v>
      </c>
      <c r="H26" s="1139">
        <v>112269</v>
      </c>
      <c r="I26" s="1139">
        <v>109375</v>
      </c>
      <c r="J26" s="1156">
        <v>108515</v>
      </c>
      <c r="K26" s="1843" t="s">
        <v>191</v>
      </c>
      <c r="L26" s="1116" t="s">
        <v>186</v>
      </c>
      <c r="M26" s="1117">
        <v>110835</v>
      </c>
      <c r="N26" s="1182">
        <v>112527</v>
      </c>
      <c r="O26" s="1182">
        <v>111088</v>
      </c>
      <c r="P26" s="1183">
        <v>126804</v>
      </c>
      <c r="Q26" s="1847"/>
      <c r="R26" s="1222" t="s">
        <v>84</v>
      </c>
      <c r="S26" s="1214">
        <v>164954</v>
      </c>
      <c r="T26" s="1139">
        <v>176950</v>
      </c>
      <c r="U26" s="1139">
        <v>193349</v>
      </c>
      <c r="V26" s="1847"/>
      <c r="W26" s="1222" t="s">
        <v>84</v>
      </c>
      <c r="X26" s="1184">
        <v>222693</v>
      </c>
      <c r="Y26" s="1139">
        <v>238323</v>
      </c>
      <c r="Z26" s="1184">
        <v>274791</v>
      </c>
      <c r="AA26" s="1283">
        <v>277079</v>
      </c>
      <c r="AB26" s="1283">
        <v>227142</v>
      </c>
      <c r="AC26" s="1283">
        <v>189358</v>
      </c>
      <c r="AD26" s="1283">
        <v>203087</v>
      </c>
      <c r="AE26" s="1283">
        <v>199577</v>
      </c>
      <c r="AF26" s="1283">
        <v>194525</v>
      </c>
      <c r="AG26" s="1590">
        <v>179910</v>
      </c>
      <c r="AH26" s="1714">
        <v>179383</v>
      </c>
      <c r="AI26" s="1586"/>
    </row>
    <row r="27" spans="1:36">
      <c r="A27" s="183"/>
      <c r="B27" s="1841"/>
      <c r="C27" s="190" t="s">
        <v>187</v>
      </c>
      <c r="D27" s="1117">
        <v>27419</v>
      </c>
      <c r="E27" s="1138">
        <v>17749</v>
      </c>
      <c r="F27" s="1138">
        <v>15774</v>
      </c>
      <c r="G27" s="1138">
        <v>16099</v>
      </c>
      <c r="H27" s="1138">
        <v>13611</v>
      </c>
      <c r="I27" s="1138">
        <v>12367</v>
      </c>
      <c r="J27" s="1155">
        <v>11503</v>
      </c>
      <c r="K27" s="1841"/>
      <c r="L27" s="190" t="s">
        <v>187</v>
      </c>
      <c r="M27" s="1190">
        <v>11676</v>
      </c>
      <c r="N27" s="1191">
        <v>11665</v>
      </c>
      <c r="O27" s="1191">
        <v>11856</v>
      </c>
      <c r="P27" s="1192">
        <v>14595</v>
      </c>
      <c r="Q27" s="1848" t="s">
        <v>192</v>
      </c>
      <c r="R27" s="1223" t="s">
        <v>193</v>
      </c>
      <c r="S27" s="1224">
        <v>32586</v>
      </c>
      <c r="T27" s="1147">
        <v>31019</v>
      </c>
      <c r="U27" s="1147">
        <v>24137</v>
      </c>
      <c r="V27" s="1848" t="s">
        <v>192</v>
      </c>
      <c r="W27" s="1223" t="s">
        <v>193</v>
      </c>
      <c r="X27" s="1264">
        <v>27889</v>
      </c>
      <c r="Y27" s="1147">
        <v>26663</v>
      </c>
      <c r="Z27" s="1264">
        <v>24958</v>
      </c>
      <c r="AA27" s="1288">
        <v>24644</v>
      </c>
      <c r="AB27" s="1288">
        <v>25710</v>
      </c>
      <c r="AC27" s="1288">
        <v>21858</v>
      </c>
      <c r="AD27" s="1288">
        <v>18898</v>
      </c>
      <c r="AE27" s="1288">
        <v>18591</v>
      </c>
      <c r="AF27" s="1288">
        <v>16536</v>
      </c>
      <c r="AG27" s="1594">
        <v>16699</v>
      </c>
      <c r="AH27" s="1720">
        <v>16899</v>
      </c>
    </row>
    <row r="28" spans="1:36">
      <c r="A28" s="183"/>
      <c r="B28" s="1844"/>
      <c r="C28" s="1118" t="s">
        <v>84</v>
      </c>
      <c r="D28" s="1119">
        <v>215100</v>
      </c>
      <c r="E28" s="1139">
        <v>147686</v>
      </c>
      <c r="F28" s="1139">
        <v>141478</v>
      </c>
      <c r="G28" s="1139">
        <v>150059</v>
      </c>
      <c r="H28" s="1139">
        <v>125880</v>
      </c>
      <c r="I28" s="1139">
        <v>121742</v>
      </c>
      <c r="J28" s="1156">
        <v>120018</v>
      </c>
      <c r="K28" s="1844"/>
      <c r="L28" s="1118" t="s">
        <v>84</v>
      </c>
      <c r="M28" s="1119">
        <v>122511</v>
      </c>
      <c r="N28" s="1184">
        <v>124192</v>
      </c>
      <c r="O28" s="1184">
        <v>122944</v>
      </c>
      <c r="P28" s="1185">
        <v>141399</v>
      </c>
      <c r="Q28" s="1847"/>
      <c r="R28" s="1226" t="s">
        <v>194</v>
      </c>
      <c r="S28" s="1228">
        <v>284</v>
      </c>
      <c r="T28" s="1229">
        <v>292</v>
      </c>
      <c r="U28" s="1229">
        <v>257</v>
      </c>
      <c r="V28" s="1847"/>
      <c r="W28" s="1226" t="s">
        <v>194</v>
      </c>
      <c r="X28" s="1265">
        <v>237</v>
      </c>
      <c r="Y28" s="1229">
        <v>269</v>
      </c>
      <c r="Z28" s="1265">
        <v>217</v>
      </c>
      <c r="AA28" s="1289">
        <v>247</v>
      </c>
      <c r="AB28" s="1289">
        <v>215</v>
      </c>
      <c r="AC28" s="1289">
        <v>227</v>
      </c>
      <c r="AD28" s="1289">
        <v>140</v>
      </c>
      <c r="AE28" s="1289">
        <v>161</v>
      </c>
      <c r="AF28" s="1289">
        <v>159</v>
      </c>
      <c r="AG28" s="1597">
        <v>113</v>
      </c>
      <c r="AH28" s="1723">
        <v>121</v>
      </c>
    </row>
    <row r="29" spans="1:36">
      <c r="A29" s="183"/>
      <c r="B29" s="274" t="s">
        <v>195</v>
      </c>
      <c r="C29" s="183"/>
      <c r="D29" s="1114">
        <v>13667</v>
      </c>
      <c r="E29" s="1136">
        <v>13742</v>
      </c>
      <c r="F29" s="1136">
        <v>14157</v>
      </c>
      <c r="G29" s="1136">
        <v>14650</v>
      </c>
      <c r="H29" s="1136">
        <v>16498</v>
      </c>
      <c r="I29" s="1136">
        <v>19962</v>
      </c>
      <c r="J29" s="1153">
        <v>21847</v>
      </c>
      <c r="K29" s="274" t="s">
        <v>195</v>
      </c>
      <c r="L29" s="183"/>
      <c r="M29" s="1114">
        <v>22217</v>
      </c>
      <c r="N29" s="1178">
        <v>24008</v>
      </c>
      <c r="O29" s="1178">
        <v>23054</v>
      </c>
      <c r="P29" s="1179">
        <v>26373</v>
      </c>
      <c r="Q29" s="1848" t="s">
        <v>196</v>
      </c>
      <c r="R29" s="1223" t="s">
        <v>197</v>
      </c>
      <c r="S29" s="1230">
        <v>26033</v>
      </c>
      <c r="T29" s="1231">
        <v>26523</v>
      </c>
      <c r="U29" s="1231">
        <v>28927</v>
      </c>
      <c r="V29" s="1848" t="s">
        <v>196</v>
      </c>
      <c r="W29" s="1223" t="s">
        <v>197</v>
      </c>
      <c r="X29" s="1203">
        <v>29993</v>
      </c>
      <c r="Y29" s="1231">
        <v>35633</v>
      </c>
      <c r="Z29" s="1203">
        <v>40529</v>
      </c>
      <c r="AA29" s="1290">
        <v>42377</v>
      </c>
      <c r="AB29" s="1290">
        <v>40079</v>
      </c>
      <c r="AC29" s="1290">
        <v>43571</v>
      </c>
      <c r="AD29" s="1290">
        <v>44321</v>
      </c>
      <c r="AE29" s="1290">
        <v>45948</v>
      </c>
      <c r="AF29" s="1290">
        <v>47934</v>
      </c>
      <c r="AG29" s="1598">
        <v>51666</v>
      </c>
      <c r="AH29" s="1724">
        <v>50338</v>
      </c>
    </row>
    <row r="30" spans="1:36" ht="13.8" thickBot="1">
      <c r="A30" s="183"/>
      <c r="B30" s="1125" t="s">
        <v>198</v>
      </c>
      <c r="C30" s="1116"/>
      <c r="D30" s="1126" t="s">
        <v>199</v>
      </c>
      <c r="E30" s="1143" t="s">
        <v>199</v>
      </c>
      <c r="F30" s="1143" t="s">
        <v>199</v>
      </c>
      <c r="G30" s="1143" t="s">
        <v>199</v>
      </c>
      <c r="H30" s="1143" t="s">
        <v>199</v>
      </c>
      <c r="I30" s="1160">
        <v>3536</v>
      </c>
      <c r="J30" s="1155">
        <v>3150</v>
      </c>
      <c r="K30" s="1125" t="s">
        <v>198</v>
      </c>
      <c r="L30" s="1116"/>
      <c r="M30" s="1117">
        <v>3896</v>
      </c>
      <c r="N30" s="1193" t="s">
        <v>199</v>
      </c>
      <c r="O30" s="1193" t="s">
        <v>199</v>
      </c>
      <c r="P30" s="1194" t="s">
        <v>199</v>
      </c>
      <c r="Q30" s="1846"/>
      <c r="R30" s="1219" t="s">
        <v>200</v>
      </c>
      <c r="S30" s="1232">
        <v>2741</v>
      </c>
      <c r="T30" s="1233">
        <v>2321</v>
      </c>
      <c r="U30" s="1233">
        <v>2173</v>
      </c>
      <c r="V30" s="1846"/>
      <c r="W30" s="1219" t="s">
        <v>200</v>
      </c>
      <c r="X30" s="1266">
        <v>1952</v>
      </c>
      <c r="Y30" s="1233">
        <v>2198</v>
      </c>
      <c r="Z30" s="1266">
        <v>2702</v>
      </c>
      <c r="AA30" s="1291">
        <v>2509</v>
      </c>
      <c r="AB30" s="1291">
        <v>2190</v>
      </c>
      <c r="AC30" s="1291">
        <v>2515</v>
      </c>
      <c r="AD30" s="1291">
        <v>2021</v>
      </c>
      <c r="AE30" s="1291">
        <v>1903</v>
      </c>
      <c r="AF30" s="1291">
        <v>2131</v>
      </c>
      <c r="AG30" s="1599">
        <v>2000</v>
      </c>
      <c r="AH30" s="1725">
        <v>1806</v>
      </c>
    </row>
    <row r="31" spans="1:36" s="1048" customFormat="1">
      <c r="A31" s="1122" t="s">
        <v>102</v>
      </c>
      <c r="B31" s="1127"/>
      <c r="C31" s="1122"/>
      <c r="D31" s="1128"/>
      <c r="E31" s="1144"/>
      <c r="F31" s="1144"/>
      <c r="G31" s="1144"/>
      <c r="H31" s="1144"/>
      <c r="I31" s="1161"/>
      <c r="J31" s="1158"/>
      <c r="K31" s="1127"/>
      <c r="L31" s="1122"/>
      <c r="M31" s="1123"/>
      <c r="N31" s="1195"/>
      <c r="O31" s="1195"/>
      <c r="P31" s="1196"/>
      <c r="Q31" s="1234" t="s">
        <v>185</v>
      </c>
      <c r="R31" s="1235" t="s">
        <v>186</v>
      </c>
      <c r="S31" s="1236">
        <v>128701</v>
      </c>
      <c r="T31" s="1237">
        <v>127114</v>
      </c>
      <c r="U31" s="1267">
        <v>127316</v>
      </c>
      <c r="V31" s="1650" t="s">
        <v>185</v>
      </c>
      <c r="W31" s="1235" t="s">
        <v>186</v>
      </c>
      <c r="X31" s="1267">
        <v>131805</v>
      </c>
      <c r="Y31" s="1237">
        <v>138034</v>
      </c>
      <c r="Z31" s="1267">
        <v>148136</v>
      </c>
      <c r="AA31" s="1292">
        <v>159978</v>
      </c>
      <c r="AB31" s="1292">
        <v>164073</v>
      </c>
      <c r="AC31" s="1292">
        <v>167273</v>
      </c>
      <c r="AD31" s="1292">
        <v>163423</v>
      </c>
      <c r="AE31" s="1292">
        <v>159031</v>
      </c>
      <c r="AF31" s="1292">
        <v>162561</v>
      </c>
      <c r="AG31" s="1600">
        <v>171603</v>
      </c>
      <c r="AH31" s="1726">
        <v>180477</v>
      </c>
      <c r="AI31" s="1586"/>
      <c r="AJ31" s="890"/>
    </row>
    <row r="32" spans="1:36" s="1048" customFormat="1">
      <c r="A32" s="183"/>
      <c r="B32" s="274"/>
      <c r="C32" s="183"/>
      <c r="D32" s="1129"/>
      <c r="E32" s="1145"/>
      <c r="F32" s="1145"/>
      <c r="G32" s="1145"/>
      <c r="H32" s="1145"/>
      <c r="I32" s="1162"/>
      <c r="J32" s="1153"/>
      <c r="K32" s="274"/>
      <c r="L32" s="183"/>
      <c r="M32" s="1114"/>
      <c r="N32" s="1197"/>
      <c r="O32" s="1197"/>
      <c r="P32" s="1198"/>
      <c r="Q32" s="1238"/>
      <c r="R32" s="1226" t="s">
        <v>187</v>
      </c>
      <c r="S32" s="1228">
        <v>43768</v>
      </c>
      <c r="T32" s="1229">
        <v>43518</v>
      </c>
      <c r="U32" s="1265">
        <v>36207</v>
      </c>
      <c r="V32" s="1651"/>
      <c r="W32" s="1226" t="s">
        <v>187</v>
      </c>
      <c r="X32" s="1265">
        <v>38296</v>
      </c>
      <c r="Y32" s="1229">
        <v>40890</v>
      </c>
      <c r="Z32" s="1265">
        <v>40779</v>
      </c>
      <c r="AA32" s="1289">
        <v>44611</v>
      </c>
      <c r="AB32" s="1289">
        <v>46219</v>
      </c>
      <c r="AC32" s="1289">
        <v>46421</v>
      </c>
      <c r="AD32" s="1289">
        <v>45407</v>
      </c>
      <c r="AE32" s="1289">
        <v>45744</v>
      </c>
      <c r="AF32" s="1289">
        <v>47431</v>
      </c>
      <c r="AG32" s="1597">
        <v>47372</v>
      </c>
      <c r="AH32" s="1723">
        <v>46282</v>
      </c>
      <c r="AI32" s="890"/>
      <c r="AJ32" s="890"/>
    </row>
    <row r="33" spans="1:36" s="1048" customFormat="1">
      <c r="A33" s="183"/>
      <c r="B33" s="274"/>
      <c r="C33" s="183"/>
      <c r="D33" s="1129"/>
      <c r="E33" s="1145"/>
      <c r="F33" s="1145"/>
      <c r="G33" s="1145"/>
      <c r="H33" s="1145"/>
      <c r="I33" s="1162"/>
      <c r="J33" s="1153"/>
      <c r="K33" s="274"/>
      <c r="L33" s="183"/>
      <c r="M33" s="1114"/>
      <c r="N33" s="1197"/>
      <c r="O33" s="1197"/>
      <c r="P33" s="1198"/>
      <c r="Q33" s="1652"/>
      <c r="R33" s="1239" t="s">
        <v>201</v>
      </c>
      <c r="S33" s="1240">
        <v>172469</v>
      </c>
      <c r="T33" s="1241">
        <v>170632</v>
      </c>
      <c r="U33" s="1205">
        <v>163523</v>
      </c>
      <c r="V33" s="1652"/>
      <c r="W33" s="1239" t="s">
        <v>201</v>
      </c>
      <c r="X33" s="1205">
        <v>170101</v>
      </c>
      <c r="Y33" s="1241">
        <v>178924</v>
      </c>
      <c r="Z33" s="1205">
        <v>188915</v>
      </c>
      <c r="AA33" s="1293">
        <v>204589</v>
      </c>
      <c r="AB33" s="1293">
        <v>210292</v>
      </c>
      <c r="AC33" s="1293">
        <v>213694</v>
      </c>
      <c r="AD33" s="1293">
        <v>208830</v>
      </c>
      <c r="AE33" s="1293">
        <v>204775</v>
      </c>
      <c r="AF33" s="1293">
        <v>209992</v>
      </c>
      <c r="AG33" s="1601">
        <v>218975</v>
      </c>
      <c r="AH33" s="1727">
        <v>226759</v>
      </c>
      <c r="AI33" s="890"/>
      <c r="AJ33" s="890"/>
    </row>
    <row r="34" spans="1:36" s="1048" customFormat="1">
      <c r="A34" s="183"/>
      <c r="B34" s="274"/>
      <c r="C34" s="183"/>
      <c r="D34" s="1129"/>
      <c r="E34" s="1145"/>
      <c r="F34" s="1145"/>
      <c r="G34" s="1145"/>
      <c r="H34" s="1145"/>
      <c r="I34" s="1162"/>
      <c r="J34" s="1153"/>
      <c r="K34" s="274"/>
      <c r="L34" s="183"/>
      <c r="M34" s="1114"/>
      <c r="N34" s="1197"/>
      <c r="O34" s="1197"/>
      <c r="P34" s="1198"/>
      <c r="Q34" s="1238" t="s">
        <v>66</v>
      </c>
      <c r="R34" s="1242" t="s">
        <v>188</v>
      </c>
      <c r="S34" s="1243">
        <v>137446</v>
      </c>
      <c r="T34" s="1244">
        <v>143916</v>
      </c>
      <c r="U34" s="1268">
        <v>132773</v>
      </c>
      <c r="V34" s="1651" t="s">
        <v>66</v>
      </c>
      <c r="W34" s="1242" t="s">
        <v>188</v>
      </c>
      <c r="X34" s="1268">
        <v>143071</v>
      </c>
      <c r="Y34" s="1244">
        <v>149987</v>
      </c>
      <c r="Z34" s="1268">
        <v>155566</v>
      </c>
      <c r="AA34" s="1294">
        <v>164844</v>
      </c>
      <c r="AB34" s="1294">
        <v>169894</v>
      </c>
      <c r="AC34" s="1294">
        <v>176346</v>
      </c>
      <c r="AD34" s="1294">
        <v>172948</v>
      </c>
      <c r="AE34" s="1294">
        <v>172635</v>
      </c>
      <c r="AF34" s="1294">
        <v>180680</v>
      </c>
      <c r="AG34" s="1602">
        <v>183816</v>
      </c>
      <c r="AH34" s="1728">
        <v>223842</v>
      </c>
      <c r="AI34" s="1586"/>
      <c r="AJ34" s="890"/>
    </row>
    <row r="35" spans="1:36" s="1048" customFormat="1">
      <c r="A35" s="183"/>
      <c r="B35" s="274"/>
      <c r="C35" s="183"/>
      <c r="D35" s="1129"/>
      <c r="E35" s="1145"/>
      <c r="F35" s="1145"/>
      <c r="G35" s="1145"/>
      <c r="H35" s="1145"/>
      <c r="I35" s="1162"/>
      <c r="J35" s="1153"/>
      <c r="K35" s="274"/>
      <c r="L35" s="183"/>
      <c r="M35" s="1114"/>
      <c r="N35" s="1197"/>
      <c r="O35" s="1197"/>
      <c r="P35" s="1198"/>
      <c r="Q35" s="1238"/>
      <c r="R35" s="1225" t="s">
        <v>202</v>
      </c>
      <c r="S35" s="1245">
        <v>129147</v>
      </c>
      <c r="T35" s="1246">
        <v>95504</v>
      </c>
      <c r="U35" s="1269">
        <v>94300</v>
      </c>
      <c r="V35" s="1651"/>
      <c r="W35" s="1225" t="s">
        <v>202</v>
      </c>
      <c r="X35" s="1269">
        <v>125633</v>
      </c>
      <c r="Y35" s="1246">
        <v>174283</v>
      </c>
      <c r="Z35" s="1269">
        <v>163246</v>
      </c>
      <c r="AA35" s="1295">
        <v>181871</v>
      </c>
      <c r="AB35" s="1295">
        <v>166915</v>
      </c>
      <c r="AC35" s="1295">
        <v>164773</v>
      </c>
      <c r="AD35" s="1295">
        <v>174792</v>
      </c>
      <c r="AE35" s="1295">
        <v>171112</v>
      </c>
      <c r="AF35" s="1295">
        <v>162689</v>
      </c>
      <c r="AG35" s="1603">
        <v>172371</v>
      </c>
      <c r="AH35" s="1729">
        <v>186495</v>
      </c>
      <c r="AI35" s="1586"/>
      <c r="AJ35" s="890"/>
    </row>
    <row r="36" spans="1:36" s="1048" customFormat="1">
      <c r="A36" s="183"/>
      <c r="B36" s="274"/>
      <c r="C36" s="183"/>
      <c r="D36" s="1129"/>
      <c r="E36" s="1145"/>
      <c r="F36" s="1145"/>
      <c r="G36" s="1145"/>
      <c r="H36" s="1145"/>
      <c r="I36" s="1162"/>
      <c r="J36" s="1153"/>
      <c r="K36" s="274"/>
      <c r="L36" s="183"/>
      <c r="M36" s="1114"/>
      <c r="N36" s="1197"/>
      <c r="O36" s="1197"/>
      <c r="P36" s="1198"/>
      <c r="Q36" s="1652"/>
      <c r="R36" s="1226" t="s">
        <v>203</v>
      </c>
      <c r="S36" s="1228">
        <v>152417</v>
      </c>
      <c r="T36" s="1229">
        <v>108897</v>
      </c>
      <c r="U36" s="1265">
        <v>89272</v>
      </c>
      <c r="V36" s="1652"/>
      <c r="W36" s="1226" t="s">
        <v>203</v>
      </c>
      <c r="X36" s="1265">
        <v>110356</v>
      </c>
      <c r="Y36" s="1229">
        <v>151184</v>
      </c>
      <c r="Z36" s="1265">
        <v>163912</v>
      </c>
      <c r="AA36" s="1289">
        <v>179794</v>
      </c>
      <c r="AB36" s="1289">
        <v>177289</v>
      </c>
      <c r="AC36" s="1289">
        <v>149620</v>
      </c>
      <c r="AD36" s="1289">
        <v>172053</v>
      </c>
      <c r="AE36" s="1289">
        <v>177118</v>
      </c>
      <c r="AF36" s="1289">
        <v>165902</v>
      </c>
      <c r="AG36" s="1597">
        <v>170160</v>
      </c>
      <c r="AH36" s="1723">
        <v>177556</v>
      </c>
      <c r="AI36" s="890"/>
      <c r="AJ36" s="890"/>
    </row>
    <row r="37" spans="1:36" s="1048" customFormat="1">
      <c r="A37" s="183"/>
      <c r="B37" s="274"/>
      <c r="C37" s="183"/>
      <c r="D37" s="1129"/>
      <c r="E37" s="1145"/>
      <c r="F37" s="1145"/>
      <c r="G37" s="1145"/>
      <c r="H37" s="1145"/>
      <c r="I37" s="1162"/>
      <c r="J37" s="1153"/>
      <c r="K37" s="274"/>
      <c r="L37" s="183"/>
      <c r="M37" s="1114"/>
      <c r="N37" s="1197"/>
      <c r="O37" s="1197"/>
      <c r="P37" s="1198"/>
      <c r="Q37" s="1238" t="s">
        <v>191</v>
      </c>
      <c r="R37" s="1242" t="s">
        <v>186</v>
      </c>
      <c r="S37" s="1243">
        <v>91562</v>
      </c>
      <c r="T37" s="1244">
        <v>61115</v>
      </c>
      <c r="U37" s="1268">
        <v>42129</v>
      </c>
      <c r="V37" s="1651" t="s">
        <v>191</v>
      </c>
      <c r="W37" s="1242" t="s">
        <v>186</v>
      </c>
      <c r="X37" s="1268">
        <v>51404</v>
      </c>
      <c r="Y37" s="1244">
        <v>72258</v>
      </c>
      <c r="Z37" s="1268">
        <v>84061</v>
      </c>
      <c r="AA37" s="1294">
        <v>95667</v>
      </c>
      <c r="AB37" s="1294">
        <v>97294</v>
      </c>
      <c r="AC37" s="1294">
        <v>76318</v>
      </c>
      <c r="AD37" s="1294">
        <v>82400</v>
      </c>
      <c r="AE37" s="1294">
        <v>90847</v>
      </c>
      <c r="AF37" s="1294">
        <v>89227</v>
      </c>
      <c r="AG37" s="1602">
        <v>94852</v>
      </c>
      <c r="AH37" s="1728">
        <v>103881</v>
      </c>
      <c r="AI37" s="1586"/>
      <c r="AJ37" s="890"/>
    </row>
    <row r="38" spans="1:36" s="1048" customFormat="1">
      <c r="A38" s="183"/>
      <c r="B38" s="274"/>
      <c r="C38" s="183"/>
      <c r="D38" s="1129"/>
      <c r="E38" s="1145"/>
      <c r="F38" s="1145"/>
      <c r="G38" s="1145"/>
      <c r="H38" s="1145"/>
      <c r="I38" s="1162"/>
      <c r="J38" s="1153"/>
      <c r="K38" s="274"/>
      <c r="L38" s="183"/>
      <c r="M38" s="1114"/>
      <c r="N38" s="1197"/>
      <c r="O38" s="1197"/>
      <c r="P38" s="1198"/>
      <c r="Q38" s="1238"/>
      <c r="R38" s="1226" t="s">
        <v>187</v>
      </c>
      <c r="S38" s="1228">
        <v>32143</v>
      </c>
      <c r="T38" s="1229">
        <v>22408</v>
      </c>
      <c r="U38" s="1265">
        <v>14603</v>
      </c>
      <c r="V38" s="1651"/>
      <c r="W38" s="1226" t="s">
        <v>187</v>
      </c>
      <c r="X38" s="1265">
        <v>17439</v>
      </c>
      <c r="Y38" s="1229">
        <v>22462</v>
      </c>
      <c r="Z38" s="1265">
        <v>29406</v>
      </c>
      <c r="AA38" s="1289">
        <v>31663</v>
      </c>
      <c r="AB38" s="1289">
        <v>32492</v>
      </c>
      <c r="AC38" s="1289">
        <v>25555</v>
      </c>
      <c r="AD38" s="1289">
        <v>26475</v>
      </c>
      <c r="AE38" s="1289">
        <v>29815</v>
      </c>
      <c r="AF38" s="1289">
        <v>29785</v>
      </c>
      <c r="AG38" s="1597">
        <v>30809</v>
      </c>
      <c r="AH38" s="1723">
        <v>30885</v>
      </c>
      <c r="AI38" s="1586"/>
      <c r="AJ38" s="890"/>
    </row>
    <row r="39" spans="1:36" s="1048" customFormat="1">
      <c r="A39" s="183"/>
      <c r="B39" s="274"/>
      <c r="C39" s="183"/>
      <c r="D39" s="1129"/>
      <c r="E39" s="1145"/>
      <c r="F39" s="1145"/>
      <c r="G39" s="1145"/>
      <c r="H39" s="1145"/>
      <c r="I39" s="1162"/>
      <c r="J39" s="1153"/>
      <c r="K39" s="274"/>
      <c r="L39" s="183"/>
      <c r="M39" s="1114"/>
      <c r="N39" s="1197"/>
      <c r="O39" s="1197"/>
      <c r="P39" s="1198"/>
      <c r="Q39" s="1652"/>
      <c r="R39" s="1239" t="s">
        <v>201</v>
      </c>
      <c r="S39" s="1240">
        <v>123705</v>
      </c>
      <c r="T39" s="1241">
        <v>83523</v>
      </c>
      <c r="U39" s="1205">
        <v>56732</v>
      </c>
      <c r="V39" s="1652"/>
      <c r="W39" s="1239" t="s">
        <v>201</v>
      </c>
      <c r="X39" s="1205">
        <v>68843</v>
      </c>
      <c r="Y39" s="1241">
        <v>94720</v>
      </c>
      <c r="Z39" s="1205">
        <v>113467</v>
      </c>
      <c r="AA39" s="1293">
        <v>127330</v>
      </c>
      <c r="AB39" s="1293">
        <v>129786</v>
      </c>
      <c r="AC39" s="1293">
        <v>101873</v>
      </c>
      <c r="AD39" s="1293">
        <v>108875</v>
      </c>
      <c r="AE39" s="1293">
        <v>120662</v>
      </c>
      <c r="AF39" s="1293">
        <v>119012</v>
      </c>
      <c r="AG39" s="1601">
        <v>125661</v>
      </c>
      <c r="AH39" s="1727">
        <v>134766</v>
      </c>
      <c r="AI39" s="1586"/>
      <c r="AJ39" s="890"/>
    </row>
    <row r="40" spans="1:36" s="1048" customFormat="1">
      <c r="A40" s="183"/>
      <c r="B40" s="274"/>
      <c r="C40" s="183"/>
      <c r="D40" s="1129"/>
      <c r="E40" s="1145"/>
      <c r="F40" s="1145"/>
      <c r="G40" s="1145"/>
      <c r="H40" s="1145"/>
      <c r="I40" s="1162"/>
      <c r="J40" s="1153"/>
      <c r="K40" s="274"/>
      <c r="L40" s="183"/>
      <c r="M40" s="1114"/>
      <c r="N40" s="1197"/>
      <c r="O40" s="1197"/>
      <c r="P40" s="1198"/>
      <c r="Q40" s="1247" t="s">
        <v>195</v>
      </c>
      <c r="R40" s="1248"/>
      <c r="S40" s="1249">
        <v>10950</v>
      </c>
      <c r="T40" s="1250">
        <v>12238</v>
      </c>
      <c r="U40" s="1270">
        <v>10561</v>
      </c>
      <c r="V40" s="1247" t="s">
        <v>195</v>
      </c>
      <c r="W40" s="1248" t="s">
        <v>195</v>
      </c>
      <c r="X40" s="1270">
        <v>9270</v>
      </c>
      <c r="Y40" s="1250">
        <v>9664</v>
      </c>
      <c r="Z40" s="1270">
        <v>10039</v>
      </c>
      <c r="AA40" s="1296">
        <v>8111</v>
      </c>
      <c r="AB40" s="1296">
        <v>7335</v>
      </c>
      <c r="AC40" s="1296">
        <v>9112</v>
      </c>
      <c r="AD40" s="1296">
        <v>6796</v>
      </c>
      <c r="AE40" s="1296">
        <v>4880</v>
      </c>
      <c r="AF40" s="1296">
        <v>4084</v>
      </c>
      <c r="AG40" s="1604">
        <v>3297</v>
      </c>
      <c r="AH40" s="1730">
        <v>2493</v>
      </c>
      <c r="AI40" s="1586"/>
      <c r="AJ40" s="890"/>
    </row>
    <row r="41" spans="1:36" s="1048" customFormat="1">
      <c r="A41" s="183"/>
      <c r="B41" s="274"/>
      <c r="C41" s="183"/>
      <c r="D41" s="1129"/>
      <c r="E41" s="1145"/>
      <c r="F41" s="1145"/>
      <c r="G41" s="1145"/>
      <c r="H41" s="1145"/>
      <c r="I41" s="1162"/>
      <c r="J41" s="1153"/>
      <c r="K41" s="274"/>
      <c r="L41" s="183"/>
      <c r="M41" s="1114"/>
      <c r="N41" s="1197"/>
      <c r="O41" s="1197"/>
      <c r="P41" s="1198"/>
      <c r="Q41" s="1238" t="s">
        <v>196</v>
      </c>
      <c r="R41" s="1251" t="s">
        <v>197</v>
      </c>
      <c r="S41" s="1252">
        <v>8280</v>
      </c>
      <c r="T41" s="1253">
        <v>12936</v>
      </c>
      <c r="U41" s="1271">
        <v>16926</v>
      </c>
      <c r="V41" s="1651" t="s">
        <v>196</v>
      </c>
      <c r="W41" s="1251" t="s">
        <v>197</v>
      </c>
      <c r="X41" s="1271">
        <v>20810</v>
      </c>
      <c r="Y41" s="1253">
        <v>23166</v>
      </c>
      <c r="Z41" s="1271">
        <v>29919</v>
      </c>
      <c r="AA41" s="1297">
        <v>34431</v>
      </c>
      <c r="AB41" s="1297">
        <v>30128</v>
      </c>
      <c r="AC41" s="1297">
        <v>27958</v>
      </c>
      <c r="AD41" s="1297">
        <v>28107</v>
      </c>
      <c r="AE41" s="1297">
        <v>25920</v>
      </c>
      <c r="AF41" s="1297">
        <v>24104</v>
      </c>
      <c r="AG41" s="1605">
        <v>27154</v>
      </c>
      <c r="AH41" s="1731">
        <v>28536</v>
      </c>
      <c r="AI41" s="1586"/>
      <c r="AJ41" s="890"/>
    </row>
    <row r="42" spans="1:36" s="1048" customFormat="1" ht="13.8" thickBot="1">
      <c r="A42" s="851"/>
      <c r="B42" s="852"/>
      <c r="C42" s="851"/>
      <c r="D42" s="1130"/>
      <c r="E42" s="1146"/>
      <c r="F42" s="1146"/>
      <c r="G42" s="1146"/>
      <c r="H42" s="1146"/>
      <c r="I42" s="1163"/>
      <c r="J42" s="1164"/>
      <c r="K42" s="852"/>
      <c r="L42" s="851"/>
      <c r="M42" s="1133"/>
      <c r="N42" s="1199"/>
      <c r="O42" s="1199"/>
      <c r="P42" s="1200"/>
      <c r="Q42" s="1254"/>
      <c r="R42" s="1255" t="s">
        <v>204</v>
      </c>
      <c r="S42" s="1256">
        <v>586</v>
      </c>
      <c r="T42" s="1257">
        <v>474</v>
      </c>
      <c r="U42" s="1272">
        <v>362</v>
      </c>
      <c r="V42" s="1273"/>
      <c r="W42" s="1255" t="s">
        <v>204</v>
      </c>
      <c r="X42" s="1272">
        <v>324</v>
      </c>
      <c r="Y42" s="1257">
        <v>224</v>
      </c>
      <c r="Z42" s="1272">
        <v>253</v>
      </c>
      <c r="AA42" s="1298">
        <v>263</v>
      </c>
      <c r="AB42" s="1298">
        <v>250</v>
      </c>
      <c r="AC42" s="1298">
        <v>232</v>
      </c>
      <c r="AD42" s="1298">
        <v>209</v>
      </c>
      <c r="AE42" s="1298">
        <v>169</v>
      </c>
      <c r="AF42" s="1298">
        <v>131</v>
      </c>
      <c r="AG42" s="1606">
        <v>131</v>
      </c>
      <c r="AH42" s="1732">
        <v>100</v>
      </c>
      <c r="AI42" s="1586"/>
      <c r="AJ42" s="890"/>
    </row>
    <row r="43" spans="1:36">
      <c r="A43" s="183" t="s">
        <v>112</v>
      </c>
      <c r="B43" s="1127"/>
      <c r="C43" s="1122"/>
      <c r="D43" s="1128"/>
      <c r="E43" s="1144"/>
      <c r="F43" s="1144"/>
      <c r="G43" s="1144"/>
      <c r="H43" s="1144"/>
      <c r="I43" s="1161"/>
      <c r="J43" s="1158"/>
      <c r="K43" s="1127"/>
      <c r="L43" s="1122"/>
      <c r="M43" s="1128"/>
      <c r="N43" s="1188"/>
      <c r="O43" s="1188"/>
      <c r="P43" s="1189"/>
      <c r="Q43" s="1845" t="s">
        <v>185</v>
      </c>
      <c r="R43" s="1217" t="s">
        <v>186</v>
      </c>
      <c r="S43" s="1128"/>
      <c r="T43" s="1188"/>
      <c r="U43" s="1189"/>
      <c r="V43" s="1845" t="s">
        <v>185</v>
      </c>
      <c r="W43" s="1217" t="s">
        <v>186</v>
      </c>
      <c r="X43" s="1274">
        <v>293066</v>
      </c>
      <c r="Y43" s="1274">
        <v>415829</v>
      </c>
      <c r="Z43" s="1299">
        <v>535313</v>
      </c>
      <c r="AA43" s="1300">
        <v>704936</v>
      </c>
      <c r="AB43" s="1300">
        <v>801135</v>
      </c>
      <c r="AC43" s="1300">
        <v>968251</v>
      </c>
      <c r="AD43" s="1300">
        <v>1204981</v>
      </c>
      <c r="AE43" s="1300">
        <v>1245709</v>
      </c>
      <c r="AF43" s="1300">
        <v>1393815</v>
      </c>
      <c r="AG43" s="1607">
        <v>1243568</v>
      </c>
      <c r="AH43" s="1733">
        <v>1344817</v>
      </c>
    </row>
    <row r="44" spans="1:36">
      <c r="A44" s="183"/>
      <c r="B44" s="274"/>
      <c r="C44" s="183"/>
      <c r="D44" s="1129"/>
      <c r="E44" s="1145"/>
      <c r="F44" s="1145"/>
      <c r="G44" s="1145"/>
      <c r="H44" s="1145"/>
      <c r="I44" s="1162"/>
      <c r="J44" s="1153"/>
      <c r="K44" s="274"/>
      <c r="L44" s="183"/>
      <c r="M44" s="1129"/>
      <c r="N44" s="1178"/>
      <c r="O44" s="1178"/>
      <c r="P44" s="1179"/>
      <c r="Q44" s="1846"/>
      <c r="R44" s="1219" t="s">
        <v>187</v>
      </c>
      <c r="S44" s="1129"/>
      <c r="T44" s="1178"/>
      <c r="U44" s="1179"/>
      <c r="V44" s="1846"/>
      <c r="W44" s="1219" t="s">
        <v>187</v>
      </c>
      <c r="X44" s="1162">
        <v>98111</v>
      </c>
      <c r="Y44" s="1162">
        <v>110583</v>
      </c>
      <c r="Z44" s="1301">
        <v>117464</v>
      </c>
      <c r="AA44" s="1302">
        <v>120200</v>
      </c>
      <c r="AB44" s="1302">
        <v>127042</v>
      </c>
      <c r="AC44" s="1302">
        <v>133613</v>
      </c>
      <c r="AD44" s="1302">
        <v>133522</v>
      </c>
      <c r="AE44" s="1302">
        <v>135885</v>
      </c>
      <c r="AF44" s="1302">
        <v>148187</v>
      </c>
      <c r="AG44" s="1608">
        <v>157093</v>
      </c>
      <c r="AH44" s="1734">
        <v>152342</v>
      </c>
    </row>
    <row r="45" spans="1:36">
      <c r="A45" s="183"/>
      <c r="B45" s="274"/>
      <c r="C45" s="183"/>
      <c r="D45" s="1129"/>
      <c r="E45" s="1145"/>
      <c r="F45" s="1145"/>
      <c r="G45" s="1145"/>
      <c r="H45" s="1145"/>
      <c r="I45" s="1162"/>
      <c r="J45" s="1153"/>
      <c r="K45" s="274"/>
      <c r="L45" s="183"/>
      <c r="M45" s="1129"/>
      <c r="N45" s="1178"/>
      <c r="O45" s="1178"/>
      <c r="P45" s="1179"/>
      <c r="Q45" s="1847"/>
      <c r="R45" s="1222" t="s">
        <v>84</v>
      </c>
      <c r="S45" s="1129"/>
      <c r="T45" s="1178"/>
      <c r="U45" s="1179"/>
      <c r="V45" s="1847"/>
      <c r="W45" s="1222" t="s">
        <v>84</v>
      </c>
      <c r="X45" s="1275">
        <v>391177</v>
      </c>
      <c r="Y45" s="1275">
        <v>526412</v>
      </c>
      <c r="Z45" s="1303">
        <v>652777</v>
      </c>
      <c r="AA45" s="1304">
        <v>825136</v>
      </c>
      <c r="AB45" s="1304">
        <v>928177</v>
      </c>
      <c r="AC45" s="1304">
        <v>1101864</v>
      </c>
      <c r="AD45" s="1304">
        <v>1338503</v>
      </c>
      <c r="AE45" s="1304">
        <v>1381594</v>
      </c>
      <c r="AF45" s="1304">
        <v>1542002</v>
      </c>
      <c r="AG45" s="1609">
        <v>1400661</v>
      </c>
      <c r="AH45" s="1735">
        <v>1497159</v>
      </c>
    </row>
    <row r="46" spans="1:36">
      <c r="A46" s="183"/>
      <c r="B46" s="274"/>
      <c r="C46" s="183"/>
      <c r="D46" s="1129"/>
      <c r="E46" s="1145"/>
      <c r="F46" s="1145"/>
      <c r="G46" s="1145"/>
      <c r="H46" s="1145"/>
      <c r="I46" s="1162"/>
      <c r="J46" s="1153"/>
      <c r="K46" s="274"/>
      <c r="L46" s="183"/>
      <c r="M46" s="1129"/>
      <c r="N46" s="1178"/>
      <c r="O46" s="1178"/>
      <c r="P46" s="1179"/>
      <c r="Q46" s="1846" t="s">
        <v>66</v>
      </c>
      <c r="R46" s="1242" t="s">
        <v>189</v>
      </c>
      <c r="S46" s="1129"/>
      <c r="T46" s="1178"/>
      <c r="U46" s="1179"/>
      <c r="V46" s="1846" t="s">
        <v>66</v>
      </c>
      <c r="W46" s="1242" t="s">
        <v>189</v>
      </c>
      <c r="X46" s="1162">
        <v>262526</v>
      </c>
      <c r="Y46" s="1162">
        <v>292157</v>
      </c>
      <c r="Z46" s="1301">
        <v>338407</v>
      </c>
      <c r="AA46" s="1302">
        <v>407478</v>
      </c>
      <c r="AB46" s="1302">
        <v>534733</v>
      </c>
      <c r="AC46" s="1302">
        <v>661265</v>
      </c>
      <c r="AD46" s="1302">
        <v>681931</v>
      </c>
      <c r="AE46" s="1302">
        <v>827217</v>
      </c>
      <c r="AF46" s="1302">
        <v>838869</v>
      </c>
      <c r="AG46" s="1608">
        <v>1069288</v>
      </c>
      <c r="AH46" s="1734">
        <v>1177540</v>
      </c>
    </row>
    <row r="47" spans="1:36">
      <c r="A47" s="183"/>
      <c r="B47" s="274"/>
      <c r="C47" s="183"/>
      <c r="D47" s="1129"/>
      <c r="E47" s="1145"/>
      <c r="F47" s="1145"/>
      <c r="G47" s="1145"/>
      <c r="H47" s="1145"/>
      <c r="I47" s="1162"/>
      <c r="J47" s="1153"/>
      <c r="K47" s="274"/>
      <c r="L47" s="183"/>
      <c r="M47" s="1129"/>
      <c r="N47" s="1178"/>
      <c r="O47" s="1178"/>
      <c r="P47" s="1179"/>
      <c r="Q47" s="1847"/>
      <c r="R47" s="1226" t="s">
        <v>190</v>
      </c>
      <c r="S47" s="1129"/>
      <c r="T47" s="1178"/>
      <c r="U47" s="1179"/>
      <c r="V47" s="1847"/>
      <c r="W47" s="1226" t="s">
        <v>190</v>
      </c>
      <c r="X47" s="1276">
        <v>237304</v>
      </c>
      <c r="Y47" s="1276">
        <v>271202</v>
      </c>
      <c r="Z47" s="1305">
        <v>344541</v>
      </c>
      <c r="AA47" s="1306">
        <v>355051</v>
      </c>
      <c r="AB47" s="1306">
        <v>430661</v>
      </c>
      <c r="AC47" s="1306">
        <v>557625</v>
      </c>
      <c r="AD47" s="1306">
        <v>675341</v>
      </c>
      <c r="AE47" s="1306">
        <v>744490</v>
      </c>
      <c r="AF47" s="1306">
        <v>808869</v>
      </c>
      <c r="AG47" s="1610">
        <v>1023221</v>
      </c>
      <c r="AH47" s="1736">
        <v>1093942</v>
      </c>
    </row>
    <row r="48" spans="1:36">
      <c r="A48" s="183"/>
      <c r="B48" s="274"/>
      <c r="C48" s="183"/>
      <c r="D48" s="1129"/>
      <c r="E48" s="1145"/>
      <c r="F48" s="1145"/>
      <c r="G48" s="1145"/>
      <c r="H48" s="1145"/>
      <c r="I48" s="1162"/>
      <c r="J48" s="1153"/>
      <c r="K48" s="274"/>
      <c r="L48" s="183"/>
      <c r="M48" s="1129"/>
      <c r="N48" s="1178"/>
      <c r="O48" s="1178"/>
      <c r="P48" s="1179"/>
      <c r="Q48" s="1846" t="s">
        <v>191</v>
      </c>
      <c r="R48" s="1227" t="s">
        <v>186</v>
      </c>
      <c r="S48" s="1129"/>
      <c r="T48" s="1178"/>
      <c r="U48" s="1179"/>
      <c r="V48" s="1846" t="s">
        <v>191</v>
      </c>
      <c r="W48" s="1227" t="s">
        <v>186</v>
      </c>
      <c r="X48" s="1277">
        <v>79767</v>
      </c>
      <c r="Y48" s="1277">
        <v>112347</v>
      </c>
      <c r="Z48" s="1307">
        <v>143847</v>
      </c>
      <c r="AA48" s="1308">
        <v>143535</v>
      </c>
      <c r="AB48" s="1308">
        <v>162680</v>
      </c>
      <c r="AC48" s="1308">
        <v>263436</v>
      </c>
      <c r="AD48" s="1308">
        <v>302136</v>
      </c>
      <c r="AE48" s="1308">
        <v>326970</v>
      </c>
      <c r="AF48" s="1308">
        <v>345959</v>
      </c>
      <c r="AG48" s="1611">
        <v>360919</v>
      </c>
      <c r="AH48" s="1737">
        <v>440691</v>
      </c>
    </row>
    <row r="49" spans="1:34">
      <c r="A49" s="183"/>
      <c r="B49" s="274"/>
      <c r="C49" s="183"/>
      <c r="D49" s="1129"/>
      <c r="E49" s="1145"/>
      <c r="F49" s="1145"/>
      <c r="G49" s="1145"/>
      <c r="H49" s="1145"/>
      <c r="I49" s="1162"/>
      <c r="J49" s="1153"/>
      <c r="K49" s="274"/>
      <c r="L49" s="183"/>
      <c r="M49" s="1129"/>
      <c r="N49" s="1178"/>
      <c r="O49" s="1178"/>
      <c r="P49" s="1179"/>
      <c r="Q49" s="1846"/>
      <c r="R49" s="1219" t="s">
        <v>187</v>
      </c>
      <c r="S49" s="1129"/>
      <c r="T49" s="1178"/>
      <c r="U49" s="1179"/>
      <c r="V49" s="1846"/>
      <c r="W49" s="1219" t="s">
        <v>187</v>
      </c>
      <c r="X49" s="1162">
        <v>55343</v>
      </c>
      <c r="Y49" s="1162">
        <v>59766</v>
      </c>
      <c r="Z49" s="1301">
        <v>73258</v>
      </c>
      <c r="AA49" s="1302">
        <v>64153</v>
      </c>
      <c r="AB49" s="1302">
        <v>70548</v>
      </c>
      <c r="AC49" s="1302">
        <v>95880</v>
      </c>
      <c r="AD49" s="1302">
        <v>102072</v>
      </c>
      <c r="AE49" s="1302">
        <v>93174</v>
      </c>
      <c r="AF49" s="1302">
        <v>86188</v>
      </c>
      <c r="AG49" s="1608">
        <v>91885</v>
      </c>
      <c r="AH49" s="1734">
        <v>89436</v>
      </c>
    </row>
    <row r="50" spans="1:34">
      <c r="A50" s="183"/>
      <c r="B50" s="274"/>
      <c r="C50" s="183"/>
      <c r="D50" s="1129"/>
      <c r="E50" s="1145"/>
      <c r="F50" s="1145"/>
      <c r="G50" s="1145"/>
      <c r="H50" s="1145"/>
      <c r="I50" s="1162"/>
      <c r="J50" s="1153"/>
      <c r="K50" s="274"/>
      <c r="L50" s="183"/>
      <c r="M50" s="1129"/>
      <c r="N50" s="1178"/>
      <c r="O50" s="1178"/>
      <c r="P50" s="1179"/>
      <c r="Q50" s="1847"/>
      <c r="R50" s="1222" t="s">
        <v>84</v>
      </c>
      <c r="S50" s="1129"/>
      <c r="T50" s="1178"/>
      <c r="U50" s="1179"/>
      <c r="V50" s="1847"/>
      <c r="W50" s="1222" t="s">
        <v>84</v>
      </c>
      <c r="X50" s="1275">
        <v>135110</v>
      </c>
      <c r="Y50" s="1275">
        <v>172113</v>
      </c>
      <c r="Z50" s="1303">
        <v>217105</v>
      </c>
      <c r="AA50" s="1304">
        <v>207688</v>
      </c>
      <c r="AB50" s="1304">
        <v>233228</v>
      </c>
      <c r="AC50" s="1304">
        <v>359316</v>
      </c>
      <c r="AD50" s="1304">
        <v>404208</v>
      </c>
      <c r="AE50" s="1304">
        <v>420144</v>
      </c>
      <c r="AF50" s="1304">
        <v>432147</v>
      </c>
      <c r="AG50" s="1609">
        <v>452804</v>
      </c>
      <c r="AH50" s="1735">
        <v>530127</v>
      </c>
    </row>
    <row r="51" spans="1:34">
      <c r="A51" s="183"/>
      <c r="B51" s="274"/>
      <c r="C51" s="183"/>
      <c r="D51" s="1129"/>
      <c r="E51" s="1145"/>
      <c r="F51" s="1145"/>
      <c r="G51" s="1145"/>
      <c r="H51" s="1145"/>
      <c r="I51" s="1162"/>
      <c r="J51" s="1153"/>
      <c r="K51" s="274"/>
      <c r="L51" s="183"/>
      <c r="M51" s="1129"/>
      <c r="N51" s="1178"/>
      <c r="O51" s="1178"/>
      <c r="P51" s="1179"/>
      <c r="Q51" s="1848" t="s">
        <v>205</v>
      </c>
      <c r="R51" s="1242" t="s">
        <v>206</v>
      </c>
      <c r="S51" s="1129"/>
      <c r="T51" s="1178"/>
      <c r="U51" s="1179"/>
      <c r="V51" s="1848" t="s">
        <v>205</v>
      </c>
      <c r="W51" s="1242" t="s">
        <v>206</v>
      </c>
      <c r="X51" s="1277">
        <v>12299</v>
      </c>
      <c r="Y51" s="1277">
        <v>12850</v>
      </c>
      <c r="Z51" s="1307">
        <v>17328</v>
      </c>
      <c r="AA51" s="1308">
        <v>18829</v>
      </c>
      <c r="AB51" s="1308">
        <v>24452</v>
      </c>
      <c r="AC51" s="1308">
        <v>12678</v>
      </c>
      <c r="AD51" s="1308">
        <v>13107</v>
      </c>
      <c r="AE51" s="1308">
        <v>28472</v>
      </c>
      <c r="AF51" s="1308">
        <v>28695</v>
      </c>
      <c r="AG51" s="1611">
        <v>44138</v>
      </c>
      <c r="AH51" s="1737">
        <v>49988</v>
      </c>
    </row>
    <row r="52" spans="1:34">
      <c r="A52" s="183"/>
      <c r="B52" s="274"/>
      <c r="C52" s="183"/>
      <c r="D52" s="1129"/>
      <c r="E52" s="1145"/>
      <c r="F52" s="1145"/>
      <c r="G52" s="1145"/>
      <c r="H52" s="1145"/>
      <c r="I52" s="1162"/>
      <c r="J52" s="1153"/>
      <c r="K52" s="274"/>
      <c r="L52" s="183"/>
      <c r="M52" s="1129"/>
      <c r="N52" s="1178"/>
      <c r="O52" s="1178"/>
      <c r="P52" s="1179"/>
      <c r="Q52" s="1847"/>
      <c r="R52" s="1226" t="s">
        <v>207</v>
      </c>
      <c r="S52" s="1129"/>
      <c r="T52" s="1178"/>
      <c r="U52" s="1179"/>
      <c r="V52" s="1847"/>
      <c r="W52" s="1226" t="s">
        <v>207</v>
      </c>
      <c r="X52" s="1278">
        <v>509</v>
      </c>
      <c r="Y52" s="1278">
        <v>566</v>
      </c>
      <c r="Z52" s="1309">
        <v>602</v>
      </c>
      <c r="AA52" s="1310">
        <v>2930</v>
      </c>
      <c r="AB52" s="1310">
        <v>3422</v>
      </c>
      <c r="AC52" s="1310">
        <v>3724</v>
      </c>
      <c r="AD52" s="1310">
        <v>3969</v>
      </c>
      <c r="AE52" s="1310">
        <v>1126</v>
      </c>
      <c r="AF52" s="1310">
        <v>1387</v>
      </c>
      <c r="AG52" s="1612">
        <v>1403</v>
      </c>
      <c r="AH52" s="1738">
        <v>1442</v>
      </c>
    </row>
    <row r="53" spans="1:34">
      <c r="A53" s="183"/>
      <c r="B53" s="274"/>
      <c r="C53" s="183"/>
      <c r="D53" s="1129"/>
      <c r="E53" s="1145"/>
      <c r="F53" s="1145"/>
      <c r="G53" s="1145"/>
      <c r="H53" s="1145"/>
      <c r="I53" s="1162"/>
      <c r="J53" s="1153"/>
      <c r="K53" s="274"/>
      <c r="L53" s="183"/>
      <c r="M53" s="1129"/>
      <c r="N53" s="1178"/>
      <c r="O53" s="1178"/>
      <c r="P53" s="1179"/>
      <c r="Q53" s="1848" t="s">
        <v>196</v>
      </c>
      <c r="R53" s="1223" t="s">
        <v>208</v>
      </c>
      <c r="S53" s="1129"/>
      <c r="T53" s="1178"/>
      <c r="U53" s="1179"/>
      <c r="V53" s="1848" t="s">
        <v>196</v>
      </c>
      <c r="W53" s="1223" t="s">
        <v>208</v>
      </c>
      <c r="X53" s="1277">
        <v>10453</v>
      </c>
      <c r="Y53" s="1277">
        <v>14553</v>
      </c>
      <c r="Z53" s="1307">
        <v>18025</v>
      </c>
      <c r="AA53" s="1308">
        <v>20374</v>
      </c>
      <c r="AB53" s="1308">
        <v>25614</v>
      </c>
      <c r="AC53" s="1308">
        <v>27925</v>
      </c>
      <c r="AD53" s="1308">
        <v>39775</v>
      </c>
      <c r="AE53" s="1308">
        <v>47235</v>
      </c>
      <c r="AF53" s="1308">
        <v>52497</v>
      </c>
      <c r="AG53" s="1611">
        <v>55776</v>
      </c>
      <c r="AH53" s="1737">
        <v>63754</v>
      </c>
    </row>
    <row r="54" spans="1:34" ht="13.8" thickBot="1">
      <c r="A54" s="183"/>
      <c r="B54" s="852"/>
      <c r="C54" s="851"/>
      <c r="D54" s="1130"/>
      <c r="E54" s="1146"/>
      <c r="F54" s="1146"/>
      <c r="G54" s="1146"/>
      <c r="H54" s="1146"/>
      <c r="I54" s="1163"/>
      <c r="J54" s="1164"/>
      <c r="K54" s="852"/>
      <c r="L54" s="851"/>
      <c r="M54" s="1130"/>
      <c r="N54" s="1199"/>
      <c r="O54" s="1199"/>
      <c r="P54" s="1200"/>
      <c r="Q54" s="1846"/>
      <c r="R54" s="1219" t="s">
        <v>204</v>
      </c>
      <c r="S54" s="1130"/>
      <c r="T54" s="1199"/>
      <c r="U54" s="1200"/>
      <c r="V54" s="1846"/>
      <c r="W54" s="1219" t="s">
        <v>204</v>
      </c>
      <c r="X54" s="1163">
        <v>393</v>
      </c>
      <c r="Y54" s="1163">
        <v>325</v>
      </c>
      <c r="Z54" s="1311">
        <v>436</v>
      </c>
      <c r="AA54" s="1312">
        <v>383</v>
      </c>
      <c r="AB54" s="1312">
        <v>344</v>
      </c>
      <c r="AC54" s="1312">
        <v>436</v>
      </c>
      <c r="AD54" s="1312">
        <v>427</v>
      </c>
      <c r="AE54" s="1312">
        <v>300</v>
      </c>
      <c r="AF54" s="1312">
        <v>451</v>
      </c>
      <c r="AG54" s="1613">
        <v>527</v>
      </c>
      <c r="AH54" s="1738">
        <v>456</v>
      </c>
    </row>
    <row r="55" spans="1:34">
      <c r="A55" s="1122" t="s">
        <v>125</v>
      </c>
      <c r="B55" s="1127" t="s">
        <v>202</v>
      </c>
      <c r="C55" s="1122"/>
      <c r="D55" s="1123">
        <v>174843</v>
      </c>
      <c r="E55" s="1141">
        <v>187978</v>
      </c>
      <c r="F55" s="1141">
        <v>209180</v>
      </c>
      <c r="G55" s="1141">
        <v>230326</v>
      </c>
      <c r="H55" s="1141">
        <v>238438</v>
      </c>
      <c r="I55" s="1141">
        <v>249649</v>
      </c>
      <c r="J55" s="1158">
        <v>271624</v>
      </c>
      <c r="K55" s="1127" t="s">
        <v>202</v>
      </c>
      <c r="L55" s="1165"/>
      <c r="M55" s="1123">
        <v>288033</v>
      </c>
      <c r="N55" s="1188">
        <v>288530</v>
      </c>
      <c r="O55" s="1188">
        <v>302659</v>
      </c>
      <c r="P55" s="1189">
        <v>323379</v>
      </c>
      <c r="Q55" s="1127" t="s">
        <v>202</v>
      </c>
      <c r="R55" s="1165"/>
      <c r="S55" s="1218">
        <v>394492</v>
      </c>
      <c r="T55" s="1136">
        <v>436947</v>
      </c>
      <c r="U55" s="1136">
        <v>466403</v>
      </c>
      <c r="V55" s="1127" t="s">
        <v>202</v>
      </c>
      <c r="W55" s="1165"/>
      <c r="X55" s="1178">
        <v>445245</v>
      </c>
      <c r="Y55" s="1141">
        <v>579088</v>
      </c>
      <c r="Z55" s="1188">
        <v>550363</v>
      </c>
      <c r="AA55" s="1286">
        <v>594257</v>
      </c>
      <c r="AB55" s="1286">
        <v>593723</v>
      </c>
      <c r="AC55" s="1286">
        <v>633336</v>
      </c>
      <c r="AD55" s="1286">
        <v>568923</v>
      </c>
      <c r="AE55" s="1286">
        <v>607928</v>
      </c>
      <c r="AF55" s="1286">
        <v>592895</v>
      </c>
      <c r="AG55" s="1614">
        <v>600057</v>
      </c>
      <c r="AH55" s="1739">
        <v>573920</v>
      </c>
    </row>
    <row r="56" spans="1:34">
      <c r="A56" s="183"/>
      <c r="B56" s="1125" t="s">
        <v>209</v>
      </c>
      <c r="C56" s="1116"/>
      <c r="D56" s="1117">
        <v>8945</v>
      </c>
      <c r="E56" s="1138">
        <v>11671</v>
      </c>
      <c r="F56" s="1138">
        <v>13030</v>
      </c>
      <c r="G56" s="1138">
        <v>13744</v>
      </c>
      <c r="H56" s="1138">
        <v>15443</v>
      </c>
      <c r="I56" s="1138">
        <v>18179</v>
      </c>
      <c r="J56" s="1155">
        <v>17505</v>
      </c>
      <c r="K56" s="978" t="s">
        <v>210</v>
      </c>
      <c r="L56" s="183"/>
      <c r="M56" s="1117">
        <v>21932</v>
      </c>
      <c r="N56" s="1182">
        <v>17030</v>
      </c>
      <c r="O56" s="1182">
        <v>11427</v>
      </c>
      <c r="P56" s="1183">
        <v>7124</v>
      </c>
      <c r="Q56" s="1125" t="s">
        <v>209</v>
      </c>
      <c r="R56" s="183"/>
      <c r="S56" s="1258">
        <v>3107</v>
      </c>
      <c r="T56" s="1138">
        <v>3087</v>
      </c>
      <c r="U56" s="1138">
        <v>1930</v>
      </c>
      <c r="V56" s="1125" t="s">
        <v>209</v>
      </c>
      <c r="W56" s="183"/>
      <c r="X56" s="1182">
        <v>1452</v>
      </c>
      <c r="Y56" s="1138">
        <v>1448</v>
      </c>
      <c r="Z56" s="1182">
        <v>1385</v>
      </c>
      <c r="AA56" s="1313">
        <v>1300</v>
      </c>
      <c r="AB56" s="1313">
        <v>1243</v>
      </c>
      <c r="AC56" s="1313">
        <v>1610</v>
      </c>
      <c r="AD56" s="1313">
        <v>1211</v>
      </c>
      <c r="AE56" s="1313">
        <v>1309</v>
      </c>
      <c r="AF56" s="1313">
        <v>991</v>
      </c>
      <c r="AG56" s="1615">
        <v>1003</v>
      </c>
      <c r="AH56" s="1740">
        <v>1035</v>
      </c>
    </row>
    <row r="57" spans="1:34">
      <c r="A57" s="183"/>
      <c r="B57" s="1843" t="s">
        <v>182</v>
      </c>
      <c r="C57" s="1116" t="s">
        <v>211</v>
      </c>
      <c r="D57" s="1117">
        <v>3500</v>
      </c>
      <c r="E57" s="1138">
        <v>4328</v>
      </c>
      <c r="F57" s="1138">
        <v>3889</v>
      </c>
      <c r="G57" s="1138">
        <v>3961</v>
      </c>
      <c r="H57" s="1138">
        <v>2860</v>
      </c>
      <c r="I57" s="1138">
        <v>3762</v>
      </c>
      <c r="J57" s="1155">
        <v>3253</v>
      </c>
      <c r="K57" s="1843" t="s">
        <v>182</v>
      </c>
      <c r="L57" s="1166" t="s">
        <v>212</v>
      </c>
      <c r="M57" s="1117">
        <v>2683</v>
      </c>
      <c r="N57" s="1182">
        <v>2387</v>
      </c>
      <c r="O57" s="1182">
        <v>2834</v>
      </c>
      <c r="P57" s="1183">
        <v>3349</v>
      </c>
      <c r="Q57" s="1843" t="s">
        <v>182</v>
      </c>
      <c r="R57" s="1166" t="s">
        <v>212</v>
      </c>
      <c r="S57" s="1258">
        <v>5078</v>
      </c>
      <c r="T57" s="1138">
        <v>7550</v>
      </c>
      <c r="U57" s="1138">
        <v>14773</v>
      </c>
      <c r="V57" s="1843" t="s">
        <v>182</v>
      </c>
      <c r="W57" s="1166" t="s">
        <v>212</v>
      </c>
      <c r="X57" s="1182">
        <v>14022</v>
      </c>
      <c r="Y57" s="1138">
        <v>13365</v>
      </c>
      <c r="Z57" s="1182">
        <v>13093</v>
      </c>
      <c r="AA57" s="1313">
        <v>9481</v>
      </c>
      <c r="AB57" s="1313">
        <v>9585</v>
      </c>
      <c r="AC57" s="1313">
        <v>8055</v>
      </c>
      <c r="AD57" s="1313">
        <v>9059</v>
      </c>
      <c r="AE57" s="1313">
        <v>11347</v>
      </c>
      <c r="AF57" s="1313">
        <v>8684</v>
      </c>
      <c r="AG57" s="1615">
        <v>6889</v>
      </c>
      <c r="AH57" s="1740">
        <v>6676</v>
      </c>
    </row>
    <row r="58" spans="1:34">
      <c r="A58" s="183"/>
      <c r="B58" s="1841"/>
      <c r="C58" s="194" t="s">
        <v>213</v>
      </c>
      <c r="D58" s="1131">
        <v>3067</v>
      </c>
      <c r="E58" s="1142">
        <v>2911</v>
      </c>
      <c r="F58" s="1142">
        <v>4286</v>
      </c>
      <c r="G58" s="1142">
        <v>4689</v>
      </c>
      <c r="H58" s="1142">
        <v>5134</v>
      </c>
      <c r="I58" s="1142">
        <v>4978</v>
      </c>
      <c r="J58" s="1167">
        <v>4851</v>
      </c>
      <c r="K58" s="1841"/>
      <c r="L58" s="1168" t="s">
        <v>214</v>
      </c>
      <c r="M58" s="1131">
        <v>3737</v>
      </c>
      <c r="N58" s="1201">
        <v>3355</v>
      </c>
      <c r="O58" s="1201">
        <v>2937</v>
      </c>
      <c r="P58" s="1183">
        <v>2874</v>
      </c>
      <c r="Q58" s="1841"/>
      <c r="R58" s="1168" t="s">
        <v>214</v>
      </c>
      <c r="S58" s="1258">
        <v>3757</v>
      </c>
      <c r="T58" s="1138">
        <v>4876</v>
      </c>
      <c r="U58" s="1138">
        <v>7071</v>
      </c>
      <c r="V58" s="1841"/>
      <c r="W58" s="1168" t="s">
        <v>214</v>
      </c>
      <c r="X58" s="1182">
        <v>7461</v>
      </c>
      <c r="Y58" s="1138">
        <v>7861</v>
      </c>
      <c r="Z58" s="1182">
        <v>7608</v>
      </c>
      <c r="AA58" s="1313">
        <v>10865</v>
      </c>
      <c r="AB58" s="1313">
        <v>9489</v>
      </c>
      <c r="AC58" s="1313">
        <v>12289</v>
      </c>
      <c r="AD58" s="1313">
        <v>15034</v>
      </c>
      <c r="AE58" s="1313">
        <v>13171</v>
      </c>
      <c r="AF58" s="1313">
        <v>10989</v>
      </c>
      <c r="AG58" s="1615">
        <v>11353</v>
      </c>
      <c r="AH58" s="1740">
        <v>7767</v>
      </c>
    </row>
    <row r="59" spans="1:34">
      <c r="A59" s="183"/>
      <c r="B59" s="1841"/>
      <c r="C59" s="184" t="s">
        <v>215</v>
      </c>
      <c r="D59" s="1132">
        <v>2297</v>
      </c>
      <c r="E59" s="1147">
        <v>1953</v>
      </c>
      <c r="F59" s="1148" t="s">
        <v>199</v>
      </c>
      <c r="G59" s="1148" t="s">
        <v>199</v>
      </c>
      <c r="H59" s="1148" t="s">
        <v>199</v>
      </c>
      <c r="I59" s="1148" t="s">
        <v>199</v>
      </c>
      <c r="J59" s="1169" t="s">
        <v>199</v>
      </c>
      <c r="K59" s="1841"/>
      <c r="L59" s="1170" t="s">
        <v>216</v>
      </c>
      <c r="M59" s="1202">
        <v>101</v>
      </c>
      <c r="N59" s="1203">
        <v>70</v>
      </c>
      <c r="O59" s="1203">
        <v>94</v>
      </c>
      <c r="P59" s="1183">
        <v>129</v>
      </c>
      <c r="Q59" s="1841"/>
      <c r="R59" s="1170" t="s">
        <v>216</v>
      </c>
      <c r="S59" s="1258">
        <v>61</v>
      </c>
      <c r="T59" s="1138">
        <v>63</v>
      </c>
      <c r="U59" s="1138">
        <v>54</v>
      </c>
      <c r="V59" s="1841"/>
      <c r="W59" s="1170" t="s">
        <v>216</v>
      </c>
      <c r="X59" s="1182">
        <v>48</v>
      </c>
      <c r="Y59" s="1138">
        <v>73</v>
      </c>
      <c r="Z59" s="1182">
        <v>142</v>
      </c>
      <c r="AA59" s="1313">
        <v>209</v>
      </c>
      <c r="AB59" s="1313">
        <v>238</v>
      </c>
      <c r="AC59" s="1313">
        <v>234</v>
      </c>
      <c r="AD59" s="1313">
        <v>64</v>
      </c>
      <c r="AE59" s="1313">
        <v>46</v>
      </c>
      <c r="AF59" s="1313">
        <v>26</v>
      </c>
      <c r="AG59" s="1615">
        <v>10</v>
      </c>
      <c r="AH59" s="1740">
        <v>4</v>
      </c>
    </row>
    <row r="60" spans="1:34" ht="13.8" thickBot="1">
      <c r="A60" s="183"/>
      <c r="B60" s="1842"/>
      <c r="C60" s="851" t="s">
        <v>217</v>
      </c>
      <c r="D60" s="1133">
        <v>6042</v>
      </c>
      <c r="E60" s="1149">
        <v>7852</v>
      </c>
      <c r="F60" s="1149">
        <v>8908</v>
      </c>
      <c r="G60" s="1149">
        <v>8180</v>
      </c>
      <c r="H60" s="1150" t="s">
        <v>199</v>
      </c>
      <c r="I60" s="1150" t="s">
        <v>199</v>
      </c>
      <c r="J60" s="1171" t="s">
        <v>199</v>
      </c>
      <c r="K60" s="1842"/>
      <c r="L60" s="1172" t="s">
        <v>218</v>
      </c>
      <c r="M60" s="1204">
        <v>154</v>
      </c>
      <c r="N60" s="1205">
        <v>99</v>
      </c>
      <c r="O60" s="1205">
        <v>96</v>
      </c>
      <c r="P60" s="1183">
        <v>107</v>
      </c>
      <c r="Q60" s="1842"/>
      <c r="R60" s="1172" t="s">
        <v>218</v>
      </c>
      <c r="S60" s="1258">
        <v>83</v>
      </c>
      <c r="T60" s="1138">
        <v>74</v>
      </c>
      <c r="U60" s="1138">
        <v>60</v>
      </c>
      <c r="V60" s="1842"/>
      <c r="W60" s="1172" t="s">
        <v>218</v>
      </c>
      <c r="X60" s="1182">
        <v>54</v>
      </c>
      <c r="Y60" s="1138">
        <v>54</v>
      </c>
      <c r="Z60" s="1182">
        <v>95</v>
      </c>
      <c r="AA60" s="1313">
        <v>175</v>
      </c>
      <c r="AB60" s="1313">
        <v>247</v>
      </c>
      <c r="AC60" s="1313">
        <v>222</v>
      </c>
      <c r="AD60" s="1313">
        <v>157</v>
      </c>
      <c r="AE60" s="1313">
        <v>70</v>
      </c>
      <c r="AF60" s="1313">
        <v>38</v>
      </c>
      <c r="AG60" s="1615">
        <v>19</v>
      </c>
      <c r="AH60" s="1740">
        <v>15</v>
      </c>
    </row>
    <row r="61" spans="1:34">
      <c r="A61" s="183"/>
      <c r="B61" s="1849" t="s">
        <v>219</v>
      </c>
      <c r="C61" s="1122" t="s">
        <v>211</v>
      </c>
      <c r="D61" s="1123">
        <v>116</v>
      </c>
      <c r="E61" s="1141">
        <v>282</v>
      </c>
      <c r="F61" s="1141">
        <v>165</v>
      </c>
      <c r="G61" s="1141">
        <v>78</v>
      </c>
      <c r="H61" s="1141">
        <v>137</v>
      </c>
      <c r="I61" s="1141">
        <v>126</v>
      </c>
      <c r="J61" s="1158">
        <v>108</v>
      </c>
      <c r="K61" s="1173"/>
      <c r="L61" s="1173"/>
      <c r="M61" s="1123"/>
      <c r="N61" s="1188"/>
      <c r="O61" s="1188"/>
      <c r="P61" s="1189"/>
      <c r="Q61" s="1849" t="s">
        <v>219</v>
      </c>
      <c r="R61" s="1173"/>
      <c r="S61" s="1259" t="s">
        <v>220</v>
      </c>
      <c r="T61" s="1144" t="s">
        <v>220</v>
      </c>
      <c r="U61" s="1144" t="s">
        <v>220</v>
      </c>
      <c r="V61" s="1849" t="s">
        <v>219</v>
      </c>
      <c r="W61" s="1173"/>
      <c r="X61" s="1195" t="s">
        <v>220</v>
      </c>
      <c r="Y61" s="1144" t="s">
        <v>220</v>
      </c>
      <c r="Z61" s="1195" t="s">
        <v>220</v>
      </c>
      <c r="AA61" s="1314" t="s">
        <v>220</v>
      </c>
      <c r="AB61" s="1314" t="s">
        <v>220</v>
      </c>
      <c r="AC61" s="1314" t="s">
        <v>220</v>
      </c>
      <c r="AD61" s="1314" t="s">
        <v>220</v>
      </c>
      <c r="AE61" s="1314" t="s">
        <v>220</v>
      </c>
      <c r="AF61" s="1314" t="s">
        <v>220</v>
      </c>
      <c r="AG61" s="1582" t="s">
        <v>220</v>
      </c>
      <c r="AH61" s="1618" t="s">
        <v>220</v>
      </c>
    </row>
    <row r="62" spans="1:34">
      <c r="A62" s="183"/>
      <c r="B62" s="1841"/>
      <c r="C62" s="187" t="s">
        <v>213</v>
      </c>
      <c r="D62" s="1115">
        <v>135</v>
      </c>
      <c r="E62" s="1137">
        <v>124</v>
      </c>
      <c r="F62" s="1137">
        <v>191</v>
      </c>
      <c r="G62" s="1137">
        <v>187</v>
      </c>
      <c r="H62" s="1137">
        <v>189</v>
      </c>
      <c r="I62" s="1137">
        <v>180</v>
      </c>
      <c r="J62" s="1154">
        <v>155</v>
      </c>
      <c r="K62" s="1174"/>
      <c r="L62" s="1174"/>
      <c r="M62" s="1114"/>
      <c r="N62" s="1178"/>
      <c r="O62" s="1178"/>
      <c r="P62" s="1179"/>
      <c r="Q62" s="1841"/>
      <c r="R62" s="1174"/>
      <c r="S62" s="1260" t="s">
        <v>220</v>
      </c>
      <c r="T62" s="1145" t="s">
        <v>220</v>
      </c>
      <c r="U62" s="1145" t="s">
        <v>220</v>
      </c>
      <c r="V62" s="1841"/>
      <c r="W62" s="1174"/>
      <c r="X62" s="1197" t="s">
        <v>220</v>
      </c>
      <c r="Y62" s="1145" t="s">
        <v>220</v>
      </c>
      <c r="Z62" s="1197" t="s">
        <v>220</v>
      </c>
      <c r="AA62" s="1315" t="s">
        <v>220</v>
      </c>
      <c r="AB62" s="1315" t="s">
        <v>220</v>
      </c>
      <c r="AC62" s="1315" t="s">
        <v>220</v>
      </c>
      <c r="AD62" s="1315" t="s">
        <v>220</v>
      </c>
      <c r="AE62" s="1315" t="s">
        <v>220</v>
      </c>
      <c r="AF62" s="1315" t="s">
        <v>220</v>
      </c>
      <c r="AG62" s="1583" t="s">
        <v>220</v>
      </c>
      <c r="AH62" s="1619" t="s">
        <v>220</v>
      </c>
    </row>
    <row r="63" spans="1:34">
      <c r="A63" s="183"/>
      <c r="B63" s="1844"/>
      <c r="C63" s="193" t="s">
        <v>217</v>
      </c>
      <c r="D63" s="1134">
        <v>314</v>
      </c>
      <c r="E63" s="1151">
        <v>296</v>
      </c>
      <c r="F63" s="1151">
        <v>425</v>
      </c>
      <c r="G63" s="1151">
        <v>316</v>
      </c>
      <c r="H63" s="1150" t="s">
        <v>199</v>
      </c>
      <c r="I63" s="1150" t="s">
        <v>199</v>
      </c>
      <c r="J63" s="1171" t="s">
        <v>199</v>
      </c>
      <c r="K63" s="1175"/>
      <c r="L63" s="1175"/>
      <c r="M63" s="1206"/>
      <c r="N63" s="1207"/>
      <c r="O63" s="1207"/>
      <c r="P63" s="1208"/>
      <c r="Q63" s="1844"/>
      <c r="R63" s="1175"/>
      <c r="S63" s="1261" t="s">
        <v>220</v>
      </c>
      <c r="T63" s="1150" t="s">
        <v>220</v>
      </c>
      <c r="U63" s="1150" t="s">
        <v>220</v>
      </c>
      <c r="V63" s="1844"/>
      <c r="W63" s="1175"/>
      <c r="X63" s="1207" t="s">
        <v>220</v>
      </c>
      <c r="Y63" s="1150" t="s">
        <v>220</v>
      </c>
      <c r="Z63" s="1207" t="s">
        <v>220</v>
      </c>
      <c r="AA63" s="1316" t="s">
        <v>220</v>
      </c>
      <c r="AB63" s="1316" t="s">
        <v>220</v>
      </c>
      <c r="AC63" s="1316" t="s">
        <v>220</v>
      </c>
      <c r="AD63" s="1316" t="s">
        <v>220</v>
      </c>
      <c r="AE63" s="1316" t="s">
        <v>220</v>
      </c>
      <c r="AF63" s="1316" t="s">
        <v>220</v>
      </c>
      <c r="AG63" s="1584" t="s">
        <v>220</v>
      </c>
      <c r="AH63" s="1620" t="s">
        <v>220</v>
      </c>
    </row>
    <row r="64" spans="1:34">
      <c r="A64" s="274"/>
      <c r="B64" s="1841" t="s">
        <v>221</v>
      </c>
      <c r="C64" s="183" t="s">
        <v>222</v>
      </c>
      <c r="D64" s="1114">
        <v>53</v>
      </c>
      <c r="E64" s="1136">
        <v>51</v>
      </c>
      <c r="F64" s="1136">
        <v>51</v>
      </c>
      <c r="G64" s="1136">
        <v>69</v>
      </c>
      <c r="H64" s="1136">
        <v>60</v>
      </c>
      <c r="I64" s="1136">
        <v>49</v>
      </c>
      <c r="J64" s="1153">
        <v>49</v>
      </c>
      <c r="K64" s="1841" t="s">
        <v>221</v>
      </c>
      <c r="L64" s="183" t="s">
        <v>222</v>
      </c>
      <c r="M64" s="1114">
        <v>60</v>
      </c>
      <c r="N64" s="1178">
        <v>66</v>
      </c>
      <c r="O64" s="1178">
        <v>47</v>
      </c>
      <c r="P64" s="1179">
        <v>64</v>
      </c>
      <c r="Q64" s="1841" t="s">
        <v>221</v>
      </c>
      <c r="R64" s="183" t="s">
        <v>222</v>
      </c>
      <c r="S64" s="1215">
        <v>51</v>
      </c>
      <c r="T64" s="1136">
        <v>79</v>
      </c>
      <c r="U64" s="1136">
        <v>179</v>
      </c>
      <c r="V64" s="1841" t="s">
        <v>221</v>
      </c>
      <c r="W64" s="183" t="s">
        <v>222</v>
      </c>
      <c r="X64" s="1178">
        <v>150</v>
      </c>
      <c r="Y64" s="1136">
        <v>136</v>
      </c>
      <c r="Z64" s="1178">
        <v>174</v>
      </c>
      <c r="AA64" s="1284">
        <v>176</v>
      </c>
      <c r="AB64" s="1284">
        <v>132</v>
      </c>
      <c r="AC64" s="1284">
        <v>374</v>
      </c>
      <c r="AD64" s="1284">
        <v>650</v>
      </c>
      <c r="AE64" s="1284">
        <v>515</v>
      </c>
      <c r="AF64" s="1284">
        <v>669</v>
      </c>
      <c r="AG64" s="1591">
        <v>682</v>
      </c>
      <c r="AH64" s="1719">
        <v>684</v>
      </c>
    </row>
    <row r="65" spans="1:34">
      <c r="A65" s="274"/>
      <c r="B65" s="1841"/>
      <c r="C65" s="187" t="s">
        <v>223</v>
      </c>
      <c r="D65" s="1115">
        <v>61</v>
      </c>
      <c r="E65" s="1137">
        <v>71</v>
      </c>
      <c r="F65" s="1137">
        <v>40</v>
      </c>
      <c r="G65" s="1137">
        <v>78</v>
      </c>
      <c r="H65" s="1137">
        <v>49</v>
      </c>
      <c r="I65" s="1137">
        <v>62</v>
      </c>
      <c r="J65" s="1154">
        <v>55</v>
      </c>
      <c r="K65" s="1841"/>
      <c r="L65" s="187" t="s">
        <v>223</v>
      </c>
      <c r="M65" s="1115">
        <v>54</v>
      </c>
      <c r="N65" s="1180">
        <v>61</v>
      </c>
      <c r="O65" s="1180">
        <v>53</v>
      </c>
      <c r="P65" s="1181">
        <v>59</v>
      </c>
      <c r="Q65" s="1841"/>
      <c r="R65" s="187" t="s">
        <v>223</v>
      </c>
      <c r="S65" s="1212">
        <v>58</v>
      </c>
      <c r="T65" s="1137">
        <v>62</v>
      </c>
      <c r="U65" s="1137">
        <v>73</v>
      </c>
      <c r="V65" s="1841"/>
      <c r="W65" s="187" t="s">
        <v>223</v>
      </c>
      <c r="X65" s="1180">
        <v>150</v>
      </c>
      <c r="Y65" s="1137">
        <v>111</v>
      </c>
      <c r="Z65" s="1180">
        <v>157</v>
      </c>
      <c r="AA65" s="1281">
        <v>121</v>
      </c>
      <c r="AB65" s="1281">
        <v>254</v>
      </c>
      <c r="AC65" s="1281">
        <v>320</v>
      </c>
      <c r="AD65" s="1281">
        <v>451</v>
      </c>
      <c r="AE65" s="1281">
        <v>471</v>
      </c>
      <c r="AF65" s="1281">
        <v>645</v>
      </c>
      <c r="AG65" s="1589">
        <v>778</v>
      </c>
      <c r="AH65" s="1713">
        <v>716</v>
      </c>
    </row>
    <row r="66" spans="1:34" ht="13.8" thickBot="1">
      <c r="A66" s="852"/>
      <c r="B66" s="1842"/>
      <c r="C66" s="851" t="s">
        <v>224</v>
      </c>
      <c r="D66" s="1133">
        <v>34</v>
      </c>
      <c r="E66" s="1149">
        <v>36</v>
      </c>
      <c r="F66" s="1149">
        <v>47</v>
      </c>
      <c r="G66" s="1149">
        <v>38</v>
      </c>
      <c r="H66" s="1149">
        <v>49</v>
      </c>
      <c r="I66" s="1149">
        <v>40</v>
      </c>
      <c r="J66" s="1164">
        <v>33</v>
      </c>
      <c r="K66" s="1842"/>
      <c r="L66" s="851" t="s">
        <v>224</v>
      </c>
      <c r="M66" s="1133">
        <v>39</v>
      </c>
      <c r="N66" s="1318">
        <v>42</v>
      </c>
      <c r="O66" s="1318">
        <v>47</v>
      </c>
      <c r="P66" s="1319">
        <v>58</v>
      </c>
      <c r="Q66" s="1842"/>
      <c r="R66" s="851" t="s">
        <v>224</v>
      </c>
      <c r="S66" s="1320">
        <v>43</v>
      </c>
      <c r="T66" s="1149">
        <v>60</v>
      </c>
      <c r="U66" s="1149">
        <v>143</v>
      </c>
      <c r="V66" s="1842"/>
      <c r="W66" s="851" t="s">
        <v>224</v>
      </c>
      <c r="X66" s="1318">
        <v>166</v>
      </c>
      <c r="Y66" s="1149">
        <v>197</v>
      </c>
      <c r="Z66" s="1318">
        <v>216</v>
      </c>
      <c r="AA66" s="1321">
        <v>267</v>
      </c>
      <c r="AB66" s="1321">
        <v>158</v>
      </c>
      <c r="AC66" s="1321">
        <v>373</v>
      </c>
      <c r="AD66" s="1321">
        <v>540</v>
      </c>
      <c r="AE66" s="1321">
        <v>606</v>
      </c>
      <c r="AF66" s="1321">
        <v>639</v>
      </c>
      <c r="AG66" s="1616">
        <v>561</v>
      </c>
      <c r="AH66" s="1741">
        <v>535</v>
      </c>
    </row>
    <row r="68" spans="1:34">
      <c r="A68" s="856"/>
    </row>
  </sheetData>
  <mergeCells count="47">
    <mergeCell ref="B57:B60"/>
    <mergeCell ref="B61:B63"/>
    <mergeCell ref="B64:B66"/>
    <mergeCell ref="K6:K9"/>
    <mergeCell ref="K10:K13"/>
    <mergeCell ref="K14:K17"/>
    <mergeCell ref="K18:K20"/>
    <mergeCell ref="K26:K28"/>
    <mergeCell ref="K57:K60"/>
    <mergeCell ref="K64:K66"/>
    <mergeCell ref="B6:B9"/>
    <mergeCell ref="B10:B13"/>
    <mergeCell ref="B14:B17"/>
    <mergeCell ref="B18:B20"/>
    <mergeCell ref="B26:B28"/>
    <mergeCell ref="Q6:Q9"/>
    <mergeCell ref="Q10:Q13"/>
    <mergeCell ref="Q14:Q17"/>
    <mergeCell ref="Q18:Q20"/>
    <mergeCell ref="Q21:Q23"/>
    <mergeCell ref="Q24:Q26"/>
    <mergeCell ref="Q27:Q28"/>
    <mergeCell ref="Q29:Q30"/>
    <mergeCell ref="Q43:Q45"/>
    <mergeCell ref="Q46:Q47"/>
    <mergeCell ref="V61:V63"/>
    <mergeCell ref="Q48:Q50"/>
    <mergeCell ref="Q51:Q52"/>
    <mergeCell ref="Q53:Q54"/>
    <mergeCell ref="Q57:Q60"/>
    <mergeCell ref="Q61:Q63"/>
    <mergeCell ref="V64:V66"/>
    <mergeCell ref="Q64:Q66"/>
    <mergeCell ref="V6:V9"/>
    <mergeCell ref="V10:V13"/>
    <mergeCell ref="V14:V17"/>
    <mergeCell ref="V18:V20"/>
    <mergeCell ref="V21:V23"/>
    <mergeCell ref="V24:V26"/>
    <mergeCell ref="V27:V28"/>
    <mergeCell ref="V29:V30"/>
    <mergeCell ref="V43:V45"/>
    <mergeCell ref="V46:V47"/>
    <mergeCell ref="V48:V50"/>
    <mergeCell ref="V51:V52"/>
    <mergeCell ref="V53:V54"/>
    <mergeCell ref="V57:V60"/>
  </mergeCells>
  <phoneticPr fontId="75" type="noConversion"/>
  <pageMargins left="0.28958333333333303" right="0.25" top="1" bottom="1" header="0.51180555555555596" footer="0.51180555555555596"/>
  <pageSetup paperSize="9" scale="3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91"/>
  <sheetViews>
    <sheetView view="pageBreakPreview" topLeftCell="A139" zoomScale="70" zoomScaleNormal="85" zoomScaleSheetLayoutView="70" workbookViewId="0">
      <selection activeCell="AL157" sqref="AL157"/>
    </sheetView>
  </sheetViews>
  <sheetFormatPr defaultColWidth="8.88671875" defaultRowHeight="13.2"/>
  <cols>
    <col min="1" max="1" width="14.44140625" style="841" customWidth="1"/>
    <col min="2" max="2" width="20.109375" style="841" customWidth="1"/>
    <col min="3" max="11" width="10.6640625" style="841" hidden="1" customWidth="1"/>
    <col min="12" max="12" width="10.33203125" style="841" hidden="1" customWidth="1"/>
    <col min="13" max="13" width="10.88671875" style="841" hidden="1" customWidth="1"/>
    <col min="14" max="22" width="10.88671875" style="841" customWidth="1"/>
    <col min="23" max="23" width="11.109375" style="841" customWidth="1"/>
    <col min="24" max="25" width="12.109375" style="841" customWidth="1"/>
    <col min="26" max="26" width="13.21875" style="841" customWidth="1"/>
    <col min="27" max="35" width="9.6640625" style="841" hidden="1" customWidth="1"/>
    <col min="36" max="36" width="0" style="841" hidden="1" customWidth="1"/>
    <col min="37" max="37" width="9.33203125" style="841" bestFit="1" customWidth="1"/>
    <col min="38" max="16384" width="8.88671875" style="841"/>
  </cols>
  <sheetData>
    <row r="1" spans="1:15" s="673" customFormat="1" ht="15.6">
      <c r="A1" s="3" t="s">
        <v>225</v>
      </c>
    </row>
    <row r="2" spans="1:15" s="673" customFormat="1" ht="15.6">
      <c r="A2" s="673" t="s">
        <v>226</v>
      </c>
      <c r="O2" s="3"/>
    </row>
    <row r="3" spans="1:15" s="673" customFormat="1" ht="15.6">
      <c r="O3" s="3"/>
    </row>
    <row r="4" spans="1:15" s="673" customFormat="1" ht="15.6">
      <c r="O4" s="3"/>
    </row>
    <row r="5" spans="1:15" s="673" customFormat="1" ht="15.6">
      <c r="O5" s="3"/>
    </row>
    <row r="6" spans="1:15" s="673" customFormat="1" ht="15.6">
      <c r="O6" s="3"/>
    </row>
    <row r="7" spans="1:15" s="673" customFormat="1" ht="15.6">
      <c r="O7" s="3"/>
    </row>
    <row r="8" spans="1:15" s="673" customFormat="1" ht="15.6">
      <c r="O8" s="3"/>
    </row>
    <row r="9" spans="1:15" s="673" customFormat="1" ht="15.6">
      <c r="O9" s="3"/>
    </row>
    <row r="10" spans="1:15" s="673" customFormat="1" ht="15.6">
      <c r="O10" s="3"/>
    </row>
    <row r="11" spans="1:15" s="673" customFormat="1" ht="15.6">
      <c r="O11" s="3"/>
    </row>
    <row r="12" spans="1:15" s="673" customFormat="1" ht="15.6">
      <c r="O12" s="3"/>
    </row>
    <row r="13" spans="1:15" s="673" customFormat="1" ht="15.6">
      <c r="O13" s="3"/>
    </row>
    <row r="14" spans="1:15" s="673" customFormat="1" ht="15.6">
      <c r="O14" s="3"/>
    </row>
    <row r="15" spans="1:15" s="673" customFormat="1" ht="15.6">
      <c r="O15" s="3"/>
    </row>
    <row r="16" spans="1:15" s="673" customFormat="1" ht="15.6">
      <c r="O16" s="3"/>
    </row>
    <row r="17" spans="15:15" s="673" customFormat="1" ht="15.6">
      <c r="O17" s="3"/>
    </row>
    <row r="18" spans="15:15" s="673" customFormat="1" ht="15.6">
      <c r="O18" s="3"/>
    </row>
    <row r="19" spans="15:15" s="673" customFormat="1" ht="15.6">
      <c r="O19" s="3"/>
    </row>
    <row r="20" spans="15:15" s="673" customFormat="1" ht="15.6">
      <c r="O20" s="3"/>
    </row>
    <row r="21" spans="15:15" s="673" customFormat="1" ht="15.6">
      <c r="O21" s="3"/>
    </row>
    <row r="22" spans="15:15" s="673" customFormat="1" ht="15.6">
      <c r="O22" s="3"/>
    </row>
    <row r="23" spans="15:15" s="673" customFormat="1" ht="15.6">
      <c r="O23" s="3"/>
    </row>
    <row r="24" spans="15:15" s="673" customFormat="1" ht="15.6">
      <c r="O24" s="3"/>
    </row>
    <row r="25" spans="15:15" s="673" customFormat="1" ht="15.6">
      <c r="O25" s="3"/>
    </row>
    <row r="26" spans="15:15" s="673" customFormat="1" ht="15.6">
      <c r="O26" s="3"/>
    </row>
    <row r="27" spans="15:15" s="673" customFormat="1" ht="15.6">
      <c r="O27" s="3"/>
    </row>
    <row r="28" spans="15:15" s="673" customFormat="1" ht="15.6">
      <c r="O28" s="3"/>
    </row>
    <row r="29" spans="15:15" s="673" customFormat="1" ht="15.6">
      <c r="O29" s="3"/>
    </row>
    <row r="30" spans="15:15" s="673" customFormat="1" ht="15.6">
      <c r="O30" s="3"/>
    </row>
    <row r="31" spans="15:15" s="673" customFormat="1" ht="15.6">
      <c r="O31" s="3"/>
    </row>
    <row r="32" spans="15:15" s="673" customFormat="1" ht="15.6">
      <c r="O32" s="3"/>
    </row>
    <row r="33" spans="1:39" s="673" customFormat="1" ht="15.6">
      <c r="O33" s="3"/>
    </row>
    <row r="34" spans="1:39" s="673" customFormat="1" ht="15.6">
      <c r="O34" s="3"/>
    </row>
    <row r="35" spans="1:39" s="673" customFormat="1" ht="15.6">
      <c r="O35" s="3"/>
      <c r="Z35" s="841"/>
      <c r="AA35" s="841"/>
      <c r="AB35" s="841"/>
      <c r="AC35" s="841"/>
      <c r="AD35" s="841"/>
      <c r="AE35" s="841"/>
      <c r="AF35" s="841"/>
      <c r="AG35" s="841"/>
      <c r="AH35" s="841"/>
      <c r="AI35" s="841"/>
      <c r="AJ35" s="841"/>
      <c r="AK35" s="841"/>
      <c r="AL35" s="841"/>
      <c r="AM35" s="841"/>
    </row>
    <row r="36" spans="1:39" s="673" customFormat="1" ht="15.6">
      <c r="A36" s="3" t="s">
        <v>460</v>
      </c>
      <c r="O36" s="3"/>
      <c r="P36" s="3"/>
      <c r="Z36" s="841"/>
      <c r="AA36" s="841"/>
      <c r="AB36" s="841"/>
      <c r="AC36" s="841"/>
      <c r="AD36" s="841"/>
      <c r="AE36" s="841"/>
      <c r="AF36" s="841"/>
      <c r="AG36" s="841"/>
      <c r="AH36" s="841"/>
      <c r="AI36" s="841"/>
      <c r="AJ36" s="841"/>
      <c r="AK36" s="841"/>
      <c r="AL36" s="841"/>
      <c r="AM36" s="841"/>
    </row>
    <row r="37" spans="1:39" ht="13.8" thickBot="1">
      <c r="V37" s="898"/>
    </row>
    <row r="38" spans="1:39" s="840" customFormat="1">
      <c r="A38" s="842" t="s">
        <v>227</v>
      </c>
      <c r="B38" s="886" t="s">
        <v>142</v>
      </c>
      <c r="C38" s="1088">
        <v>1996</v>
      </c>
      <c r="D38" s="844">
        <v>1997</v>
      </c>
      <c r="E38" s="844">
        <v>1998</v>
      </c>
      <c r="F38" s="844">
        <v>1999</v>
      </c>
      <c r="G38" s="844">
        <v>2000</v>
      </c>
      <c r="H38" s="844">
        <v>2001</v>
      </c>
      <c r="I38" s="844">
        <v>2002</v>
      </c>
      <c r="J38" s="844">
        <v>2003</v>
      </c>
      <c r="K38" s="844">
        <v>2004</v>
      </c>
      <c r="L38" s="844">
        <v>2005</v>
      </c>
      <c r="M38" s="844">
        <v>2006</v>
      </c>
      <c r="N38" s="844">
        <v>2009</v>
      </c>
      <c r="O38" s="844">
        <v>2010</v>
      </c>
      <c r="P38" s="844">
        <v>2011</v>
      </c>
      <c r="Q38" s="891">
        <v>2012</v>
      </c>
      <c r="R38" s="891">
        <v>2013</v>
      </c>
      <c r="S38" s="1096">
        <v>2014</v>
      </c>
      <c r="T38" s="891">
        <v>2015</v>
      </c>
      <c r="U38" s="891">
        <v>2016</v>
      </c>
      <c r="V38" s="891">
        <v>2017</v>
      </c>
      <c r="W38" s="1099">
        <v>2018</v>
      </c>
      <c r="X38" s="1099">
        <v>2019</v>
      </c>
      <c r="Z38" s="841"/>
      <c r="AA38" s="841"/>
      <c r="AB38" s="841"/>
      <c r="AC38" s="841"/>
      <c r="AD38" s="841"/>
      <c r="AE38" s="841"/>
      <c r="AF38" s="841"/>
      <c r="AG38" s="841"/>
      <c r="AH38" s="841"/>
      <c r="AI38" s="841"/>
      <c r="AJ38" s="841"/>
      <c r="AK38" s="841"/>
      <c r="AL38" s="841"/>
      <c r="AM38" s="841"/>
    </row>
    <row r="39" spans="1:39">
      <c r="A39" s="1850" t="s">
        <v>462</v>
      </c>
      <c r="B39" s="274" t="s">
        <v>461</v>
      </c>
      <c r="C39" s="1089">
        <v>181520</v>
      </c>
      <c r="D39" s="849">
        <v>171999</v>
      </c>
      <c r="E39" s="849">
        <v>193428</v>
      </c>
      <c r="F39" s="849">
        <v>205240</v>
      </c>
      <c r="G39" s="849">
        <v>214173</v>
      </c>
      <c r="H39" s="849">
        <v>187579</v>
      </c>
      <c r="I39" s="849">
        <v>186619</v>
      </c>
      <c r="J39" s="849">
        <v>185284</v>
      </c>
      <c r="K39" s="849">
        <v>178220</v>
      </c>
      <c r="L39" s="849">
        <v>181560</v>
      </c>
      <c r="M39" s="849">
        <v>186599</v>
      </c>
      <c r="N39" s="850">
        <v>182361</v>
      </c>
      <c r="O39" s="850">
        <v>170493</v>
      </c>
      <c r="P39" s="850">
        <v>191377</v>
      </c>
      <c r="Q39" s="850">
        <v>196836</v>
      </c>
      <c r="R39" s="850">
        <v>197753</v>
      </c>
      <c r="S39" s="862">
        <v>198496</v>
      </c>
      <c r="T39" s="850">
        <v>193699</v>
      </c>
      <c r="U39" s="850">
        <v>204287</v>
      </c>
      <c r="V39" s="850">
        <v>200312</v>
      </c>
      <c r="W39" s="997">
        <v>197414</v>
      </c>
      <c r="X39" s="1742">
        <v>195245</v>
      </c>
    </row>
    <row r="40" spans="1:39">
      <c r="A40" s="1851"/>
      <c r="B40" s="264" t="s">
        <v>230</v>
      </c>
      <c r="C40" s="1090">
        <v>21183</v>
      </c>
      <c r="D40" s="850">
        <v>24112</v>
      </c>
      <c r="E40" s="850">
        <v>26371</v>
      </c>
      <c r="F40" s="850">
        <v>27415</v>
      </c>
      <c r="G40" s="850">
        <v>29428</v>
      </c>
      <c r="H40" s="850">
        <v>29981</v>
      </c>
      <c r="I40" s="850">
        <v>29837</v>
      </c>
      <c r="J40" s="850">
        <v>30428</v>
      </c>
      <c r="K40" s="850">
        <v>32238</v>
      </c>
      <c r="L40" s="850">
        <v>33557</v>
      </c>
      <c r="M40" s="850">
        <v>34438</v>
      </c>
      <c r="N40" s="850">
        <v>34032</v>
      </c>
      <c r="O40" s="850">
        <v>38913</v>
      </c>
      <c r="P40" s="850">
        <v>36378</v>
      </c>
      <c r="Q40" s="850">
        <v>37729</v>
      </c>
      <c r="R40" s="850">
        <v>37830</v>
      </c>
      <c r="S40" s="862">
        <v>38679</v>
      </c>
      <c r="T40" s="850">
        <v>39137</v>
      </c>
      <c r="U40" s="850">
        <v>39136</v>
      </c>
      <c r="V40" s="850">
        <v>40921</v>
      </c>
      <c r="W40" s="997">
        <v>42176</v>
      </c>
      <c r="X40" s="1742">
        <v>43496</v>
      </c>
    </row>
    <row r="41" spans="1:39">
      <c r="A41" s="1851"/>
      <c r="B41" s="274" t="s">
        <v>231</v>
      </c>
      <c r="C41" s="1089">
        <v>18994</v>
      </c>
      <c r="D41" s="849">
        <v>22481</v>
      </c>
      <c r="E41" s="849">
        <v>27179</v>
      </c>
      <c r="F41" s="849">
        <v>30557</v>
      </c>
      <c r="G41" s="849">
        <v>36003</v>
      </c>
      <c r="H41" s="849">
        <v>39133</v>
      </c>
      <c r="I41" s="849">
        <v>42512</v>
      </c>
      <c r="J41" s="849">
        <v>43887</v>
      </c>
      <c r="K41" s="849">
        <v>44631</v>
      </c>
      <c r="L41" s="849">
        <v>48035</v>
      </c>
      <c r="M41" s="849">
        <v>50848</v>
      </c>
      <c r="N41" s="850">
        <v>53515</v>
      </c>
      <c r="O41" s="850">
        <v>53940</v>
      </c>
      <c r="P41" s="850">
        <v>55656</v>
      </c>
      <c r="Q41" s="850">
        <v>57500</v>
      </c>
      <c r="R41" s="850">
        <v>57403</v>
      </c>
      <c r="S41" s="862">
        <v>58416</v>
      </c>
      <c r="T41" s="850">
        <v>58653</v>
      </c>
      <c r="U41" s="850">
        <v>59589</v>
      </c>
      <c r="V41" s="850">
        <v>60691</v>
      </c>
      <c r="W41" s="997">
        <v>62046</v>
      </c>
      <c r="X41" s="1742">
        <v>61987</v>
      </c>
    </row>
    <row r="42" spans="1:39">
      <c r="A42" s="1853"/>
      <c r="B42" s="1091" t="s">
        <v>84</v>
      </c>
      <c r="C42" s="1092">
        <v>221697</v>
      </c>
      <c r="D42" s="1093">
        <v>218592</v>
      </c>
      <c r="E42" s="1093">
        <v>246978</v>
      </c>
      <c r="F42" s="1093">
        <v>263212</v>
      </c>
      <c r="G42" s="1093">
        <v>279604</v>
      </c>
      <c r="H42" s="1093">
        <v>256693</v>
      </c>
      <c r="I42" s="1093">
        <v>258968</v>
      </c>
      <c r="J42" s="1093">
        <v>259599</v>
      </c>
      <c r="K42" s="1093">
        <v>255089</v>
      </c>
      <c r="L42" s="1093">
        <v>263152</v>
      </c>
      <c r="M42" s="1093">
        <v>271885</v>
      </c>
      <c r="N42" s="1093">
        <v>269908</v>
      </c>
      <c r="O42" s="1093">
        <v>263346</v>
      </c>
      <c r="P42" s="1093">
        <v>283411</v>
      </c>
      <c r="Q42" s="1093">
        <v>292065</v>
      </c>
      <c r="R42" s="1093">
        <v>292986</v>
      </c>
      <c r="S42" s="1097">
        <v>295591</v>
      </c>
      <c r="T42" s="1093">
        <v>291489</v>
      </c>
      <c r="U42" s="1093">
        <v>303012</v>
      </c>
      <c r="V42" s="1093">
        <v>301978</v>
      </c>
      <c r="W42" s="1100">
        <v>301656</v>
      </c>
      <c r="X42" s="1818">
        <f>SUM(X39:X41)</f>
        <v>300728</v>
      </c>
    </row>
    <row r="43" spans="1:39">
      <c r="A43" s="1850" t="s">
        <v>45</v>
      </c>
      <c r="B43" s="274" t="s">
        <v>229</v>
      </c>
      <c r="C43" s="1089">
        <v>403657</v>
      </c>
      <c r="D43" s="849">
        <v>407626</v>
      </c>
      <c r="E43" s="849">
        <v>431224</v>
      </c>
      <c r="F43" s="849">
        <v>427935</v>
      </c>
      <c r="G43" s="849">
        <v>464930</v>
      </c>
      <c r="H43" s="849">
        <v>468251</v>
      </c>
      <c r="I43" s="849">
        <v>446296</v>
      </c>
      <c r="J43" s="849">
        <v>445707</v>
      </c>
      <c r="K43" s="849">
        <v>452904</v>
      </c>
      <c r="L43" s="849">
        <v>459533</v>
      </c>
      <c r="M43" s="849">
        <v>438310</v>
      </c>
      <c r="N43" s="850">
        <v>374216</v>
      </c>
      <c r="O43" s="850">
        <v>364531</v>
      </c>
      <c r="P43" s="850">
        <v>369055</v>
      </c>
      <c r="Q43" s="850">
        <v>365967</v>
      </c>
      <c r="R43" s="850">
        <v>342331</v>
      </c>
      <c r="S43" s="862">
        <v>333709</v>
      </c>
      <c r="T43" s="850">
        <v>328351</v>
      </c>
      <c r="U43" s="850">
        <v>327333</v>
      </c>
      <c r="V43" s="850">
        <v>323441</v>
      </c>
      <c r="W43" s="997">
        <v>319395</v>
      </c>
      <c r="X43" s="1742">
        <v>307831</v>
      </c>
    </row>
    <row r="44" spans="1:39">
      <c r="A44" s="1851"/>
      <c r="B44" s="264" t="s">
        <v>230</v>
      </c>
      <c r="C44" s="1090">
        <v>9667</v>
      </c>
      <c r="D44" s="850">
        <v>10543</v>
      </c>
      <c r="E44" s="850">
        <v>10821</v>
      </c>
      <c r="F44" s="850">
        <v>11050</v>
      </c>
      <c r="G44" s="850">
        <v>12564</v>
      </c>
      <c r="H44" s="850">
        <v>14166</v>
      </c>
      <c r="I44" s="850">
        <v>11796</v>
      </c>
      <c r="J44" s="850">
        <v>11125</v>
      </c>
      <c r="K44" s="850">
        <v>12002</v>
      </c>
      <c r="L44" s="850">
        <v>11678</v>
      </c>
      <c r="M44" s="850">
        <v>10951</v>
      </c>
      <c r="N44" s="850">
        <v>8502</v>
      </c>
      <c r="O44" s="850">
        <v>9743</v>
      </c>
      <c r="P44" s="850">
        <v>8524</v>
      </c>
      <c r="Q44" s="850">
        <v>8531</v>
      </c>
      <c r="R44" s="850">
        <v>7445</v>
      </c>
      <c r="S44" s="862">
        <v>6778</v>
      </c>
      <c r="T44" s="850">
        <v>6518</v>
      </c>
      <c r="U44" s="850">
        <v>6551</v>
      </c>
      <c r="V44" s="850">
        <v>6771</v>
      </c>
      <c r="W44" s="997">
        <v>7012</v>
      </c>
      <c r="X44" s="1742">
        <v>6707</v>
      </c>
    </row>
    <row r="45" spans="1:39">
      <c r="A45" s="1851"/>
      <c r="B45" s="274" t="s">
        <v>231</v>
      </c>
      <c r="C45" s="1089">
        <v>3861</v>
      </c>
      <c r="D45" s="849">
        <v>4845</v>
      </c>
      <c r="E45" s="849">
        <v>6098</v>
      </c>
      <c r="F45" s="849">
        <v>7473</v>
      </c>
      <c r="G45" s="849">
        <v>9567</v>
      </c>
      <c r="H45" s="849">
        <v>11687</v>
      </c>
      <c r="I45" s="849">
        <v>14063</v>
      </c>
      <c r="J45" s="849">
        <v>17414</v>
      </c>
      <c r="K45" s="849">
        <v>20264</v>
      </c>
      <c r="L45" s="849">
        <v>24868</v>
      </c>
      <c r="M45" s="849">
        <v>27024</v>
      </c>
      <c r="N45" s="850">
        <v>29802</v>
      </c>
      <c r="O45" s="850">
        <v>32150</v>
      </c>
      <c r="P45" s="850">
        <v>38875</v>
      </c>
      <c r="Q45" s="850">
        <v>43523</v>
      </c>
      <c r="R45" s="850">
        <v>43911</v>
      </c>
      <c r="S45" s="862">
        <v>42380</v>
      </c>
      <c r="T45" s="850">
        <v>44051</v>
      </c>
      <c r="U45" s="850">
        <v>45209</v>
      </c>
      <c r="V45" s="850">
        <v>48206</v>
      </c>
      <c r="W45" s="997">
        <v>49704</v>
      </c>
      <c r="X45" s="1742">
        <v>52702</v>
      </c>
    </row>
    <row r="46" spans="1:39">
      <c r="A46" s="1853"/>
      <c r="B46" s="1091" t="s">
        <v>84</v>
      </c>
      <c r="C46" s="1092">
        <v>417185</v>
      </c>
      <c r="D46" s="1093">
        <v>423014</v>
      </c>
      <c r="E46" s="1093">
        <v>448143</v>
      </c>
      <c r="F46" s="1093">
        <v>446458</v>
      </c>
      <c r="G46" s="1093">
        <v>487061</v>
      </c>
      <c r="H46" s="1093">
        <v>494104</v>
      </c>
      <c r="I46" s="1093">
        <v>472155</v>
      </c>
      <c r="J46" s="1093">
        <v>474246</v>
      </c>
      <c r="K46" s="1093">
        <v>485170</v>
      </c>
      <c r="L46" s="1093">
        <v>496079</v>
      </c>
      <c r="M46" s="1093">
        <v>476285</v>
      </c>
      <c r="N46" s="1093">
        <v>412520</v>
      </c>
      <c r="O46" s="1093">
        <v>406424</v>
      </c>
      <c r="P46" s="1093">
        <v>416454</v>
      </c>
      <c r="Q46" s="1093">
        <v>418021</v>
      </c>
      <c r="R46" s="1093">
        <v>393687</v>
      </c>
      <c r="S46" s="1097">
        <v>382867</v>
      </c>
      <c r="T46" s="1093">
        <v>378920</v>
      </c>
      <c r="U46" s="1093">
        <v>379093</v>
      </c>
      <c r="V46" s="1093">
        <v>378418</v>
      </c>
      <c r="W46" s="1100">
        <v>376113</v>
      </c>
      <c r="X46" s="1818">
        <f>SUM(X43:X45)</f>
        <v>367240</v>
      </c>
    </row>
    <row r="47" spans="1:39">
      <c r="A47" s="1850" t="s">
        <v>46</v>
      </c>
      <c r="B47" s="274" t="s">
        <v>229</v>
      </c>
      <c r="C47" s="1089"/>
      <c r="D47" s="849"/>
      <c r="E47" s="849"/>
      <c r="F47" s="849"/>
      <c r="G47" s="849"/>
      <c r="H47" s="849"/>
      <c r="I47" s="849"/>
      <c r="J47" s="849">
        <v>109172</v>
      </c>
      <c r="K47" s="849">
        <v>129559</v>
      </c>
      <c r="L47" s="849">
        <v>152831</v>
      </c>
      <c r="M47" s="849">
        <v>161402</v>
      </c>
      <c r="N47" s="849">
        <v>155243</v>
      </c>
      <c r="O47" s="849">
        <v>162153</v>
      </c>
      <c r="P47" s="849">
        <v>170634</v>
      </c>
      <c r="Q47" s="849">
        <v>183451</v>
      </c>
      <c r="R47" s="849">
        <v>200599</v>
      </c>
      <c r="S47" s="861">
        <v>205900</v>
      </c>
      <c r="T47" s="849">
        <v>211241</v>
      </c>
      <c r="U47" s="849">
        <v>205135</v>
      </c>
      <c r="V47" s="849">
        <v>197540</v>
      </c>
      <c r="W47" s="1002">
        <v>200230</v>
      </c>
      <c r="X47" s="1742">
        <v>211631</v>
      </c>
    </row>
    <row r="48" spans="1:39">
      <c r="A48" s="1851"/>
      <c r="B48" s="264" t="s">
        <v>230</v>
      </c>
      <c r="C48" s="1090"/>
      <c r="D48" s="850"/>
      <c r="E48" s="850"/>
      <c r="F48" s="850"/>
      <c r="G48" s="850"/>
      <c r="H48" s="850"/>
      <c r="I48" s="850"/>
      <c r="J48" s="850">
        <v>1473</v>
      </c>
      <c r="K48" s="850">
        <v>2176</v>
      </c>
      <c r="L48" s="850">
        <v>2984</v>
      </c>
      <c r="M48" s="850">
        <v>3374</v>
      </c>
      <c r="N48" s="850">
        <v>2184</v>
      </c>
      <c r="O48" s="850">
        <v>2675</v>
      </c>
      <c r="P48" s="850">
        <v>2807</v>
      </c>
      <c r="Q48" s="850">
        <v>2954</v>
      </c>
      <c r="R48" s="850">
        <v>3626</v>
      </c>
      <c r="S48" s="862">
        <v>3413</v>
      </c>
      <c r="T48" s="850">
        <v>3568</v>
      </c>
      <c r="U48" s="850">
        <v>3238</v>
      </c>
      <c r="V48" s="850">
        <v>2806</v>
      </c>
      <c r="W48" s="997">
        <v>2748</v>
      </c>
      <c r="X48" s="1742">
        <v>3316</v>
      </c>
    </row>
    <row r="49" spans="1:39">
      <c r="A49" s="1851"/>
      <c r="B49" s="274" t="s">
        <v>231</v>
      </c>
      <c r="C49" s="1089"/>
      <c r="D49" s="849"/>
      <c r="E49" s="849"/>
      <c r="F49" s="849"/>
      <c r="G49" s="849"/>
      <c r="H49" s="849"/>
      <c r="I49" s="849"/>
      <c r="J49" s="849">
        <v>2949</v>
      </c>
      <c r="K49" s="849">
        <v>3558</v>
      </c>
      <c r="L49" s="849">
        <v>4689</v>
      </c>
      <c r="M49" s="849">
        <v>5946</v>
      </c>
      <c r="N49" s="850">
        <v>8035</v>
      </c>
      <c r="O49" s="850">
        <v>9669</v>
      </c>
      <c r="P49" s="850">
        <v>10447</v>
      </c>
      <c r="Q49" s="850">
        <v>11787</v>
      </c>
      <c r="R49" s="850">
        <v>12383</v>
      </c>
      <c r="S49" s="862">
        <v>13118</v>
      </c>
      <c r="T49" s="850">
        <v>14565</v>
      </c>
      <c r="U49" s="850">
        <v>15555</v>
      </c>
      <c r="V49" s="850">
        <v>15751</v>
      </c>
      <c r="W49" s="997">
        <v>16918</v>
      </c>
      <c r="X49" s="1742">
        <v>19074</v>
      </c>
    </row>
    <row r="50" spans="1:39">
      <c r="A50" s="1853"/>
      <c r="B50" s="1091" t="s">
        <v>84</v>
      </c>
      <c r="C50" s="1092"/>
      <c r="D50" s="1093"/>
      <c r="E50" s="1093"/>
      <c r="F50" s="1093"/>
      <c r="G50" s="1093"/>
      <c r="H50" s="1093"/>
      <c r="I50" s="1093"/>
      <c r="J50" s="1093">
        <v>113594</v>
      </c>
      <c r="K50" s="1093">
        <v>135293</v>
      </c>
      <c r="L50" s="1093">
        <v>160504</v>
      </c>
      <c r="M50" s="1093">
        <v>170722</v>
      </c>
      <c r="N50" s="1093">
        <v>165462</v>
      </c>
      <c r="O50" s="1093">
        <v>174497</v>
      </c>
      <c r="P50" s="1093">
        <v>183888</v>
      </c>
      <c r="Q50" s="1093">
        <v>198192</v>
      </c>
      <c r="R50" s="1093">
        <v>216608</v>
      </c>
      <c r="S50" s="1097">
        <v>222431</v>
      </c>
      <c r="T50" s="1093">
        <v>229374</v>
      </c>
      <c r="U50" s="1093">
        <v>223928</v>
      </c>
      <c r="V50" s="1093">
        <v>216097</v>
      </c>
      <c r="W50" s="1100">
        <v>219897</v>
      </c>
      <c r="X50" s="1818">
        <f>SUM(X47:X49)</f>
        <v>234021</v>
      </c>
    </row>
    <row r="51" spans="1:39">
      <c r="A51" s="1850" t="s">
        <v>47</v>
      </c>
      <c r="B51" s="274" t="s">
        <v>229</v>
      </c>
      <c r="C51" s="1089"/>
      <c r="D51" s="849"/>
      <c r="E51" s="849"/>
      <c r="F51" s="849"/>
      <c r="G51" s="849"/>
      <c r="H51" s="849"/>
      <c r="I51" s="849"/>
      <c r="J51" s="849"/>
      <c r="K51" s="849"/>
      <c r="L51" s="849"/>
      <c r="M51" s="849">
        <v>126243</v>
      </c>
      <c r="N51" s="849">
        <v>235708</v>
      </c>
      <c r="O51" s="849">
        <v>299743</v>
      </c>
      <c r="P51" s="849">
        <v>422348</v>
      </c>
      <c r="Q51" s="849">
        <v>543464</v>
      </c>
      <c r="R51" s="849">
        <v>714309</v>
      </c>
      <c r="S51" s="861">
        <v>812614</v>
      </c>
      <c r="T51" s="849">
        <v>980963</v>
      </c>
      <c r="U51" s="849">
        <v>1220648</v>
      </c>
      <c r="V51" s="849">
        <v>1267639</v>
      </c>
      <c r="W51" s="1002">
        <v>1420896</v>
      </c>
      <c r="X51" s="1819">
        <v>1274751</v>
      </c>
    </row>
    <row r="52" spans="1:39">
      <c r="A52" s="1851"/>
      <c r="B52" s="264" t="s">
        <v>230</v>
      </c>
      <c r="C52" s="1090"/>
      <c r="D52" s="850"/>
      <c r="E52" s="850"/>
      <c r="F52" s="850"/>
      <c r="G52" s="850"/>
      <c r="H52" s="850"/>
      <c r="I52" s="850"/>
      <c r="J52" s="850"/>
      <c r="K52" s="850"/>
      <c r="L52" s="850"/>
      <c r="M52" s="850">
        <v>284</v>
      </c>
      <c r="N52" s="850">
        <v>385</v>
      </c>
      <c r="O52" s="850">
        <v>468</v>
      </c>
      <c r="P52" s="850">
        <v>543</v>
      </c>
      <c r="Q52" s="850">
        <v>583</v>
      </c>
      <c r="R52" s="850">
        <v>886</v>
      </c>
      <c r="S52" s="862">
        <v>971</v>
      </c>
      <c r="T52" s="850">
        <v>1081</v>
      </c>
      <c r="U52" s="850">
        <v>1697</v>
      </c>
      <c r="V52" s="850">
        <v>2014</v>
      </c>
      <c r="W52" s="997">
        <v>2369</v>
      </c>
      <c r="X52" s="1742">
        <v>2701</v>
      </c>
    </row>
    <row r="53" spans="1:39">
      <c r="A53" s="1851"/>
      <c r="B53" s="274" t="s">
        <v>231</v>
      </c>
      <c r="C53" s="1089"/>
      <c r="D53" s="849"/>
      <c r="E53" s="849"/>
      <c r="F53" s="849"/>
      <c r="G53" s="849"/>
      <c r="H53" s="849"/>
      <c r="I53" s="849"/>
      <c r="J53" s="849"/>
      <c r="K53" s="849"/>
      <c r="L53" s="849"/>
      <c r="M53" s="849">
        <v>3927</v>
      </c>
      <c r="N53" s="850">
        <v>7900</v>
      </c>
      <c r="O53" s="850">
        <v>12296</v>
      </c>
      <c r="P53" s="850">
        <v>16402</v>
      </c>
      <c r="Q53" s="850">
        <v>18620</v>
      </c>
      <c r="R53" s="850">
        <v>21449</v>
      </c>
      <c r="S53" s="862">
        <v>25537</v>
      </c>
      <c r="T53" s="850">
        <v>29810</v>
      </c>
      <c r="U53" s="850">
        <v>43091</v>
      </c>
      <c r="V53" s="850">
        <v>48903</v>
      </c>
      <c r="W53" s="997">
        <v>53360</v>
      </c>
      <c r="X53" s="1742">
        <v>59174</v>
      </c>
      <c r="Z53" s="864"/>
    </row>
    <row r="54" spans="1:39">
      <c r="A54" s="1853"/>
      <c r="B54" s="1091" t="s">
        <v>84</v>
      </c>
      <c r="C54" s="1092"/>
      <c r="D54" s="1093"/>
      <c r="E54" s="1093"/>
      <c r="F54" s="1093"/>
      <c r="G54" s="1093"/>
      <c r="H54" s="1093"/>
      <c r="I54" s="1093"/>
      <c r="J54" s="1093"/>
      <c r="K54" s="1093"/>
      <c r="L54" s="1093"/>
      <c r="M54" s="1093">
        <v>130454</v>
      </c>
      <c r="N54" s="1093">
        <v>243993</v>
      </c>
      <c r="O54" s="1093">
        <v>312507</v>
      </c>
      <c r="P54" s="1093">
        <v>439293</v>
      </c>
      <c r="Q54" s="1093">
        <v>562667</v>
      </c>
      <c r="R54" s="1093">
        <v>736644</v>
      </c>
      <c r="S54" s="1097">
        <v>839122</v>
      </c>
      <c r="T54" s="1093">
        <v>1011854</v>
      </c>
      <c r="U54" s="1093">
        <v>1265436</v>
      </c>
      <c r="V54" s="1093">
        <v>1318556</v>
      </c>
      <c r="W54" s="1100">
        <v>1476665</v>
      </c>
      <c r="X54" s="1818">
        <f>SUM(X51:X53)</f>
        <v>1336626</v>
      </c>
    </row>
    <row r="55" spans="1:39">
      <c r="A55" s="1850" t="s">
        <v>48</v>
      </c>
      <c r="B55" s="274" t="s">
        <v>229</v>
      </c>
      <c r="C55" s="1089">
        <v>153381</v>
      </c>
      <c r="D55" s="849">
        <v>160820</v>
      </c>
      <c r="E55" s="849">
        <v>191642</v>
      </c>
      <c r="F55" s="849">
        <v>204651</v>
      </c>
      <c r="G55" s="849">
        <v>224593</v>
      </c>
      <c r="H55" s="849">
        <v>219578</v>
      </c>
      <c r="I55" s="849">
        <v>217922</v>
      </c>
      <c r="J55" s="849">
        <v>226360</v>
      </c>
      <c r="K55" s="849">
        <v>218093</v>
      </c>
      <c r="L55" s="849">
        <v>244769</v>
      </c>
      <c r="M55" s="849">
        <v>255357</v>
      </c>
      <c r="N55" s="849">
        <v>247532</v>
      </c>
      <c r="O55" s="849">
        <v>266278</v>
      </c>
      <c r="P55" s="849">
        <v>279253</v>
      </c>
      <c r="Q55" s="849">
        <v>302888</v>
      </c>
      <c r="R55" s="849">
        <v>319524</v>
      </c>
      <c r="S55" s="861">
        <v>315553</v>
      </c>
      <c r="T55" s="849">
        <v>315819</v>
      </c>
      <c r="U55" s="849">
        <v>324960</v>
      </c>
      <c r="V55" s="849">
        <v>316227</v>
      </c>
      <c r="W55" s="1002">
        <v>305802</v>
      </c>
      <c r="X55" s="1819">
        <v>303655</v>
      </c>
    </row>
    <row r="56" spans="1:39">
      <c r="A56" s="1851"/>
      <c r="B56" s="264" t="s">
        <v>230</v>
      </c>
      <c r="C56" s="1090">
        <v>9350</v>
      </c>
      <c r="D56" s="850">
        <v>9584</v>
      </c>
      <c r="E56" s="850">
        <v>10542</v>
      </c>
      <c r="F56" s="850">
        <v>10232</v>
      </c>
      <c r="G56" s="850">
        <v>10757</v>
      </c>
      <c r="H56" s="850">
        <v>10683</v>
      </c>
      <c r="I56" s="850">
        <v>9673</v>
      </c>
      <c r="J56" s="850">
        <v>10466</v>
      </c>
      <c r="K56" s="850">
        <v>10155</v>
      </c>
      <c r="L56" s="850">
        <v>10465</v>
      </c>
      <c r="M56" s="850">
        <v>9756</v>
      </c>
      <c r="N56" s="850">
        <v>8358</v>
      </c>
      <c r="O56" s="850">
        <v>15861</v>
      </c>
      <c r="P56" s="850">
        <v>11130</v>
      </c>
      <c r="Q56" s="850">
        <v>12676</v>
      </c>
      <c r="R56" s="850">
        <v>10832</v>
      </c>
      <c r="S56" s="862">
        <v>10437</v>
      </c>
      <c r="T56" s="850">
        <v>10600</v>
      </c>
      <c r="U56" s="850">
        <v>12793</v>
      </c>
      <c r="V56" s="850">
        <v>13863</v>
      </c>
      <c r="W56" s="997">
        <v>15549</v>
      </c>
      <c r="X56" s="1742">
        <v>17319</v>
      </c>
      <c r="Z56" s="898"/>
      <c r="AA56" s="898"/>
      <c r="AB56" s="898"/>
      <c r="AC56" s="898"/>
      <c r="AD56" s="898"/>
      <c r="AE56" s="898"/>
      <c r="AF56" s="898"/>
      <c r="AG56" s="898"/>
      <c r="AH56" s="898"/>
      <c r="AI56" s="898"/>
      <c r="AJ56" s="898"/>
      <c r="AK56" s="898"/>
      <c r="AL56" s="898"/>
      <c r="AM56" s="898"/>
    </row>
    <row r="57" spans="1:39">
      <c r="A57" s="1851"/>
      <c r="B57" s="274" t="s">
        <v>231</v>
      </c>
      <c r="C57" s="1089">
        <v>20828</v>
      </c>
      <c r="D57" s="849">
        <v>22736</v>
      </c>
      <c r="E57" s="849">
        <v>28356</v>
      </c>
      <c r="F57" s="849">
        <v>31255</v>
      </c>
      <c r="G57" s="849">
        <v>38007</v>
      </c>
      <c r="H57" s="849">
        <v>43214</v>
      </c>
      <c r="I57" s="849">
        <v>41296</v>
      </c>
      <c r="J57" s="849">
        <v>41033</v>
      </c>
      <c r="K57" s="849">
        <v>43352</v>
      </c>
      <c r="L57" s="849">
        <v>46830</v>
      </c>
      <c r="M57" s="849">
        <v>51248</v>
      </c>
      <c r="N57" s="850">
        <v>45620</v>
      </c>
      <c r="O57" s="850">
        <v>45030</v>
      </c>
      <c r="P57" s="850">
        <v>49105</v>
      </c>
      <c r="Q57" s="850">
        <v>51854</v>
      </c>
      <c r="R57" s="850">
        <v>56835</v>
      </c>
      <c r="S57" s="862">
        <v>61297</v>
      </c>
      <c r="T57" s="850">
        <v>56929</v>
      </c>
      <c r="U57" s="850">
        <v>56592</v>
      </c>
      <c r="V57" s="850">
        <v>56683</v>
      </c>
      <c r="W57" s="997">
        <v>56249</v>
      </c>
      <c r="X57" s="1742">
        <v>57471</v>
      </c>
    </row>
    <row r="58" spans="1:39">
      <c r="A58" s="1853"/>
      <c r="B58" s="1091" t="s">
        <v>84</v>
      </c>
      <c r="C58" s="1092">
        <v>183559</v>
      </c>
      <c r="D58" s="1093">
        <v>193140</v>
      </c>
      <c r="E58" s="1093">
        <v>230540</v>
      </c>
      <c r="F58" s="1093">
        <v>246138</v>
      </c>
      <c r="G58" s="1093">
        <v>273357</v>
      </c>
      <c r="H58" s="1093">
        <v>273475</v>
      </c>
      <c r="I58" s="1093">
        <v>268891</v>
      </c>
      <c r="J58" s="1093">
        <v>277859</v>
      </c>
      <c r="K58" s="1093">
        <v>271600</v>
      </c>
      <c r="L58" s="1093">
        <v>302064</v>
      </c>
      <c r="M58" s="1093">
        <v>316361</v>
      </c>
      <c r="N58" s="1093">
        <v>301510</v>
      </c>
      <c r="O58" s="1093">
        <v>327169</v>
      </c>
      <c r="P58" s="1093">
        <v>339488</v>
      </c>
      <c r="Q58" s="1093">
        <v>367418</v>
      </c>
      <c r="R58" s="1093">
        <v>387191</v>
      </c>
      <c r="S58" s="1097">
        <v>387287</v>
      </c>
      <c r="T58" s="1093">
        <v>383348</v>
      </c>
      <c r="U58" s="1093">
        <v>394345</v>
      </c>
      <c r="V58" s="1093">
        <v>386773</v>
      </c>
      <c r="W58" s="1100">
        <v>377569</v>
      </c>
      <c r="X58" s="1818">
        <f>SUM(X55:X57)</f>
        <v>378445</v>
      </c>
    </row>
    <row r="59" spans="1:39">
      <c r="A59" s="1850" t="s">
        <v>49</v>
      </c>
      <c r="B59" s="274" t="s">
        <v>229</v>
      </c>
      <c r="C59" s="1089">
        <v>169128</v>
      </c>
      <c r="D59" s="849">
        <v>164961</v>
      </c>
      <c r="E59" s="849">
        <v>158162</v>
      </c>
      <c r="F59" s="849">
        <v>165906</v>
      </c>
      <c r="G59" s="849">
        <v>200961</v>
      </c>
      <c r="H59" s="849">
        <v>228152</v>
      </c>
      <c r="I59" s="849">
        <v>229745</v>
      </c>
      <c r="J59" s="849">
        <v>160715</v>
      </c>
      <c r="K59" s="849">
        <v>171205</v>
      </c>
      <c r="L59" s="849">
        <v>198335</v>
      </c>
      <c r="M59" s="849">
        <v>114473</v>
      </c>
      <c r="N59" s="849">
        <v>136717</v>
      </c>
      <c r="O59" s="849">
        <v>126034</v>
      </c>
      <c r="P59" s="849">
        <v>123044</v>
      </c>
      <c r="Q59" s="849">
        <v>135972</v>
      </c>
      <c r="R59" s="849">
        <v>146925</v>
      </c>
      <c r="S59" s="861">
        <v>142661</v>
      </c>
      <c r="T59" s="849">
        <v>158859</v>
      </c>
      <c r="U59" s="849">
        <v>153894</v>
      </c>
      <c r="V59" s="849">
        <v>151252</v>
      </c>
      <c r="W59" s="1002">
        <v>156299</v>
      </c>
      <c r="X59" s="1819">
        <v>172430</v>
      </c>
    </row>
    <row r="60" spans="1:39">
      <c r="A60" s="1851"/>
      <c r="B60" s="264" t="s">
        <v>230</v>
      </c>
      <c r="C60" s="1090">
        <v>1058</v>
      </c>
      <c r="D60" s="850">
        <v>1388</v>
      </c>
      <c r="E60" s="850">
        <v>1651</v>
      </c>
      <c r="F60" s="850">
        <v>1753</v>
      </c>
      <c r="G60" s="850">
        <v>2094</v>
      </c>
      <c r="H60" s="850">
        <v>2268</v>
      </c>
      <c r="I60" s="850">
        <v>1962</v>
      </c>
      <c r="J60" s="850">
        <v>2557</v>
      </c>
      <c r="K60" s="850">
        <v>2213</v>
      </c>
      <c r="L60" s="850">
        <v>2519</v>
      </c>
      <c r="M60" s="850">
        <v>2631</v>
      </c>
      <c r="N60" s="850">
        <v>2987</v>
      </c>
      <c r="O60" s="850">
        <v>4285</v>
      </c>
      <c r="P60" s="850">
        <v>3801</v>
      </c>
      <c r="Q60" s="850">
        <v>5624</v>
      </c>
      <c r="R60" s="850">
        <v>3812</v>
      </c>
      <c r="S60" s="862">
        <v>3455</v>
      </c>
      <c r="T60" s="850">
        <v>3644</v>
      </c>
      <c r="U60" s="850">
        <v>4144</v>
      </c>
      <c r="V60" s="850">
        <v>4569</v>
      </c>
      <c r="W60" s="997">
        <v>5624</v>
      </c>
      <c r="X60" s="1742">
        <v>5480</v>
      </c>
    </row>
    <row r="61" spans="1:39">
      <c r="A61" s="1851"/>
      <c r="B61" s="268" t="s">
        <v>231</v>
      </c>
      <c r="C61" s="1094">
        <v>3608</v>
      </c>
      <c r="D61" s="848">
        <v>4360</v>
      </c>
      <c r="E61" s="848">
        <v>5374</v>
      </c>
      <c r="F61" s="848">
        <v>7073</v>
      </c>
      <c r="G61" s="848">
        <v>9660</v>
      </c>
      <c r="H61" s="848">
        <v>14196</v>
      </c>
      <c r="I61" s="848">
        <v>12521</v>
      </c>
      <c r="J61" s="848">
        <v>9921</v>
      </c>
      <c r="K61" s="848">
        <v>10828</v>
      </c>
      <c r="L61" s="848">
        <v>12330</v>
      </c>
      <c r="M61" s="848">
        <v>10670</v>
      </c>
      <c r="N61" s="848">
        <v>10528</v>
      </c>
      <c r="O61" s="848">
        <v>11254</v>
      </c>
      <c r="P61" s="848">
        <v>11940</v>
      </c>
      <c r="Q61" s="848">
        <v>12047</v>
      </c>
      <c r="R61" s="848">
        <v>12461</v>
      </c>
      <c r="S61" s="860">
        <v>13315</v>
      </c>
      <c r="T61" s="848">
        <v>12847</v>
      </c>
      <c r="U61" s="848">
        <v>12876</v>
      </c>
      <c r="V61" s="848">
        <v>13285</v>
      </c>
      <c r="W61" s="1572">
        <v>14502</v>
      </c>
      <c r="X61" s="1743">
        <v>14973</v>
      </c>
    </row>
    <row r="62" spans="1:39" ht="13.8" thickBot="1">
      <c r="A62" s="1852"/>
      <c r="B62" s="852" t="s">
        <v>84</v>
      </c>
      <c r="C62" s="1095">
        <v>173794</v>
      </c>
      <c r="D62" s="853">
        <v>170709</v>
      </c>
      <c r="E62" s="853">
        <v>165187</v>
      </c>
      <c r="F62" s="853">
        <v>174732</v>
      </c>
      <c r="G62" s="853">
        <v>212715</v>
      </c>
      <c r="H62" s="853">
        <v>244616</v>
      </c>
      <c r="I62" s="853">
        <v>244228</v>
      </c>
      <c r="J62" s="853">
        <v>173193</v>
      </c>
      <c r="K62" s="853">
        <v>184246</v>
      </c>
      <c r="L62" s="853">
        <v>213184</v>
      </c>
      <c r="M62" s="853">
        <v>127774</v>
      </c>
      <c r="N62" s="853">
        <v>150232</v>
      </c>
      <c r="O62" s="853">
        <v>141573</v>
      </c>
      <c r="P62" s="853">
        <v>138785</v>
      </c>
      <c r="Q62" s="892">
        <v>153643</v>
      </c>
      <c r="R62" s="892">
        <v>163198</v>
      </c>
      <c r="S62" s="1098">
        <v>159431</v>
      </c>
      <c r="T62" s="892">
        <v>175350</v>
      </c>
      <c r="U62" s="892">
        <v>170914</v>
      </c>
      <c r="V62" s="892">
        <v>169052</v>
      </c>
      <c r="W62" s="1101">
        <v>176393</v>
      </c>
      <c r="X62" s="1820">
        <f>SUM(X59:X61)</f>
        <v>192883</v>
      </c>
    </row>
    <row r="63" spans="1:39">
      <c r="I63" s="864"/>
      <c r="J63" s="864"/>
      <c r="K63" s="864"/>
      <c r="L63" s="864"/>
      <c r="M63" s="864"/>
      <c r="N63" s="864"/>
      <c r="O63" s="864"/>
      <c r="P63" s="864"/>
    </row>
    <row r="64" spans="1:39">
      <c r="B64" s="841" t="s">
        <v>233</v>
      </c>
      <c r="I64" s="864"/>
      <c r="J64" s="864"/>
      <c r="K64" s="864"/>
      <c r="L64" s="864"/>
      <c r="M64" s="864"/>
      <c r="N64" s="864"/>
      <c r="O64" s="864"/>
    </row>
    <row r="65" spans="2:39" s="898" customFormat="1">
      <c r="B65" s="1103" t="s">
        <v>234</v>
      </c>
      <c r="M65" s="1105">
        <v>2006</v>
      </c>
      <c r="N65" s="1105">
        <v>2009</v>
      </c>
      <c r="O65" s="1105">
        <v>2010</v>
      </c>
      <c r="P65" s="1105">
        <v>2011</v>
      </c>
      <c r="Q65" s="1105">
        <v>2012</v>
      </c>
      <c r="R65" s="1105">
        <v>2013</v>
      </c>
      <c r="S65" s="1105">
        <v>2014</v>
      </c>
      <c r="T65" s="1105">
        <v>2015</v>
      </c>
      <c r="U65" s="1105">
        <v>2016</v>
      </c>
      <c r="V65" s="1105">
        <v>2017</v>
      </c>
      <c r="W65" s="1105">
        <v>2018</v>
      </c>
      <c r="X65" s="1105">
        <v>2019</v>
      </c>
      <c r="Z65" s="841"/>
      <c r="AA65" s="841"/>
      <c r="AB65" s="841"/>
      <c r="AC65" s="841"/>
      <c r="AD65" s="841"/>
      <c r="AE65" s="841"/>
      <c r="AF65" s="841"/>
      <c r="AG65" s="841"/>
      <c r="AH65" s="841"/>
      <c r="AI65" s="841"/>
      <c r="AJ65" s="841"/>
      <c r="AK65" s="841"/>
      <c r="AL65" s="841"/>
      <c r="AM65" s="841"/>
    </row>
    <row r="66" spans="2:39">
      <c r="B66" s="1104" t="s">
        <v>235</v>
      </c>
      <c r="M66" s="1102">
        <v>1282384</v>
      </c>
      <c r="N66" s="1102">
        <v>1331777</v>
      </c>
      <c r="O66" s="1106">
        <v>1389232</v>
      </c>
      <c r="P66" s="1102">
        <v>1555711</v>
      </c>
      <c r="Q66" s="1106">
        <v>1728578</v>
      </c>
      <c r="R66" s="1102">
        <v>1921441</v>
      </c>
      <c r="S66" s="1102">
        <v>2008933</v>
      </c>
      <c r="T66" s="1102">
        <v>2188932</v>
      </c>
      <c r="U66" s="1102">
        <v>2436257</v>
      </c>
      <c r="V66" s="1102">
        <v>2456411</v>
      </c>
      <c r="W66" s="1102">
        <v>2600036</v>
      </c>
      <c r="X66" s="1102">
        <f>SUM(X39,X43,X47,X51,X55,X59)</f>
        <v>2465543</v>
      </c>
      <c r="Y66" s="864"/>
    </row>
    <row r="67" spans="2:39">
      <c r="B67" s="1036" t="s">
        <v>236</v>
      </c>
      <c r="M67" s="1102">
        <v>61434</v>
      </c>
      <c r="N67" s="1102">
        <v>56448</v>
      </c>
      <c r="O67" s="1106">
        <v>71945</v>
      </c>
      <c r="P67" s="1102">
        <v>63183</v>
      </c>
      <c r="Q67" s="1106">
        <v>68097</v>
      </c>
      <c r="R67" s="1102">
        <v>64431</v>
      </c>
      <c r="S67" s="1102">
        <v>63733</v>
      </c>
      <c r="T67" s="1102">
        <v>64548</v>
      </c>
      <c r="U67" s="1102">
        <v>67559</v>
      </c>
      <c r="V67" s="1102">
        <v>70944</v>
      </c>
      <c r="W67" s="1102">
        <v>75478</v>
      </c>
      <c r="X67" s="1102">
        <f>SUM(X40,X44,X48,X52,X56,X60)</f>
        <v>79019</v>
      </c>
      <c r="Y67" s="864"/>
    </row>
    <row r="68" spans="2:39">
      <c r="B68" s="1036" t="s">
        <v>237</v>
      </c>
      <c r="M68" s="1102">
        <v>149663</v>
      </c>
      <c r="N68" s="1102">
        <v>155406</v>
      </c>
      <c r="O68" s="1106">
        <v>164339</v>
      </c>
      <c r="P68" s="1102">
        <v>182425</v>
      </c>
      <c r="Q68" s="1106">
        <v>195331</v>
      </c>
      <c r="R68" s="1102">
        <v>204442</v>
      </c>
      <c r="S68" s="1102">
        <v>214063</v>
      </c>
      <c r="T68" s="1102">
        <v>216855</v>
      </c>
      <c r="U68" s="1102">
        <v>232912</v>
      </c>
      <c r="V68" s="1102">
        <v>243519</v>
      </c>
      <c r="W68" s="1102">
        <v>252779</v>
      </c>
      <c r="X68" s="1102">
        <f>SUM(X41,X45,X49,X53,X57,X61)</f>
        <v>265381</v>
      </c>
      <c r="Y68" s="864"/>
    </row>
    <row r="69" spans="2:39">
      <c r="B69" s="1036" t="s">
        <v>201</v>
      </c>
      <c r="M69" s="1102">
        <v>1493481</v>
      </c>
      <c r="N69" s="1102">
        <v>1543631</v>
      </c>
      <c r="O69" s="1106">
        <v>1625516</v>
      </c>
      <c r="P69" s="1102">
        <v>1801319</v>
      </c>
      <c r="Q69" s="1106">
        <v>1992006</v>
      </c>
      <c r="R69" s="1102">
        <v>2190314</v>
      </c>
      <c r="S69" s="1102">
        <v>2286729</v>
      </c>
      <c r="T69" s="1102">
        <v>2470335</v>
      </c>
      <c r="U69" s="1102">
        <v>2736728</v>
      </c>
      <c r="V69" s="1102">
        <v>2770874</v>
      </c>
      <c r="W69" s="1102">
        <v>2928293</v>
      </c>
      <c r="X69" s="1102">
        <f>SUM(X66:X68)</f>
        <v>2809943</v>
      </c>
    </row>
    <row r="70" spans="2:39">
      <c r="B70" s="890"/>
      <c r="M70" s="1107"/>
      <c r="N70" s="1107"/>
      <c r="O70" s="1107"/>
      <c r="P70" s="1108"/>
      <c r="Q70" s="1107"/>
      <c r="R70" s="1108"/>
      <c r="S70" s="1107"/>
      <c r="T70" s="1107"/>
      <c r="U70" s="1107"/>
      <c r="V70" s="1107"/>
    </row>
    <row r="71" spans="2:39">
      <c r="B71" s="890"/>
      <c r="M71" s="1107"/>
      <c r="N71" s="1107"/>
      <c r="O71" s="1107"/>
      <c r="P71" s="1107"/>
      <c r="Q71" s="1108"/>
      <c r="R71" s="1107"/>
      <c r="S71" s="1108"/>
      <c r="T71" s="1107"/>
      <c r="U71" s="1107"/>
      <c r="V71" s="1107"/>
      <c r="W71" s="1107"/>
    </row>
    <row r="72" spans="2:39">
      <c r="B72" s="890"/>
      <c r="M72" s="1107"/>
      <c r="N72" s="1107"/>
      <c r="O72" s="1107"/>
      <c r="P72" s="1107"/>
      <c r="Q72" s="1108"/>
      <c r="R72" s="1107"/>
      <c r="S72" s="1108"/>
      <c r="T72" s="1107"/>
      <c r="U72" s="1107"/>
      <c r="V72" s="1107"/>
      <c r="W72" s="1107"/>
    </row>
    <row r="73" spans="2:39">
      <c r="Q73" s="1109"/>
      <c r="S73" s="1109"/>
    </row>
    <row r="74" spans="2:39">
      <c r="Q74" s="1109"/>
      <c r="S74" s="1109"/>
    </row>
    <row r="75" spans="2:39">
      <c r="Q75" s="1109"/>
      <c r="S75" s="1109"/>
    </row>
    <row r="76" spans="2:39">
      <c r="Q76" s="1109"/>
      <c r="S76" s="1109"/>
    </row>
    <row r="77" spans="2:39">
      <c r="Q77" s="1109"/>
      <c r="S77" s="1109"/>
    </row>
    <row r="96" spans="29:29">
      <c r="AC96" s="841" t="s">
        <v>238</v>
      </c>
    </row>
    <row r="98" spans="29:29">
      <c r="AC98" s="841" t="s">
        <v>239</v>
      </c>
    </row>
    <row r="117" spans="2:24">
      <c r="B117" s="841" t="s">
        <v>240</v>
      </c>
    </row>
    <row r="118" spans="2:24">
      <c r="B118" s="1036" t="s">
        <v>241</v>
      </c>
      <c r="C118" s="1036"/>
      <c r="D118" s="1036"/>
      <c r="E118" s="1036"/>
      <c r="F118" s="1036"/>
      <c r="G118" s="1036"/>
      <c r="H118" s="1036"/>
      <c r="I118" s="1036"/>
      <c r="J118" s="1036"/>
      <c r="K118" s="1036"/>
      <c r="L118" s="1036"/>
      <c r="M118" s="884">
        <v>2006</v>
      </c>
      <c r="N118" s="884">
        <v>2009</v>
      </c>
      <c r="O118" s="884">
        <v>2010</v>
      </c>
      <c r="P118" s="884">
        <v>2011</v>
      </c>
      <c r="Q118" s="884">
        <v>2012</v>
      </c>
      <c r="R118" s="884">
        <v>2013</v>
      </c>
      <c r="S118" s="884">
        <v>2014</v>
      </c>
      <c r="T118" s="884">
        <v>2015</v>
      </c>
      <c r="U118" s="884">
        <v>2016</v>
      </c>
      <c r="V118" s="884">
        <v>2017</v>
      </c>
      <c r="W118" s="884">
        <v>2018</v>
      </c>
      <c r="X118" s="884">
        <v>2019</v>
      </c>
    </row>
    <row r="119" spans="2:24">
      <c r="B119" s="1036" t="s">
        <v>228</v>
      </c>
      <c r="C119" s="1036"/>
      <c r="D119" s="1036"/>
      <c r="E119" s="1036"/>
      <c r="F119" s="1036"/>
      <c r="G119" s="1036"/>
      <c r="H119" s="1036"/>
      <c r="I119" s="1036"/>
      <c r="J119" s="1036"/>
      <c r="K119" s="1036"/>
      <c r="L119" s="1036"/>
      <c r="M119" s="1102">
        <v>271885</v>
      </c>
      <c r="N119" s="1102">
        <v>269943</v>
      </c>
      <c r="O119" s="1102">
        <v>263346</v>
      </c>
      <c r="P119" s="1102">
        <v>283411</v>
      </c>
      <c r="Q119" s="1102">
        <v>292065</v>
      </c>
      <c r="R119" s="1102">
        <v>292986</v>
      </c>
      <c r="S119" s="1102">
        <v>295591</v>
      </c>
      <c r="T119" s="1102">
        <v>291489</v>
      </c>
      <c r="U119" s="1102">
        <v>303012</v>
      </c>
      <c r="V119" s="1102">
        <f>V42</f>
        <v>301978</v>
      </c>
      <c r="W119" s="1102">
        <f>W42</f>
        <v>301656</v>
      </c>
      <c r="X119" s="1674">
        <f>X42</f>
        <v>300728</v>
      </c>
    </row>
    <row r="120" spans="2:24">
      <c r="B120" s="1036" t="s">
        <v>45</v>
      </c>
      <c r="C120" s="1036"/>
      <c r="D120" s="1036"/>
      <c r="E120" s="1036"/>
      <c r="F120" s="1036"/>
      <c r="G120" s="1036"/>
      <c r="H120" s="1036"/>
      <c r="I120" s="1036"/>
      <c r="J120" s="1036"/>
      <c r="K120" s="1036"/>
      <c r="L120" s="1036"/>
      <c r="M120" s="1102">
        <v>476285</v>
      </c>
      <c r="N120" s="1102">
        <v>412520</v>
      </c>
      <c r="O120" s="1102">
        <v>406424</v>
      </c>
      <c r="P120" s="1102">
        <v>416454</v>
      </c>
      <c r="Q120" s="1102">
        <v>418021</v>
      </c>
      <c r="R120" s="1102">
        <v>393687</v>
      </c>
      <c r="S120" s="1102">
        <v>382867</v>
      </c>
      <c r="T120" s="1102">
        <v>378920</v>
      </c>
      <c r="U120" s="1102">
        <v>379093</v>
      </c>
      <c r="V120" s="1102">
        <f>V46</f>
        <v>378418</v>
      </c>
      <c r="W120" s="1102">
        <f t="shared" ref="W120:X120" si="0">W46</f>
        <v>376113</v>
      </c>
      <c r="X120" s="1674">
        <f t="shared" si="0"/>
        <v>367240</v>
      </c>
    </row>
    <row r="121" spans="2:24">
      <c r="B121" s="1036" t="s">
        <v>46</v>
      </c>
      <c r="C121" s="1036"/>
      <c r="D121" s="1036"/>
      <c r="E121" s="1036"/>
      <c r="F121" s="1036"/>
      <c r="G121" s="1036"/>
      <c r="H121" s="1036"/>
      <c r="I121" s="1036"/>
      <c r="J121" s="1036"/>
      <c r="K121" s="1036"/>
      <c r="L121" s="1036"/>
      <c r="M121" s="1102">
        <v>170722</v>
      </c>
      <c r="N121" s="1102">
        <v>165462</v>
      </c>
      <c r="O121" s="1102">
        <v>174497</v>
      </c>
      <c r="P121" s="1102">
        <v>183888</v>
      </c>
      <c r="Q121" s="1102">
        <v>198192</v>
      </c>
      <c r="R121" s="1102">
        <v>216608</v>
      </c>
      <c r="S121" s="1102">
        <v>222431</v>
      </c>
      <c r="T121" s="1102">
        <v>229374</v>
      </c>
      <c r="U121" s="1102">
        <v>223928</v>
      </c>
      <c r="V121" s="1102">
        <f>V50</f>
        <v>216097</v>
      </c>
      <c r="W121" s="1102">
        <f>W50</f>
        <v>219897</v>
      </c>
      <c r="X121" s="1674">
        <f t="shared" ref="X121" si="1">X50</f>
        <v>234021</v>
      </c>
    </row>
    <row r="122" spans="2:24">
      <c r="B122" s="1036" t="s">
        <v>47</v>
      </c>
      <c r="C122" s="1036"/>
      <c r="D122" s="1036"/>
      <c r="E122" s="1036"/>
      <c r="F122" s="1036"/>
      <c r="G122" s="1036"/>
      <c r="H122" s="1036"/>
      <c r="I122" s="1036"/>
      <c r="J122" s="1036"/>
      <c r="K122" s="1036"/>
      <c r="L122" s="1036"/>
      <c r="M122" s="1102">
        <v>130454</v>
      </c>
      <c r="N122" s="1102">
        <v>243993</v>
      </c>
      <c r="O122" s="1102">
        <v>312507</v>
      </c>
      <c r="P122" s="1102">
        <v>439293</v>
      </c>
      <c r="Q122" s="1102">
        <v>562667</v>
      </c>
      <c r="R122" s="1102">
        <v>736644</v>
      </c>
      <c r="S122" s="1102">
        <v>839122</v>
      </c>
      <c r="T122" s="1102">
        <v>1011854</v>
      </c>
      <c r="U122" s="1102">
        <v>1265436</v>
      </c>
      <c r="V122" s="1102">
        <f>V54</f>
        <v>1318556</v>
      </c>
      <c r="W122" s="1102">
        <f t="shared" ref="W122:X122" si="2">W54</f>
        <v>1476665</v>
      </c>
      <c r="X122" s="1674">
        <f t="shared" si="2"/>
        <v>1336626</v>
      </c>
    </row>
    <row r="123" spans="2:24">
      <c r="B123" s="1036" t="s">
        <v>48</v>
      </c>
      <c r="C123" s="1036"/>
      <c r="D123" s="1036"/>
      <c r="E123" s="1036"/>
      <c r="F123" s="1036"/>
      <c r="G123" s="1036"/>
      <c r="H123" s="1036"/>
      <c r="I123" s="1036"/>
      <c r="J123" s="1036"/>
      <c r="K123" s="1036"/>
      <c r="L123" s="1036"/>
      <c r="M123" s="1102">
        <v>316361</v>
      </c>
      <c r="N123" s="1102">
        <v>301518</v>
      </c>
      <c r="O123" s="1102">
        <v>327169</v>
      </c>
      <c r="P123" s="1102">
        <v>339488</v>
      </c>
      <c r="Q123" s="1102">
        <v>367418</v>
      </c>
      <c r="R123" s="1102">
        <v>387191</v>
      </c>
      <c r="S123" s="1102">
        <v>387287</v>
      </c>
      <c r="T123" s="1102">
        <v>383348</v>
      </c>
      <c r="U123" s="1102">
        <v>394345</v>
      </c>
      <c r="V123" s="1102">
        <f>V58</f>
        <v>386773</v>
      </c>
      <c r="W123" s="1102">
        <f t="shared" ref="W123:X123" si="3">W58</f>
        <v>377569</v>
      </c>
      <c r="X123" s="1674">
        <f t="shared" si="3"/>
        <v>378445</v>
      </c>
    </row>
    <row r="124" spans="2:24">
      <c r="B124" s="1036" t="s">
        <v>49</v>
      </c>
      <c r="C124" s="1036"/>
      <c r="D124" s="1036"/>
      <c r="E124" s="1036"/>
      <c r="F124" s="1036"/>
      <c r="G124" s="1036"/>
      <c r="H124" s="1036"/>
      <c r="I124" s="1036"/>
      <c r="J124" s="1036"/>
      <c r="K124" s="1036"/>
      <c r="L124" s="1036"/>
      <c r="M124" s="1102">
        <v>127774</v>
      </c>
      <c r="N124" s="1102">
        <v>150195</v>
      </c>
      <c r="O124" s="1102">
        <v>141573</v>
      </c>
      <c r="P124" s="1102">
        <v>138785</v>
      </c>
      <c r="Q124" s="1102">
        <v>153643</v>
      </c>
      <c r="R124" s="1102">
        <v>163198</v>
      </c>
      <c r="S124" s="1102">
        <v>159431</v>
      </c>
      <c r="T124" s="1102">
        <v>175350</v>
      </c>
      <c r="U124" s="1102">
        <v>170914</v>
      </c>
      <c r="V124" s="1102">
        <f>V62</f>
        <v>169052</v>
      </c>
      <c r="W124" s="1102">
        <f t="shared" ref="W124:X124" si="4">W62</f>
        <v>176393</v>
      </c>
      <c r="X124" s="1674">
        <f t="shared" si="4"/>
        <v>192883</v>
      </c>
    </row>
    <row r="125" spans="2:24">
      <c r="B125" s="1036" t="s">
        <v>201</v>
      </c>
      <c r="C125" s="1036"/>
      <c r="D125" s="1036"/>
      <c r="E125" s="1036"/>
      <c r="F125" s="1036"/>
      <c r="G125" s="1036"/>
      <c r="H125" s="1036"/>
      <c r="I125" s="1036"/>
      <c r="J125" s="1036"/>
      <c r="K125" s="1036"/>
      <c r="L125" s="1036"/>
      <c r="M125" s="1102">
        <v>1493481</v>
      </c>
      <c r="N125" s="1102">
        <v>1543631</v>
      </c>
      <c r="O125" s="1102">
        <v>1625516</v>
      </c>
      <c r="P125" s="1102">
        <v>1801319</v>
      </c>
      <c r="Q125" s="1102">
        <v>1992006</v>
      </c>
      <c r="R125" s="1102">
        <v>2190314</v>
      </c>
      <c r="S125" s="1102">
        <v>2286729</v>
      </c>
      <c r="T125" s="1102">
        <v>2470335</v>
      </c>
      <c r="U125" s="1102">
        <v>2736728</v>
      </c>
      <c r="V125" s="1102">
        <f>SUM(V119:V124)</f>
        <v>2770874</v>
      </c>
      <c r="W125" s="1102">
        <f t="shared" ref="W125:X125" si="5">SUM(W119:W124)</f>
        <v>2928293</v>
      </c>
      <c r="X125" s="1674">
        <f t="shared" si="5"/>
        <v>2809943</v>
      </c>
    </row>
    <row r="167" spans="2:26">
      <c r="B167" s="841" t="s">
        <v>242</v>
      </c>
    </row>
    <row r="168" spans="2:26">
      <c r="B168" s="1036" t="s">
        <v>241</v>
      </c>
      <c r="C168" s="1036"/>
      <c r="D168" s="1036"/>
      <c r="E168" s="1036"/>
      <c r="F168" s="1036"/>
      <c r="G168" s="1036"/>
      <c r="H168" s="1036"/>
      <c r="I168" s="1036"/>
      <c r="J168" s="1036"/>
      <c r="K168" s="1036"/>
      <c r="L168" s="1036"/>
      <c r="M168" s="884">
        <v>2006</v>
      </c>
      <c r="N168" s="884">
        <v>2009</v>
      </c>
      <c r="O168" s="884">
        <v>2010</v>
      </c>
      <c r="P168" s="884">
        <v>2011</v>
      </c>
      <c r="Q168" s="884">
        <v>2012</v>
      </c>
      <c r="R168" s="884">
        <v>2013</v>
      </c>
      <c r="S168" s="884">
        <v>2014</v>
      </c>
      <c r="T168" s="884">
        <v>2015</v>
      </c>
      <c r="U168" s="884">
        <v>2016</v>
      </c>
      <c r="V168" s="884">
        <v>2017</v>
      </c>
      <c r="W168" s="884">
        <v>2018</v>
      </c>
      <c r="X168" s="884">
        <v>2019</v>
      </c>
      <c r="Z168" s="1471"/>
    </row>
    <row r="169" spans="2:26">
      <c r="B169" s="1036" t="s">
        <v>228</v>
      </c>
      <c r="C169" s="1036"/>
      <c r="D169" s="1036"/>
      <c r="E169" s="1036"/>
      <c r="F169" s="1036"/>
      <c r="G169" s="1036"/>
      <c r="H169" s="1036"/>
      <c r="I169" s="1036"/>
      <c r="J169" s="1036"/>
      <c r="K169" s="1036"/>
      <c r="L169" s="1036"/>
      <c r="M169" s="1036">
        <v>157075</v>
      </c>
      <c r="N169" s="1110">
        <v>155905</v>
      </c>
      <c r="O169" s="1110">
        <v>146415</v>
      </c>
      <c r="P169" s="1110">
        <v>158897</v>
      </c>
      <c r="Q169" s="1110">
        <v>160034</v>
      </c>
      <c r="R169" s="1110">
        <v>159040</v>
      </c>
      <c r="S169" s="1110">
        <v>160767</v>
      </c>
      <c r="T169" s="1110">
        <v>152609</v>
      </c>
      <c r="U169" s="1110">
        <v>161929</v>
      </c>
      <c r="V169" s="1110">
        <v>162876</v>
      </c>
      <c r="W169" s="1110">
        <v>160497</v>
      </c>
      <c r="X169" s="1683">
        <v>160816</v>
      </c>
      <c r="Z169" s="1471"/>
    </row>
    <row r="170" spans="2:26">
      <c r="B170" s="1036" t="s">
        <v>45</v>
      </c>
      <c r="C170" s="1036"/>
      <c r="D170" s="1036"/>
      <c r="E170" s="1036"/>
      <c r="F170" s="1036"/>
      <c r="G170" s="1036"/>
      <c r="H170" s="1036"/>
      <c r="I170" s="1036"/>
      <c r="J170" s="1036"/>
      <c r="K170" s="1036"/>
      <c r="L170" s="1036"/>
      <c r="M170" s="1036">
        <v>336013</v>
      </c>
      <c r="N170" s="1110">
        <v>282359</v>
      </c>
      <c r="O170" s="1110">
        <v>276156</v>
      </c>
      <c r="P170" s="1110">
        <v>271683</v>
      </c>
      <c r="Q170" s="1110">
        <v>269132</v>
      </c>
      <c r="R170" s="1110">
        <v>252391</v>
      </c>
      <c r="S170" s="1110">
        <v>245343</v>
      </c>
      <c r="T170" s="1110">
        <v>237574</v>
      </c>
      <c r="U170" s="1110">
        <v>238167</v>
      </c>
      <c r="V170" s="1110">
        <v>236216</v>
      </c>
      <c r="W170" s="1110">
        <v>228705</v>
      </c>
      <c r="X170" s="1683">
        <v>219138</v>
      </c>
      <c r="Z170" s="1471"/>
    </row>
    <row r="171" spans="2:26">
      <c r="B171" s="1036" t="s">
        <v>46</v>
      </c>
      <c r="C171" s="1036"/>
      <c r="D171" s="1036"/>
      <c r="E171" s="1036"/>
      <c r="F171" s="1036"/>
      <c r="G171" s="1036"/>
      <c r="H171" s="1036"/>
      <c r="I171" s="1036"/>
      <c r="J171" s="1036"/>
      <c r="K171" s="1036"/>
      <c r="L171" s="1036"/>
      <c r="M171" s="1036">
        <v>125249</v>
      </c>
      <c r="N171" s="1110">
        <v>126988</v>
      </c>
      <c r="O171" s="1110">
        <v>131461</v>
      </c>
      <c r="P171" s="1110">
        <v>137671</v>
      </c>
      <c r="Q171" s="1110">
        <v>147694</v>
      </c>
      <c r="R171" s="1110">
        <v>159248</v>
      </c>
      <c r="S171" s="1110">
        <v>163185</v>
      </c>
      <c r="T171" s="1110">
        <v>166376</v>
      </c>
      <c r="U171" s="1110">
        <v>162297</v>
      </c>
      <c r="V171" s="1110">
        <v>158190</v>
      </c>
      <c r="W171" s="1110">
        <v>161646</v>
      </c>
      <c r="X171" s="1683">
        <v>170377</v>
      </c>
      <c r="Z171" s="1471"/>
    </row>
    <row r="172" spans="2:26">
      <c r="B172" s="1036" t="s">
        <v>47</v>
      </c>
      <c r="C172" s="1036"/>
      <c r="D172" s="1036"/>
      <c r="E172" s="1036"/>
      <c r="F172" s="1036"/>
      <c r="G172" s="1036"/>
      <c r="H172" s="1036"/>
      <c r="I172" s="1036"/>
      <c r="J172" s="1036"/>
      <c r="K172" s="1036"/>
      <c r="L172" s="1036"/>
      <c r="M172" s="1036">
        <v>121968</v>
      </c>
      <c r="N172" s="1110">
        <v>228456</v>
      </c>
      <c r="O172" s="1110">
        <v>291960</v>
      </c>
      <c r="P172" s="1110">
        <v>413540</v>
      </c>
      <c r="Q172" s="1110">
        <v>533245</v>
      </c>
      <c r="R172" s="1110">
        <v>702013</v>
      </c>
      <c r="S172" s="1110">
        <v>798074</v>
      </c>
      <c r="T172" s="1110">
        <v>965137</v>
      </c>
      <c r="U172" s="1110">
        <v>1200383</v>
      </c>
      <c r="V172" s="1110">
        <v>1245128</v>
      </c>
      <c r="W172" s="1110">
        <v>1393195</v>
      </c>
      <c r="X172" s="1683">
        <v>1242826</v>
      </c>
      <c r="Z172" s="1471"/>
    </row>
    <row r="173" spans="2:26">
      <c r="B173" s="1036" t="s">
        <v>48</v>
      </c>
      <c r="C173" s="1036"/>
      <c r="D173" s="1036"/>
      <c r="E173" s="1036"/>
      <c r="F173" s="1036"/>
      <c r="G173" s="1036"/>
      <c r="H173" s="1036"/>
      <c r="I173" s="1036"/>
      <c r="J173" s="1036"/>
      <c r="K173" s="1036"/>
      <c r="L173" s="1036"/>
      <c r="M173" s="1036">
        <v>215904</v>
      </c>
      <c r="N173" s="1110">
        <v>213093</v>
      </c>
      <c r="O173" s="1110">
        <v>227907</v>
      </c>
      <c r="P173" s="1110">
        <v>231630</v>
      </c>
      <c r="Q173" s="1110">
        <v>250617</v>
      </c>
      <c r="R173" s="1110">
        <v>264923</v>
      </c>
      <c r="S173" s="1110">
        <v>260984</v>
      </c>
      <c r="T173" s="1110">
        <v>260274</v>
      </c>
      <c r="U173" s="1110">
        <v>264685</v>
      </c>
      <c r="V173" s="1110">
        <v>260824</v>
      </c>
      <c r="W173" s="1110">
        <v>250372</v>
      </c>
      <c r="X173" s="1683">
        <v>248498</v>
      </c>
      <c r="Z173" s="1471"/>
    </row>
    <row r="174" spans="2:26">
      <c r="B174" s="1036" t="s">
        <v>49</v>
      </c>
      <c r="C174" s="1036"/>
      <c r="D174" s="1036"/>
      <c r="E174" s="1036"/>
      <c r="F174" s="1036"/>
      <c r="G174" s="1036"/>
      <c r="H174" s="1036"/>
      <c r="I174" s="1036"/>
      <c r="J174" s="1036"/>
      <c r="K174" s="1036"/>
      <c r="L174" s="1036"/>
      <c r="M174" s="1036">
        <v>67267</v>
      </c>
      <c r="N174" s="1110">
        <v>90967</v>
      </c>
      <c r="O174" s="1110">
        <v>75974</v>
      </c>
      <c r="P174" s="1110">
        <v>72293</v>
      </c>
      <c r="Q174" s="1110">
        <v>82521</v>
      </c>
      <c r="R174" s="1110">
        <v>89590</v>
      </c>
      <c r="S174" s="1110">
        <v>85346</v>
      </c>
      <c r="T174" s="1110">
        <v>89665</v>
      </c>
      <c r="U174" s="1110">
        <v>92794</v>
      </c>
      <c r="V174" s="1110">
        <v>90142</v>
      </c>
      <c r="W174" s="1110">
        <v>91937</v>
      </c>
      <c r="X174" s="1683">
        <v>91527</v>
      </c>
      <c r="Z174" s="1471"/>
    </row>
    <row r="175" spans="2:26">
      <c r="B175" s="1036" t="s">
        <v>201</v>
      </c>
      <c r="C175" s="1036"/>
      <c r="D175" s="1036"/>
      <c r="E175" s="1036"/>
      <c r="F175" s="1036"/>
      <c r="G175" s="1036"/>
      <c r="H175" s="1036"/>
      <c r="I175" s="1036"/>
      <c r="J175" s="1036"/>
      <c r="K175" s="1036"/>
      <c r="L175" s="1036"/>
      <c r="M175" s="1036">
        <v>1023476</v>
      </c>
      <c r="N175" s="1110">
        <v>1097768</v>
      </c>
      <c r="O175" s="1110">
        <v>1149873</v>
      </c>
      <c r="P175" s="1110">
        <v>1285714</v>
      </c>
      <c r="Q175" s="1110">
        <v>1443243</v>
      </c>
      <c r="R175" s="1110">
        <v>1627205</v>
      </c>
      <c r="S175" s="1110">
        <v>1713699</v>
      </c>
      <c r="T175" s="1110">
        <v>1871635</v>
      </c>
      <c r="U175" s="1110">
        <v>2120255</v>
      </c>
      <c r="V175" s="1110">
        <f>SUM(V169:V174)</f>
        <v>2153376</v>
      </c>
      <c r="W175" s="1110">
        <v>2286352</v>
      </c>
      <c r="X175" s="1683">
        <v>2133182</v>
      </c>
    </row>
    <row r="176" spans="2:26">
      <c r="X176" s="1417"/>
    </row>
    <row r="177" spans="2:25">
      <c r="B177" s="1036" t="s">
        <v>228</v>
      </c>
      <c r="C177" s="1036"/>
      <c r="D177" s="1036"/>
      <c r="E177" s="1036"/>
      <c r="F177" s="1036"/>
      <c r="G177" s="1036"/>
      <c r="H177" s="1036"/>
      <c r="I177" s="1036"/>
      <c r="J177" s="1036"/>
      <c r="K177" s="1036"/>
      <c r="L177" s="1036"/>
      <c r="M177" s="1111">
        <v>0.57772587674936104</v>
      </c>
      <c r="N177" s="1111">
        <v>0.577547852694828</v>
      </c>
      <c r="O177" s="1111">
        <v>0.55597958579207596</v>
      </c>
      <c r="P177" s="1111">
        <v>0.56065925458080301</v>
      </c>
      <c r="Q177" s="1111">
        <v>0.54793967096365503</v>
      </c>
      <c r="R177" s="1111">
        <v>0.54282457182254396</v>
      </c>
      <c r="S177" s="1111">
        <v>0.543883271141544</v>
      </c>
      <c r="T177" s="1111">
        <v>0.52354977374789402</v>
      </c>
      <c r="U177" s="1111">
        <v>0.53439797763784902</v>
      </c>
      <c r="V177" s="1111">
        <v>0.53936379471352203</v>
      </c>
      <c r="W177" s="1111">
        <v>0.53256830601092897</v>
      </c>
      <c r="X177" s="1744">
        <v>0.53475565959937221</v>
      </c>
      <c r="Y177" s="1471"/>
    </row>
    <row r="178" spans="2:25">
      <c r="B178" s="1036" t="s">
        <v>45</v>
      </c>
      <c r="C178" s="1036"/>
      <c r="D178" s="1036"/>
      <c r="E178" s="1036"/>
      <c r="F178" s="1036"/>
      <c r="G178" s="1036"/>
      <c r="H178" s="1036"/>
      <c r="I178" s="1036"/>
      <c r="J178" s="1036"/>
      <c r="K178" s="1036"/>
      <c r="L178" s="1036"/>
      <c r="M178" s="1111">
        <v>0.70548726077873503</v>
      </c>
      <c r="N178" s="1111">
        <v>0.68447348007369302</v>
      </c>
      <c r="O178" s="1111">
        <v>0.67947758990610796</v>
      </c>
      <c r="P178" s="1111">
        <v>0.652372170755954</v>
      </c>
      <c r="Q178" s="1111">
        <v>0.643824114099531</v>
      </c>
      <c r="R178" s="1111">
        <v>0.64109559116760295</v>
      </c>
      <c r="S178" s="1111">
        <v>0.64080477032494298</v>
      </c>
      <c r="T178" s="1111">
        <v>0.62697667053731698</v>
      </c>
      <c r="U178" s="1111">
        <v>0.62825480818690904</v>
      </c>
      <c r="V178" s="1111">
        <v>0.62421977812894702</v>
      </c>
      <c r="W178" s="1111">
        <v>0.60807846619747896</v>
      </c>
      <c r="X178" s="1744">
        <v>0.59671604400392109</v>
      </c>
      <c r="Y178" s="1471"/>
    </row>
    <row r="179" spans="2:25">
      <c r="B179" s="1036" t="s">
        <v>46</v>
      </c>
      <c r="C179" s="1036"/>
      <c r="D179" s="1036"/>
      <c r="E179" s="1036"/>
      <c r="F179" s="1036"/>
      <c r="G179" s="1036"/>
      <c r="H179" s="1036"/>
      <c r="I179" s="1036"/>
      <c r="J179" s="1036"/>
      <c r="K179" s="1036"/>
      <c r="L179" s="1036"/>
      <c r="M179" s="1111">
        <v>0.73364299855906101</v>
      </c>
      <c r="N179" s="1111">
        <v>0.76747531155189697</v>
      </c>
      <c r="O179" s="1111">
        <v>0.75337111812810498</v>
      </c>
      <c r="P179" s="1111">
        <v>0.74866766727573297</v>
      </c>
      <c r="Q179" s="1111">
        <v>0.74520666828126303</v>
      </c>
      <c r="R179" s="1111">
        <v>0.73518983601713706</v>
      </c>
      <c r="S179" s="1111">
        <v>0.73364324217397803</v>
      </c>
      <c r="T179" s="1111">
        <v>0.72534812140870397</v>
      </c>
      <c r="U179" s="1111">
        <v>0.72477314136686799</v>
      </c>
      <c r="V179" s="1111">
        <v>0.73203237435040702</v>
      </c>
      <c r="W179" s="1111">
        <v>0.73510204824098668</v>
      </c>
      <c r="X179" s="1744">
        <v>0.728041500549096</v>
      </c>
      <c r="Y179" s="1471"/>
    </row>
    <row r="180" spans="2:25">
      <c r="B180" s="1036" t="s">
        <v>47</v>
      </c>
      <c r="C180" s="1036"/>
      <c r="D180" s="1036"/>
      <c r="E180" s="1036"/>
      <c r="F180" s="1036"/>
      <c r="G180" s="1036"/>
      <c r="H180" s="1036"/>
      <c r="I180" s="1036"/>
      <c r="J180" s="1036"/>
      <c r="K180" s="1036"/>
      <c r="L180" s="1036"/>
      <c r="M180" s="1111">
        <v>0.93495025066306903</v>
      </c>
      <c r="N180" s="1111">
        <v>0.93632194366231802</v>
      </c>
      <c r="O180" s="1111">
        <v>0.93425107277596997</v>
      </c>
      <c r="P180" s="1111">
        <v>0.941376256849073</v>
      </c>
      <c r="Q180" s="1111">
        <v>0.947709746617449</v>
      </c>
      <c r="R180" s="1111">
        <v>0.952988146241604</v>
      </c>
      <c r="S180" s="1111">
        <v>0.95108220258794296</v>
      </c>
      <c r="T180" s="1111">
        <v>0.95383029567506805</v>
      </c>
      <c r="U180" s="1111">
        <v>0.94859242190043602</v>
      </c>
      <c r="V180" s="1111">
        <v>0.94431180776546497</v>
      </c>
      <c r="W180" s="1111">
        <v>0.94431180776546497</v>
      </c>
      <c r="X180" s="1744">
        <v>0.92982330135729818</v>
      </c>
      <c r="Y180" s="1471"/>
    </row>
    <row r="181" spans="2:25">
      <c r="B181" s="1036" t="s">
        <v>48</v>
      </c>
      <c r="C181" s="1036"/>
      <c r="D181" s="1036"/>
      <c r="E181" s="1036"/>
      <c r="F181" s="1036"/>
      <c r="G181" s="1036"/>
      <c r="H181" s="1036"/>
      <c r="I181" s="1036"/>
      <c r="J181" s="1036"/>
      <c r="K181" s="1036"/>
      <c r="L181" s="1036"/>
      <c r="M181" s="1111">
        <v>0.68246085958762304</v>
      </c>
      <c r="N181" s="1111">
        <v>0.706733926332756</v>
      </c>
      <c r="O181" s="1111">
        <v>0.69660328454101705</v>
      </c>
      <c r="P181" s="1111">
        <v>0.68229215760203599</v>
      </c>
      <c r="Q181" s="1111">
        <v>0.68210321758868597</v>
      </c>
      <c r="R181" s="1111">
        <v>0.68421786663429696</v>
      </c>
      <c r="S181" s="1111">
        <v>0.67387751202596502</v>
      </c>
      <c r="T181" s="1111">
        <v>0.67894967496895797</v>
      </c>
      <c r="U181" s="1111">
        <v>0.67120161280097401</v>
      </c>
      <c r="V181" s="1111">
        <v>0.67435937875704899</v>
      </c>
      <c r="W181" s="1111">
        <v>0.66306144067796613</v>
      </c>
      <c r="X181" s="1744">
        <v>0.65662910066191915</v>
      </c>
      <c r="Y181" s="1471"/>
    </row>
    <row r="182" spans="2:25">
      <c r="B182" s="1036" t="s">
        <v>49</v>
      </c>
      <c r="C182" s="1036"/>
      <c r="D182" s="1036"/>
      <c r="E182" s="1036"/>
      <c r="F182" s="1036"/>
      <c r="G182" s="1036"/>
      <c r="H182" s="1036"/>
      <c r="I182" s="1036"/>
      <c r="J182" s="1036"/>
      <c r="K182" s="1036"/>
      <c r="L182" s="1036"/>
      <c r="M182" s="1111">
        <v>0.52645295600043795</v>
      </c>
      <c r="N182" s="1111">
        <v>0.60565930956423297</v>
      </c>
      <c r="O182" s="1111">
        <v>0.53664187380362105</v>
      </c>
      <c r="P182" s="1111">
        <v>0.52089923262600402</v>
      </c>
      <c r="Q182" s="1111">
        <v>0.53709573491795903</v>
      </c>
      <c r="R182" s="1111">
        <v>0.54896506084633401</v>
      </c>
      <c r="S182" s="1111">
        <v>0.53531621830133402</v>
      </c>
      <c r="T182" s="1111">
        <v>0.51134873110920998</v>
      </c>
      <c r="U182" s="1111">
        <v>0.54292802228021098</v>
      </c>
      <c r="V182" s="1111">
        <v>0.53322054752383896</v>
      </c>
      <c r="W182" s="1111">
        <v>0.52111095366302962</v>
      </c>
      <c r="X182" s="1744">
        <v>0.47452082350440422</v>
      </c>
      <c r="Y182" s="1471"/>
    </row>
    <row r="183" spans="2:25">
      <c r="B183" s="1036" t="s">
        <v>201</v>
      </c>
      <c r="C183" s="1036"/>
      <c r="D183" s="1036"/>
      <c r="E183" s="1036"/>
      <c r="F183" s="1036"/>
      <c r="G183" s="1036"/>
      <c r="H183" s="1036"/>
      <c r="I183" s="1036"/>
      <c r="J183" s="1036"/>
      <c r="K183" s="1036"/>
      <c r="L183" s="1036"/>
      <c r="M183" s="1036"/>
      <c r="N183" s="1036"/>
      <c r="O183" s="1036"/>
      <c r="P183" s="1036"/>
      <c r="Q183" s="1036"/>
      <c r="R183" s="1036"/>
      <c r="S183" s="1036"/>
      <c r="T183" s="1036"/>
      <c r="U183" s="1036"/>
      <c r="V183" s="1036"/>
      <c r="W183" s="1036"/>
      <c r="X183" s="1036"/>
      <c r="Y183" s="1471"/>
    </row>
    <row r="185" spans="2:25">
      <c r="W185" s="1482"/>
    </row>
    <row r="186" spans="2:25">
      <c r="W186" s="1482"/>
    </row>
    <row r="187" spans="2:25">
      <c r="W187" s="1482"/>
    </row>
    <row r="188" spans="2:25">
      <c r="W188" s="1482"/>
    </row>
    <row r="189" spans="2:25">
      <c r="W189" s="1482"/>
    </row>
    <row r="190" spans="2:25">
      <c r="W190" s="1482"/>
    </row>
    <row r="191" spans="2:25">
      <c r="W191" s="1482"/>
    </row>
  </sheetData>
  <mergeCells count="6">
    <mergeCell ref="A59:A62"/>
    <mergeCell ref="A39:A42"/>
    <mergeCell ref="A43:A46"/>
    <mergeCell ref="A47:A50"/>
    <mergeCell ref="A51:A54"/>
    <mergeCell ref="A55:A58"/>
  </mergeCells>
  <phoneticPr fontId="75" type="noConversion"/>
  <pageMargins left="0.23622047244094491" right="0.23622047244094491" top="0" bottom="0" header="0.31496062992125984" footer="0.31496062992125984"/>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1"/>
  <sheetViews>
    <sheetView view="pageBreakPreview" topLeftCell="A4" zoomScale="85" zoomScaleNormal="70" zoomScaleSheetLayoutView="85" workbookViewId="0">
      <selection activeCell="U41" sqref="U41"/>
    </sheetView>
  </sheetViews>
  <sheetFormatPr defaultColWidth="8.88671875" defaultRowHeight="13.8"/>
  <cols>
    <col min="1" max="1" width="24.44140625" style="2" customWidth="1"/>
    <col min="2" max="3" width="10.33203125" style="2" hidden="1" customWidth="1"/>
    <col min="4" max="15" width="10.33203125" style="2" customWidth="1"/>
    <col min="16" max="16" width="10.21875" style="2" customWidth="1"/>
    <col min="17" max="17" width="11.109375" style="2" bestFit="1" customWidth="1"/>
    <col min="18" max="16384" width="8.88671875" style="2"/>
  </cols>
  <sheetData>
    <row r="1" spans="1:16" s="671" customFormat="1" ht="15.6">
      <c r="A1" s="3" t="s">
        <v>39</v>
      </c>
    </row>
    <row r="2" spans="1:16" s="671" customFormat="1" ht="15">
      <c r="A2" s="671" t="s">
        <v>226</v>
      </c>
    </row>
    <row r="3" spans="1:16" s="671" customFormat="1" ht="15.6">
      <c r="A3" s="674" t="s">
        <v>243</v>
      </c>
    </row>
    <row r="4" spans="1:16" ht="25.8">
      <c r="K4" s="1774"/>
      <c r="N4" s="898"/>
      <c r="O4" s="4"/>
      <c r="P4" s="4"/>
    </row>
    <row r="5" spans="1:16">
      <c r="N5" s="898"/>
      <c r="O5" s="4"/>
      <c r="P5" s="4"/>
    </row>
    <row r="6" spans="1:16">
      <c r="N6" s="898"/>
      <c r="O6" s="4"/>
      <c r="P6" s="4"/>
    </row>
    <row r="7" spans="1:16">
      <c r="N7" s="898"/>
      <c r="O7" s="4"/>
      <c r="P7" s="4"/>
    </row>
    <row r="8" spans="1:16">
      <c r="N8" s="898"/>
      <c r="O8" s="4"/>
      <c r="P8" s="4"/>
    </row>
    <row r="9" spans="1:16">
      <c r="N9" s="898"/>
      <c r="O9" s="4"/>
      <c r="P9" s="4"/>
    </row>
    <row r="10" spans="1:16">
      <c r="N10" s="898"/>
      <c r="O10" s="4"/>
      <c r="P10" s="4"/>
    </row>
    <row r="11" spans="1:16">
      <c r="N11" s="898"/>
      <c r="O11" s="4"/>
      <c r="P11" s="4"/>
    </row>
    <row r="12" spans="1:16">
      <c r="N12" s="898"/>
      <c r="O12" s="4"/>
      <c r="P12" s="4"/>
    </row>
    <row r="13" spans="1:16">
      <c r="N13" s="898"/>
      <c r="O13" s="4"/>
      <c r="P13" s="4"/>
    </row>
    <row r="14" spans="1:16">
      <c r="N14" s="898"/>
      <c r="O14" s="4"/>
      <c r="P14" s="4"/>
    </row>
    <row r="15" spans="1:16">
      <c r="N15" s="898"/>
      <c r="O15" s="4"/>
      <c r="P15" s="4"/>
    </row>
    <row r="16" spans="1:16">
      <c r="N16" s="898"/>
      <c r="O16" s="4"/>
      <c r="P16" s="4"/>
    </row>
    <row r="17" spans="14:16">
      <c r="N17" s="898"/>
      <c r="O17" s="4"/>
      <c r="P17" s="4"/>
    </row>
    <row r="18" spans="14:16">
      <c r="N18" s="898"/>
      <c r="O18" s="4"/>
      <c r="P18" s="4"/>
    </row>
    <row r="19" spans="14:16">
      <c r="N19" s="898"/>
      <c r="O19" s="4"/>
      <c r="P19" s="4"/>
    </row>
    <row r="20" spans="14:16">
      <c r="N20" s="898"/>
      <c r="O20" s="4"/>
      <c r="P20" s="4"/>
    </row>
    <row r="21" spans="14:16">
      <c r="N21" s="898"/>
      <c r="O21" s="4"/>
      <c r="P21" s="4"/>
    </row>
    <row r="22" spans="14:16">
      <c r="N22" s="898"/>
      <c r="O22" s="4"/>
      <c r="P22" s="4"/>
    </row>
    <row r="23" spans="14:16">
      <c r="N23" s="898"/>
      <c r="O23" s="4"/>
      <c r="P23" s="4"/>
    </row>
    <row r="24" spans="14:16">
      <c r="N24" s="898"/>
      <c r="O24" s="4"/>
      <c r="P24" s="4"/>
    </row>
    <row r="25" spans="14:16">
      <c r="N25" s="898"/>
      <c r="O25" s="4"/>
      <c r="P25" s="4"/>
    </row>
    <row r="26" spans="14:16">
      <c r="N26" s="898"/>
      <c r="O26" s="4"/>
      <c r="P26" s="4"/>
    </row>
    <row r="27" spans="14:16">
      <c r="N27" s="898"/>
      <c r="O27" s="4"/>
      <c r="P27" s="4"/>
    </row>
    <row r="28" spans="14:16">
      <c r="N28" s="898"/>
      <c r="O28" s="4"/>
      <c r="P28" s="4"/>
    </row>
    <row r="29" spans="14:16">
      <c r="N29" s="898"/>
      <c r="O29" s="4"/>
      <c r="P29" s="4"/>
    </row>
    <row r="30" spans="14:16">
      <c r="N30" s="898"/>
      <c r="O30" s="4"/>
      <c r="P30" s="4"/>
    </row>
    <row r="31" spans="14:16">
      <c r="N31" s="898"/>
      <c r="O31" s="4"/>
      <c r="P31" s="4"/>
    </row>
    <row r="32" spans="14:16">
      <c r="N32" s="898"/>
      <c r="O32" s="4"/>
      <c r="P32" s="4"/>
    </row>
    <row r="33" spans="1:17">
      <c r="N33" s="898"/>
      <c r="O33" s="4"/>
      <c r="P33" s="4"/>
    </row>
    <row r="34" spans="1:17">
      <c r="N34" s="898"/>
      <c r="O34" s="4"/>
      <c r="P34" s="4"/>
    </row>
    <row r="35" spans="1:17">
      <c r="N35" s="898"/>
      <c r="O35" s="4"/>
      <c r="P35" s="4"/>
    </row>
    <row r="36" spans="1:17" ht="14.4" thickBot="1">
      <c r="N36" s="898"/>
      <c r="O36" s="4"/>
      <c r="P36" s="4"/>
    </row>
    <row r="37" spans="1:17">
      <c r="A37" s="1073" t="s">
        <v>227</v>
      </c>
      <c r="B37" s="141">
        <v>2004</v>
      </c>
      <c r="C37" s="141">
        <v>2005</v>
      </c>
      <c r="D37" s="141">
        <v>2006</v>
      </c>
      <c r="E37" s="141">
        <v>2007</v>
      </c>
      <c r="F37" s="141">
        <v>2008</v>
      </c>
      <c r="G37" s="141">
        <v>2009</v>
      </c>
      <c r="H37" s="141">
        <v>2010</v>
      </c>
      <c r="I37" s="141">
        <v>2011</v>
      </c>
      <c r="J37" s="1080">
        <v>2012</v>
      </c>
      <c r="K37" s="1080">
        <v>2013</v>
      </c>
      <c r="L37" s="1080">
        <v>2014</v>
      </c>
      <c r="M37" s="1080">
        <v>2015</v>
      </c>
      <c r="N37" s="1082">
        <v>2016</v>
      </c>
      <c r="O37" s="1576">
        <v>2017</v>
      </c>
      <c r="P37" s="1080">
        <v>2018</v>
      </c>
      <c r="Q37" s="1745">
        <v>2019</v>
      </c>
    </row>
    <row r="38" spans="1:17">
      <c r="A38" s="1074" t="s">
        <v>228</v>
      </c>
      <c r="B38" s="1075">
        <v>127112</v>
      </c>
      <c r="C38" s="1075">
        <v>126652</v>
      </c>
      <c r="D38" s="1075">
        <v>129229</v>
      </c>
      <c r="E38" s="1075">
        <v>131364</v>
      </c>
      <c r="F38" s="1075">
        <v>132401</v>
      </c>
      <c r="G38" s="1075">
        <v>132568</v>
      </c>
      <c r="H38" s="1075">
        <v>117916</v>
      </c>
      <c r="I38" s="1075">
        <v>124435</v>
      </c>
      <c r="J38" s="1081">
        <v>126222</v>
      </c>
      <c r="K38" s="1081">
        <v>127188</v>
      </c>
      <c r="L38" s="1081">
        <v>128438</v>
      </c>
      <c r="M38" s="1081">
        <v>127357</v>
      </c>
      <c r="N38" s="1083">
        <v>130034.25</v>
      </c>
      <c r="O38" s="1573">
        <v>130216</v>
      </c>
      <c r="P38" s="56">
        <v>133886</v>
      </c>
      <c r="Q38" s="1746">
        <v>134118</v>
      </c>
    </row>
    <row r="39" spans="1:17">
      <c r="A39" s="1076" t="s">
        <v>45</v>
      </c>
      <c r="B39" s="20">
        <v>362342</v>
      </c>
      <c r="C39" s="20">
        <v>359382</v>
      </c>
      <c r="D39" s="20">
        <v>336013</v>
      </c>
      <c r="E39" s="20">
        <v>321375</v>
      </c>
      <c r="F39" s="20">
        <v>317528</v>
      </c>
      <c r="G39" s="20">
        <v>282359</v>
      </c>
      <c r="H39" s="20">
        <v>276156</v>
      </c>
      <c r="I39" s="20">
        <v>271683</v>
      </c>
      <c r="J39" s="52">
        <v>269132</v>
      </c>
      <c r="K39" s="52">
        <v>252391</v>
      </c>
      <c r="L39" s="52">
        <v>245343</v>
      </c>
      <c r="M39" s="52">
        <v>237574</v>
      </c>
      <c r="N39" s="1084">
        <v>238167</v>
      </c>
      <c r="O39" s="72">
        <v>236216</v>
      </c>
      <c r="P39" s="52">
        <v>228705</v>
      </c>
      <c r="Q39" s="73">
        <v>219138</v>
      </c>
    </row>
    <row r="40" spans="1:17">
      <c r="A40" s="1076" t="s">
        <v>46</v>
      </c>
      <c r="B40" s="20">
        <v>105027</v>
      </c>
      <c r="C40" s="20">
        <v>121942</v>
      </c>
      <c r="D40" s="20">
        <v>125249</v>
      </c>
      <c r="E40" s="20">
        <v>128438</v>
      </c>
      <c r="F40" s="20">
        <v>126691</v>
      </c>
      <c r="G40" s="20">
        <v>126988</v>
      </c>
      <c r="H40" s="20">
        <v>131461</v>
      </c>
      <c r="I40" s="20">
        <v>137671</v>
      </c>
      <c r="J40" s="52">
        <v>147694</v>
      </c>
      <c r="K40" s="52">
        <v>159248</v>
      </c>
      <c r="L40" s="52">
        <v>163185</v>
      </c>
      <c r="M40" s="52">
        <v>166376</v>
      </c>
      <c r="N40" s="1084">
        <v>162297</v>
      </c>
      <c r="O40" s="72">
        <v>158190</v>
      </c>
      <c r="P40" s="52">
        <v>161646</v>
      </c>
      <c r="Q40" s="73">
        <v>170377</v>
      </c>
    </row>
    <row r="41" spans="1:17">
      <c r="A41" s="1076" t="s">
        <v>47</v>
      </c>
      <c r="B41" s="20">
        <v>65586</v>
      </c>
      <c r="C41" s="20">
        <v>93172</v>
      </c>
      <c r="D41" s="20">
        <v>121968</v>
      </c>
      <c r="E41" s="20">
        <v>152299</v>
      </c>
      <c r="F41" s="20">
        <v>194005</v>
      </c>
      <c r="G41" s="20">
        <v>228456</v>
      </c>
      <c r="H41" s="20">
        <v>291960</v>
      </c>
      <c r="I41" s="20">
        <v>413540</v>
      </c>
      <c r="J41" s="52">
        <v>533245</v>
      </c>
      <c r="K41" s="52">
        <v>702013</v>
      </c>
      <c r="L41" s="52">
        <v>798074</v>
      </c>
      <c r="M41" s="52">
        <v>965137</v>
      </c>
      <c r="N41" s="1084">
        <v>1200383</v>
      </c>
      <c r="O41" s="72">
        <v>1245128</v>
      </c>
      <c r="P41" s="52">
        <v>1393195</v>
      </c>
      <c r="Q41" s="73">
        <v>1242826</v>
      </c>
    </row>
    <row r="42" spans="1:17">
      <c r="A42" s="1076" t="s">
        <v>48</v>
      </c>
      <c r="B42" s="20">
        <v>185008</v>
      </c>
      <c r="C42" s="20">
        <v>202776</v>
      </c>
      <c r="D42" s="20">
        <v>215904</v>
      </c>
      <c r="E42" s="20">
        <v>234043</v>
      </c>
      <c r="F42" s="20">
        <v>223045</v>
      </c>
      <c r="G42" s="20">
        <v>213093</v>
      </c>
      <c r="H42" s="20">
        <v>227907</v>
      </c>
      <c r="I42" s="20">
        <v>231630</v>
      </c>
      <c r="J42" s="52">
        <v>250617</v>
      </c>
      <c r="K42" s="52">
        <v>264923</v>
      </c>
      <c r="L42" s="52">
        <v>260984</v>
      </c>
      <c r="M42" s="52">
        <v>260274</v>
      </c>
      <c r="N42" s="1084">
        <v>264685</v>
      </c>
      <c r="O42" s="72">
        <v>260824</v>
      </c>
      <c r="P42" s="52">
        <v>250372</v>
      </c>
      <c r="Q42" s="73">
        <v>248498</v>
      </c>
    </row>
    <row r="43" spans="1:17">
      <c r="A43" s="1077" t="s">
        <v>49</v>
      </c>
      <c r="B43" s="58">
        <v>53106</v>
      </c>
      <c r="C43" s="58">
        <v>50285</v>
      </c>
      <c r="D43" s="58">
        <v>67018</v>
      </c>
      <c r="E43" s="58">
        <v>54347</v>
      </c>
      <c r="F43" s="58">
        <v>108544</v>
      </c>
      <c r="G43" s="58">
        <v>90607</v>
      </c>
      <c r="H43" s="58">
        <v>75585</v>
      </c>
      <c r="I43" s="58">
        <v>71808</v>
      </c>
      <c r="J43" s="58">
        <v>80343</v>
      </c>
      <c r="K43" s="58">
        <v>88645</v>
      </c>
      <c r="L43" s="58">
        <v>84315</v>
      </c>
      <c r="M43" s="58">
        <v>88691</v>
      </c>
      <c r="N43" s="1085">
        <v>91795</v>
      </c>
      <c r="O43" s="78">
        <v>89036</v>
      </c>
      <c r="P43" s="58">
        <v>90428</v>
      </c>
      <c r="Q43" s="1821">
        <v>90090</v>
      </c>
    </row>
    <row r="44" spans="1:17" ht="23.4" hidden="1" customHeight="1">
      <c r="A44" s="1074" t="s">
        <v>244</v>
      </c>
      <c r="B44" s="1081">
        <v>832595</v>
      </c>
      <c r="C44" s="1081">
        <v>861037</v>
      </c>
      <c r="D44" s="1081">
        <v>873413</v>
      </c>
      <c r="E44" s="1081">
        <v>869567</v>
      </c>
      <c r="F44" s="1081">
        <v>908209</v>
      </c>
      <c r="G44" s="1081">
        <v>845615</v>
      </c>
      <c r="H44" s="1081">
        <v>829025</v>
      </c>
      <c r="I44" s="1081">
        <v>837227</v>
      </c>
      <c r="J44" s="1081">
        <v>874008</v>
      </c>
      <c r="K44" s="1081">
        <v>892395</v>
      </c>
      <c r="L44" s="1081">
        <v>882265</v>
      </c>
      <c r="M44" s="1081">
        <v>880272</v>
      </c>
      <c r="N44" s="1083">
        <v>886978.25</v>
      </c>
      <c r="O44" s="1573"/>
      <c r="P44" s="1081"/>
      <c r="Q44" s="1747"/>
    </row>
    <row r="45" spans="1:17" s="1072" customFormat="1" ht="18" hidden="1" customHeight="1">
      <c r="A45" s="1748"/>
      <c r="B45" s="1749">
        <v>1.9669725939152598E-2</v>
      </c>
      <c r="C45" s="1749">
        <v>3.41606663503864E-2</v>
      </c>
      <c r="D45" s="1749">
        <v>1.43733660690539E-2</v>
      </c>
      <c r="E45" s="1749">
        <v>-4.4034151083164504E-3</v>
      </c>
      <c r="F45" s="1749">
        <v>4.44382089016718E-2</v>
      </c>
      <c r="G45" s="1749">
        <v>-6.8920259543783405E-2</v>
      </c>
      <c r="H45" s="1749">
        <v>-1.96188572813869E-2</v>
      </c>
      <c r="I45" s="1749">
        <v>9.8935496516992794E-3</v>
      </c>
      <c r="J45" s="1749">
        <v>4.3931932438872598E-2</v>
      </c>
      <c r="K45" s="1749">
        <v>2.10375648735481E-2</v>
      </c>
      <c r="L45" s="1749">
        <v>-1.13514755237311E-2</v>
      </c>
      <c r="M45" s="1749">
        <v>-2.2589584761947899E-3</v>
      </c>
      <c r="N45" s="1750">
        <v>7.6183838631695699E-3</v>
      </c>
      <c r="O45" s="1751"/>
      <c r="P45" s="1749"/>
      <c r="Q45" s="1752"/>
    </row>
    <row r="46" spans="1:17" ht="20.399999999999999" customHeight="1">
      <c r="A46" s="1074" t="s">
        <v>201</v>
      </c>
      <c r="B46" s="1075">
        <v>898181</v>
      </c>
      <c r="C46" s="1075">
        <v>954209</v>
      </c>
      <c r="D46" s="1075">
        <v>995381</v>
      </c>
      <c r="E46" s="1075">
        <v>1021866</v>
      </c>
      <c r="F46" s="1075">
        <v>1102214</v>
      </c>
      <c r="G46" s="1075">
        <v>1074071</v>
      </c>
      <c r="H46" s="1075">
        <v>1120985</v>
      </c>
      <c r="I46" s="1075">
        <v>1250767</v>
      </c>
      <c r="J46" s="1075">
        <v>1407253</v>
      </c>
      <c r="K46" s="1075">
        <v>1594408</v>
      </c>
      <c r="L46" s="1075">
        <v>1680339</v>
      </c>
      <c r="M46" s="1075">
        <v>1845409</v>
      </c>
      <c r="N46" s="1086">
        <v>2087361.25</v>
      </c>
      <c r="O46" s="1574">
        <v>2119610</v>
      </c>
      <c r="P46" s="1075">
        <v>2258232</v>
      </c>
      <c r="Q46" s="1753">
        <f>SUM(Q38:Q43)</f>
        <v>2105047</v>
      </c>
    </row>
    <row r="47" spans="1:17" ht="17.399999999999999" customHeight="1" thickBot="1">
      <c r="A47" s="1078"/>
      <c r="B47" s="1079">
        <v>2.8642728629329199E-2</v>
      </c>
      <c r="C47" s="1079">
        <v>6.2379409050069001E-2</v>
      </c>
      <c r="D47" s="1079">
        <v>4.3147779993691099E-2</v>
      </c>
      <c r="E47" s="1079">
        <v>2.6607901898870901E-2</v>
      </c>
      <c r="F47" s="1079">
        <v>7.8628704742109007E-2</v>
      </c>
      <c r="G47" s="1079">
        <v>-2.5533154178771101E-2</v>
      </c>
      <c r="H47" s="1079">
        <v>4.36786767355231E-2</v>
      </c>
      <c r="I47" s="1079">
        <v>0.11577496576671401</v>
      </c>
      <c r="J47" s="1079">
        <v>0.12511203125761999</v>
      </c>
      <c r="K47" s="1079">
        <v>0.13299314337933499</v>
      </c>
      <c r="L47" s="1079">
        <v>5.3895238859815099E-2</v>
      </c>
      <c r="M47" s="1079">
        <v>9.8236129733345501E-2</v>
      </c>
      <c r="N47" s="1087">
        <v>0.13111036631987799</v>
      </c>
      <c r="O47" s="1575">
        <v>1.54E-2</v>
      </c>
      <c r="P47" s="1079">
        <f>P46/O46-1</f>
        <v>6.5399766938257553E-2</v>
      </c>
      <c r="Q47" s="1754">
        <f>Q46/P46-1</f>
        <v>-6.7834040080912872E-2</v>
      </c>
    </row>
    <row r="48" spans="1:17">
      <c r="A48" s="101"/>
    </row>
    <row r="51" spans="15:16">
      <c r="O51" s="1472"/>
      <c r="P51" s="1472"/>
    </row>
  </sheetData>
  <phoneticPr fontId="75" type="noConversion"/>
  <pageMargins left="0.74803149606299213" right="0.74803149606299213" top="0.98425196850393704" bottom="0.98425196850393704" header="0.51181102362204722" footer="0.51181102362204722"/>
  <pageSetup scale="7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3"/>
  <sheetViews>
    <sheetView view="pageBreakPreview" topLeftCell="A247" zoomScale="85" zoomScaleNormal="70" zoomScaleSheetLayoutView="85" workbookViewId="0">
      <selection activeCell="R211" sqref="R211"/>
    </sheetView>
  </sheetViews>
  <sheetFormatPr defaultColWidth="8.88671875" defaultRowHeight="13.2"/>
  <cols>
    <col min="1" max="1" width="12.33203125" style="38" customWidth="1"/>
    <col min="2" max="2" width="23.88671875" style="841" customWidth="1"/>
    <col min="3" max="3" width="11.6640625" style="38" customWidth="1"/>
    <col min="4" max="8" width="9.6640625" style="841" hidden="1" customWidth="1"/>
    <col min="9" max="11" width="9.6640625" style="841" customWidth="1"/>
    <col min="12" max="12" width="9.109375" style="1049" customWidth="1"/>
    <col min="13" max="13" width="9.109375" style="841" customWidth="1"/>
    <col min="14" max="14" width="9.6640625" style="38" customWidth="1"/>
    <col min="15" max="17" width="9.6640625" style="841" customWidth="1"/>
    <col min="18" max="18" width="10.33203125" style="38" customWidth="1"/>
    <col min="19" max="19" width="10.88671875" style="841" customWidth="1"/>
    <col min="20" max="31" width="10.109375" style="38" customWidth="1"/>
    <col min="32" max="16384" width="8.88671875" style="38"/>
  </cols>
  <sheetData>
    <row r="1" spans="1:28" s="671" customFormat="1" ht="15.6">
      <c r="A1" s="3" t="s">
        <v>39</v>
      </c>
      <c r="B1" s="673"/>
      <c r="D1" s="673"/>
      <c r="E1" s="673"/>
      <c r="F1" s="673"/>
      <c r="G1" s="673"/>
      <c r="H1" s="673"/>
      <c r="I1" s="673"/>
      <c r="J1" s="673"/>
      <c r="K1" s="673"/>
      <c r="L1" s="673"/>
      <c r="M1" s="673"/>
      <c r="O1" s="673"/>
      <c r="P1" s="673"/>
      <c r="Q1" s="673"/>
      <c r="S1" s="673"/>
    </row>
    <row r="2" spans="1:28" s="671" customFormat="1" ht="15">
      <c r="A2" s="671" t="s">
        <v>226</v>
      </c>
      <c r="B2" s="673"/>
      <c r="D2" s="673"/>
      <c r="E2" s="673"/>
      <c r="F2" s="673"/>
      <c r="G2" s="673"/>
      <c r="H2" s="673"/>
      <c r="I2" s="673"/>
      <c r="J2" s="673"/>
      <c r="K2" s="673"/>
      <c r="L2" s="673"/>
      <c r="M2" s="673"/>
      <c r="O2" s="673"/>
      <c r="P2" s="673"/>
      <c r="Q2" s="673"/>
      <c r="S2" s="673"/>
    </row>
    <row r="3" spans="1:28" s="671" customFormat="1" ht="15.6">
      <c r="A3" s="674" t="s">
        <v>245</v>
      </c>
      <c r="B3" s="673"/>
      <c r="D3" s="673"/>
      <c r="E3" s="673"/>
      <c r="F3" s="673"/>
      <c r="G3" s="673"/>
      <c r="H3" s="673"/>
      <c r="I3" s="673"/>
      <c r="J3" s="673"/>
      <c r="K3" s="673"/>
      <c r="L3" s="673"/>
      <c r="M3" s="673"/>
      <c r="O3" s="673"/>
      <c r="P3" s="673"/>
      <c r="Q3" s="673"/>
      <c r="S3" s="673"/>
    </row>
    <row r="4" spans="1:28" s="671" customFormat="1" ht="15.6">
      <c r="A4" s="674"/>
      <c r="B4" s="673"/>
      <c r="D4" s="673"/>
      <c r="E4" s="673"/>
      <c r="F4" s="673"/>
      <c r="G4" s="673"/>
      <c r="H4" s="673"/>
      <c r="I4" s="673"/>
      <c r="J4" s="673"/>
      <c r="K4" s="673"/>
      <c r="L4" s="673"/>
      <c r="M4" s="673"/>
      <c r="O4" s="673"/>
      <c r="P4" s="673"/>
      <c r="Q4" s="673"/>
      <c r="S4" s="673"/>
    </row>
    <row r="5" spans="1:28">
      <c r="S5" s="890"/>
      <c r="T5" s="533"/>
      <c r="U5" s="533"/>
      <c r="V5" s="533"/>
      <c r="W5" s="533"/>
      <c r="X5" s="533"/>
      <c r="Y5" s="533"/>
      <c r="Z5" s="533"/>
      <c r="AA5" s="533"/>
      <c r="AB5" s="533"/>
    </row>
    <row r="6" spans="1:28">
      <c r="S6" s="890"/>
      <c r="T6" s="533"/>
      <c r="U6" s="533"/>
      <c r="V6" s="533"/>
      <c r="W6" s="533"/>
      <c r="X6" s="533"/>
      <c r="Y6" s="533"/>
      <c r="Z6" s="533"/>
      <c r="AA6" s="533"/>
      <c r="AB6" s="533"/>
    </row>
    <row r="7" spans="1:28">
      <c r="S7" s="890"/>
      <c r="T7" s="533"/>
      <c r="U7" s="533"/>
      <c r="V7" s="533"/>
      <c r="W7" s="533"/>
      <c r="X7" s="533"/>
      <c r="Y7" s="533"/>
      <c r="Z7" s="533"/>
      <c r="AA7" s="533"/>
      <c r="AB7" s="533"/>
    </row>
    <row r="8" spans="1:28">
      <c r="S8" s="890"/>
      <c r="T8" s="533"/>
      <c r="U8" s="533"/>
      <c r="V8" s="533"/>
      <c r="W8" s="533"/>
      <c r="X8" s="533"/>
      <c r="Y8" s="533"/>
      <c r="Z8" s="533"/>
      <c r="AA8" s="533"/>
      <c r="AB8" s="533"/>
    </row>
    <row r="9" spans="1:28">
      <c r="S9" s="890"/>
      <c r="T9" s="533"/>
      <c r="U9" s="533"/>
      <c r="V9" s="533"/>
      <c r="W9" s="533"/>
      <c r="X9" s="533"/>
      <c r="Y9" s="533"/>
      <c r="Z9" s="533"/>
      <c r="AA9" s="533"/>
      <c r="AB9" s="533"/>
    </row>
    <row r="10" spans="1:28">
      <c r="S10" s="890"/>
      <c r="T10" s="533"/>
      <c r="U10" s="533"/>
      <c r="V10" s="533"/>
      <c r="W10" s="533"/>
      <c r="X10" s="533"/>
      <c r="Y10" s="533"/>
      <c r="Z10" s="533"/>
      <c r="AA10" s="533"/>
      <c r="AB10" s="533"/>
    </row>
    <row r="11" spans="1:28">
      <c r="S11" s="890"/>
      <c r="T11" s="533"/>
      <c r="U11" s="533"/>
      <c r="V11" s="533"/>
      <c r="W11" s="533"/>
      <c r="X11" s="533"/>
      <c r="Y11" s="533"/>
      <c r="Z11" s="533"/>
      <c r="AA11" s="533"/>
      <c r="AB11" s="533"/>
    </row>
    <row r="12" spans="1:28">
      <c r="S12" s="890"/>
      <c r="T12" s="533"/>
      <c r="U12" s="533"/>
      <c r="V12" s="533"/>
      <c r="W12" s="533"/>
      <c r="X12" s="533"/>
      <c r="Y12" s="533"/>
      <c r="Z12" s="533"/>
      <c r="AA12" s="533"/>
      <c r="AB12" s="533"/>
    </row>
    <row r="13" spans="1:28">
      <c r="S13" s="890"/>
      <c r="T13" s="533"/>
      <c r="U13" s="533"/>
      <c r="V13" s="533"/>
      <c r="W13" s="533"/>
      <c r="X13" s="533"/>
      <c r="Y13" s="533"/>
      <c r="Z13" s="533"/>
      <c r="AA13" s="533"/>
      <c r="AB13" s="533"/>
    </row>
    <row r="14" spans="1:28">
      <c r="S14" s="890"/>
      <c r="T14" s="533"/>
      <c r="U14" s="533"/>
      <c r="V14" s="533"/>
      <c r="W14" s="533"/>
      <c r="X14" s="533"/>
      <c r="Y14" s="533"/>
      <c r="Z14" s="533"/>
      <c r="AA14" s="533"/>
      <c r="AB14" s="533"/>
    </row>
    <row r="15" spans="1:28">
      <c r="S15" s="890"/>
      <c r="T15" s="533"/>
      <c r="U15" s="533"/>
      <c r="V15" s="533"/>
      <c r="W15" s="533"/>
      <c r="X15" s="533"/>
      <c r="Y15" s="533"/>
      <c r="Z15" s="533"/>
      <c r="AA15" s="533"/>
      <c r="AB15" s="533"/>
    </row>
    <row r="16" spans="1:28">
      <c r="S16" s="890"/>
      <c r="T16" s="533"/>
      <c r="U16" s="533"/>
      <c r="V16" s="533"/>
      <c r="W16" s="533"/>
      <c r="X16" s="533"/>
      <c r="Y16" s="533"/>
      <c r="Z16" s="533"/>
      <c r="AA16" s="533"/>
      <c r="AB16" s="533"/>
    </row>
    <row r="17" spans="19:28">
      <c r="S17" s="890"/>
      <c r="T17" s="533"/>
      <c r="U17" s="533"/>
      <c r="V17" s="533"/>
      <c r="W17" s="533"/>
      <c r="X17" s="533"/>
      <c r="Y17" s="533"/>
      <c r="Z17" s="533"/>
      <c r="AA17" s="533"/>
      <c r="AB17" s="533"/>
    </row>
    <row r="18" spans="19:28">
      <c r="S18" s="890"/>
      <c r="T18" s="533"/>
      <c r="U18" s="533"/>
      <c r="V18" s="533"/>
      <c r="W18" s="533"/>
      <c r="X18" s="533"/>
      <c r="Y18" s="533"/>
      <c r="Z18" s="533"/>
      <c r="AA18" s="533"/>
      <c r="AB18" s="533"/>
    </row>
    <row r="19" spans="19:28">
      <c r="S19" s="890"/>
      <c r="T19" s="533"/>
      <c r="U19" s="533"/>
      <c r="V19" s="533"/>
      <c r="W19" s="533"/>
      <c r="X19" s="533"/>
      <c r="Y19" s="533"/>
      <c r="Z19" s="533"/>
      <c r="AA19" s="533"/>
      <c r="AB19" s="533"/>
    </row>
    <row r="20" spans="19:28">
      <c r="S20" s="890"/>
      <c r="T20" s="533"/>
      <c r="U20" s="533"/>
      <c r="V20" s="533"/>
      <c r="W20" s="533"/>
      <c r="X20" s="533"/>
      <c r="Y20" s="533"/>
      <c r="Z20" s="533"/>
      <c r="AA20" s="533"/>
      <c r="AB20" s="533"/>
    </row>
    <row r="21" spans="19:28">
      <c r="S21" s="890"/>
      <c r="T21" s="533"/>
      <c r="U21" s="533"/>
      <c r="V21" s="533"/>
      <c r="W21" s="533"/>
      <c r="X21" s="533"/>
      <c r="Y21" s="533"/>
      <c r="Z21" s="533"/>
      <c r="AA21" s="533"/>
      <c r="AB21" s="533"/>
    </row>
    <row r="22" spans="19:28">
      <c r="S22" s="890"/>
      <c r="T22" s="533"/>
      <c r="U22" s="533"/>
      <c r="V22" s="533"/>
      <c r="W22" s="533"/>
      <c r="X22" s="533"/>
      <c r="Y22" s="533"/>
      <c r="Z22" s="533"/>
      <c r="AA22" s="533"/>
      <c r="AB22" s="533"/>
    </row>
    <row r="23" spans="19:28">
      <c r="S23" s="890"/>
      <c r="T23" s="533"/>
      <c r="U23" s="533"/>
      <c r="V23" s="533"/>
      <c r="W23" s="533"/>
      <c r="X23" s="533"/>
      <c r="Y23" s="533"/>
      <c r="Z23" s="533"/>
      <c r="AA23" s="533"/>
      <c r="AB23" s="533"/>
    </row>
    <row r="24" spans="19:28">
      <c r="S24" s="890"/>
      <c r="T24" s="533"/>
      <c r="U24" s="533"/>
      <c r="V24" s="533"/>
      <c r="W24" s="533"/>
      <c r="X24" s="533"/>
      <c r="Y24" s="533"/>
      <c r="Z24" s="533"/>
      <c r="AA24" s="533"/>
      <c r="AB24" s="533"/>
    </row>
    <row r="25" spans="19:28">
      <c r="S25" s="890"/>
      <c r="T25" s="533"/>
      <c r="U25" s="533"/>
      <c r="V25" s="533"/>
      <c r="W25" s="533"/>
      <c r="X25" s="533"/>
      <c r="Y25" s="533"/>
      <c r="Z25" s="533"/>
      <c r="AA25" s="533"/>
      <c r="AB25" s="533"/>
    </row>
    <row r="26" spans="19:28">
      <c r="S26" s="890"/>
      <c r="T26" s="533"/>
      <c r="U26" s="533"/>
      <c r="V26" s="533"/>
      <c r="W26" s="533"/>
      <c r="X26" s="533"/>
      <c r="Y26" s="533"/>
      <c r="Z26" s="533"/>
      <c r="AA26" s="533"/>
      <c r="AB26" s="533"/>
    </row>
    <row r="27" spans="19:28">
      <c r="S27" s="890"/>
      <c r="T27" s="533"/>
      <c r="U27" s="533"/>
      <c r="V27" s="533"/>
      <c r="W27" s="533"/>
      <c r="X27" s="533"/>
      <c r="Y27" s="533"/>
      <c r="Z27" s="533"/>
      <c r="AA27" s="533"/>
      <c r="AB27" s="533"/>
    </row>
    <row r="28" spans="19:28">
      <c r="S28" s="890"/>
      <c r="T28" s="533"/>
      <c r="U28" s="533"/>
      <c r="V28" s="533"/>
      <c r="W28" s="533"/>
      <c r="X28" s="533"/>
      <c r="Y28" s="533"/>
      <c r="Z28" s="533"/>
      <c r="AA28" s="533"/>
      <c r="AB28" s="533"/>
    </row>
    <row r="29" spans="19:28">
      <c r="S29" s="890"/>
      <c r="T29" s="533"/>
      <c r="U29" s="533"/>
      <c r="V29" s="533"/>
      <c r="W29" s="533"/>
      <c r="X29" s="533"/>
      <c r="Y29" s="533"/>
      <c r="Z29" s="533"/>
      <c r="AA29" s="533"/>
      <c r="AB29" s="533"/>
    </row>
    <row r="30" spans="19:28">
      <c r="S30" s="890"/>
      <c r="T30" s="533"/>
      <c r="U30" s="533"/>
      <c r="V30" s="533"/>
      <c r="W30" s="533"/>
      <c r="X30" s="533"/>
      <c r="Y30" s="533"/>
      <c r="Z30" s="533"/>
      <c r="AA30" s="533"/>
      <c r="AB30" s="533"/>
    </row>
    <row r="31" spans="19:28">
      <c r="S31" s="890"/>
      <c r="T31" s="533"/>
      <c r="U31" s="533"/>
      <c r="V31" s="533"/>
      <c r="W31" s="533"/>
      <c r="X31" s="533"/>
      <c r="Y31" s="533"/>
      <c r="Z31" s="533"/>
      <c r="AA31" s="533"/>
      <c r="AB31" s="533"/>
    </row>
    <row r="32" spans="19:28">
      <c r="S32" s="890"/>
      <c r="T32" s="533"/>
      <c r="U32" s="533"/>
      <c r="V32" s="533"/>
      <c r="W32" s="533"/>
      <c r="X32" s="533"/>
      <c r="Y32" s="533"/>
      <c r="Z32" s="533"/>
      <c r="AA32" s="533"/>
      <c r="AB32" s="533"/>
    </row>
    <row r="33" spans="1:31">
      <c r="S33" s="890"/>
      <c r="T33" s="533"/>
      <c r="U33" s="533"/>
      <c r="V33" s="533"/>
      <c r="W33" s="533"/>
      <c r="X33" s="533"/>
      <c r="Y33" s="533"/>
      <c r="Z33" s="533"/>
      <c r="AA33" s="533"/>
      <c r="AB33" s="533"/>
    </row>
    <row r="34" spans="1:31">
      <c r="S34" s="890"/>
      <c r="T34" s="533"/>
      <c r="U34" s="533"/>
      <c r="V34" s="533"/>
      <c r="W34" s="533"/>
      <c r="X34" s="533"/>
      <c r="Y34" s="533"/>
      <c r="Z34" s="533"/>
      <c r="AA34" s="533"/>
      <c r="AB34" s="533"/>
    </row>
    <row r="35" spans="1:31">
      <c r="S35" s="890"/>
      <c r="T35" s="533"/>
      <c r="U35" s="533"/>
      <c r="V35" s="533"/>
      <c r="W35" s="533"/>
      <c r="X35" s="533"/>
      <c r="Y35" s="533"/>
      <c r="Z35" s="533"/>
      <c r="AA35" s="533"/>
      <c r="AB35" s="533"/>
    </row>
    <row r="36" spans="1:31">
      <c r="S36" s="890"/>
      <c r="T36" s="533"/>
      <c r="U36" s="533"/>
      <c r="V36" s="533"/>
      <c r="W36" s="533"/>
      <c r="X36" s="533"/>
      <c r="Y36" s="533"/>
      <c r="Z36" s="533"/>
      <c r="AA36" s="533"/>
      <c r="AB36" s="533"/>
    </row>
    <row r="37" spans="1:31">
      <c r="S37" s="890"/>
      <c r="T37" s="533"/>
      <c r="U37" s="533"/>
      <c r="V37" s="533"/>
      <c r="W37" s="533"/>
      <c r="X37" s="533"/>
      <c r="Y37" s="533"/>
      <c r="Z37" s="533"/>
      <c r="AA37" s="533"/>
      <c r="AB37" s="533"/>
    </row>
    <row r="38" spans="1:31" ht="13.8" thickBot="1">
      <c r="S38" s="890"/>
      <c r="T38" s="533"/>
      <c r="U38" s="533"/>
      <c r="V38" s="533"/>
      <c r="W38" s="533"/>
      <c r="X38" s="533"/>
      <c r="Y38" s="533"/>
      <c r="Z38" s="533"/>
      <c r="AA38" s="533"/>
      <c r="AB38" s="533"/>
    </row>
    <row r="39" spans="1:31">
      <c r="A39" s="136" t="s">
        <v>227</v>
      </c>
      <c r="B39" s="1050" t="s">
        <v>142</v>
      </c>
      <c r="C39" s="906" t="s">
        <v>246</v>
      </c>
      <c r="D39" s="1050">
        <v>2004</v>
      </c>
      <c r="E39" s="1050">
        <v>2005</v>
      </c>
      <c r="F39" s="1054">
        <v>2006</v>
      </c>
      <c r="G39" s="1054">
        <v>2007</v>
      </c>
      <c r="H39" s="1054">
        <v>2008</v>
      </c>
      <c r="I39" s="1054">
        <v>2009</v>
      </c>
      <c r="J39" s="1054">
        <v>2010</v>
      </c>
      <c r="K39" s="1050">
        <v>2011</v>
      </c>
      <c r="L39" s="1056">
        <v>2012</v>
      </c>
      <c r="M39" s="1056">
        <v>2013</v>
      </c>
      <c r="N39" s="1057">
        <v>2014</v>
      </c>
      <c r="O39" s="1056">
        <v>2015</v>
      </c>
      <c r="P39" s="1056">
        <v>2016</v>
      </c>
      <c r="Q39" s="1056">
        <v>2017</v>
      </c>
      <c r="R39" s="1058">
        <v>2018</v>
      </c>
      <c r="S39" s="1058">
        <v>2019</v>
      </c>
      <c r="T39" s="890"/>
      <c r="U39" s="890"/>
      <c r="V39" s="890"/>
      <c r="W39" s="890"/>
      <c r="X39" s="890"/>
      <c r="Y39" s="890"/>
      <c r="Z39" s="890"/>
      <c r="AA39" s="890"/>
      <c r="AB39" s="890"/>
    </row>
    <row r="40" spans="1:31">
      <c r="A40" s="908" t="s">
        <v>44</v>
      </c>
      <c r="B40" s="919" t="s">
        <v>229</v>
      </c>
      <c r="C40" s="910" t="s">
        <v>44</v>
      </c>
      <c r="D40" s="911">
        <v>124556</v>
      </c>
      <c r="E40" s="911">
        <v>121435</v>
      </c>
      <c r="F40" s="961">
        <v>122736</v>
      </c>
      <c r="G40" s="961">
        <v>123780</v>
      </c>
      <c r="H40" s="961">
        <v>122431</v>
      </c>
      <c r="I40" s="961">
        <v>121982</v>
      </c>
      <c r="J40" s="961">
        <v>107632</v>
      </c>
      <c r="K40" s="911">
        <v>122642</v>
      </c>
      <c r="L40" s="911">
        <v>123570</v>
      </c>
      <c r="M40" s="911">
        <v>122572</v>
      </c>
      <c r="N40" s="961">
        <v>123283</v>
      </c>
      <c r="O40" s="911">
        <v>114506</v>
      </c>
      <c r="P40" s="911">
        <v>123809</v>
      </c>
      <c r="Q40" s="911">
        <v>122813</v>
      </c>
      <c r="R40" s="996">
        <v>119044</v>
      </c>
      <c r="S40" s="996">
        <v>117969</v>
      </c>
      <c r="T40" s="533"/>
      <c r="U40" s="533"/>
      <c r="V40" s="533"/>
      <c r="W40" s="533"/>
      <c r="X40" s="533"/>
      <c r="Y40" s="533"/>
      <c r="Z40" s="533"/>
      <c r="AA40" s="533"/>
      <c r="AB40" s="533"/>
    </row>
    <row r="41" spans="1:31">
      <c r="A41" s="912"/>
      <c r="B41" s="916"/>
      <c r="C41" s="913" t="s">
        <v>45</v>
      </c>
      <c r="D41" s="914">
        <v>5694</v>
      </c>
      <c r="E41" s="914">
        <v>5903</v>
      </c>
      <c r="F41" s="962">
        <v>5623</v>
      </c>
      <c r="G41" s="962">
        <v>5912</v>
      </c>
      <c r="H41" s="962">
        <v>5464</v>
      </c>
      <c r="I41" s="962">
        <v>5033</v>
      </c>
      <c r="J41" s="962">
        <v>5224</v>
      </c>
      <c r="K41" s="914">
        <v>5083</v>
      </c>
      <c r="L41" s="914">
        <v>5477</v>
      </c>
      <c r="M41" s="914">
        <v>5528</v>
      </c>
      <c r="N41" s="962">
        <v>5557</v>
      </c>
      <c r="O41" s="914">
        <v>5574</v>
      </c>
      <c r="P41" s="914">
        <v>5364</v>
      </c>
      <c r="Q41" s="914">
        <v>5380</v>
      </c>
      <c r="R41" s="1000">
        <v>5224</v>
      </c>
      <c r="S41" s="1000">
        <v>5179</v>
      </c>
      <c r="T41" s="533"/>
      <c r="U41" s="533"/>
      <c r="V41" s="533"/>
      <c r="W41" s="533"/>
      <c r="X41" s="533"/>
      <c r="Y41" s="533"/>
      <c r="Z41" s="533"/>
      <c r="AA41" s="533"/>
      <c r="AB41" s="533"/>
    </row>
    <row r="42" spans="1:31">
      <c r="A42" s="912"/>
      <c r="B42" s="916"/>
      <c r="C42" s="913" t="s">
        <v>247</v>
      </c>
      <c r="D42" s="914">
        <v>1523</v>
      </c>
      <c r="E42" s="914">
        <v>1566</v>
      </c>
      <c r="F42" s="962">
        <v>1654</v>
      </c>
      <c r="G42" s="962">
        <v>1754</v>
      </c>
      <c r="H42" s="962">
        <v>1398</v>
      </c>
      <c r="I42" s="962">
        <v>1274</v>
      </c>
      <c r="J42" s="962">
        <v>1200</v>
      </c>
      <c r="K42" s="914">
        <v>1292</v>
      </c>
      <c r="L42" s="914">
        <v>1380</v>
      </c>
      <c r="M42" s="914">
        <v>1626</v>
      </c>
      <c r="N42" s="962">
        <v>1602</v>
      </c>
      <c r="O42" s="914">
        <v>1773</v>
      </c>
      <c r="P42" s="914">
        <v>1675</v>
      </c>
      <c r="Q42" s="914">
        <v>1566</v>
      </c>
      <c r="R42" s="1000">
        <v>1631</v>
      </c>
      <c r="S42" s="1000">
        <v>1627</v>
      </c>
      <c r="T42" s="533"/>
      <c r="U42" s="533"/>
      <c r="V42" s="533"/>
      <c r="W42" s="533"/>
      <c r="X42" s="533"/>
      <c r="Y42" s="533"/>
      <c r="Z42" s="533"/>
      <c r="AA42" s="533"/>
      <c r="AB42" s="533"/>
    </row>
    <row r="43" spans="1:31">
      <c r="A43" s="912"/>
      <c r="B43" s="916"/>
      <c r="C43" s="913" t="s">
        <v>248</v>
      </c>
      <c r="D43" s="914">
        <v>4107</v>
      </c>
      <c r="E43" s="914">
        <v>5431</v>
      </c>
      <c r="F43" s="962">
        <v>5421</v>
      </c>
      <c r="G43" s="962">
        <v>6203</v>
      </c>
      <c r="H43" s="962">
        <v>5217</v>
      </c>
      <c r="I43" s="962">
        <v>5205</v>
      </c>
      <c r="J43" s="962">
        <v>6042</v>
      </c>
      <c r="K43" s="914">
        <v>8067</v>
      </c>
      <c r="L43" s="914">
        <v>8683</v>
      </c>
      <c r="M43" s="914">
        <v>9379</v>
      </c>
      <c r="N43" s="962">
        <v>9709</v>
      </c>
      <c r="O43" s="914">
        <v>10915</v>
      </c>
      <c r="P43" s="914">
        <v>11157</v>
      </c>
      <c r="Q43" s="914">
        <v>10970</v>
      </c>
      <c r="R43" s="1000">
        <v>12110</v>
      </c>
      <c r="S43" s="1000">
        <v>13181</v>
      </c>
      <c r="T43" s="533"/>
      <c r="U43" s="533"/>
      <c r="V43" s="533"/>
      <c r="W43" s="533"/>
      <c r="X43" s="533"/>
      <c r="Y43" s="533"/>
      <c r="Z43" s="533"/>
      <c r="AA43" s="533"/>
      <c r="AB43" s="533"/>
    </row>
    <row r="44" spans="1:31">
      <c r="A44" s="912"/>
      <c r="B44" s="916"/>
      <c r="C44" s="913" t="s">
        <v>48</v>
      </c>
      <c r="D44" s="914">
        <v>34203</v>
      </c>
      <c r="E44" s="914">
        <v>36020</v>
      </c>
      <c r="F44" s="962">
        <v>38352</v>
      </c>
      <c r="G44" s="962">
        <v>41054</v>
      </c>
      <c r="H44" s="962">
        <v>40739</v>
      </c>
      <c r="I44" s="962">
        <v>38176</v>
      </c>
      <c r="J44" s="962">
        <v>40266</v>
      </c>
      <c r="K44" s="914">
        <v>40491</v>
      </c>
      <c r="L44" s="914">
        <v>42727</v>
      </c>
      <c r="M44" s="914">
        <v>43669</v>
      </c>
      <c r="N44" s="962">
        <v>43554</v>
      </c>
      <c r="O44" s="914">
        <v>43899</v>
      </c>
      <c r="P44" s="914">
        <v>45149</v>
      </c>
      <c r="Q44" s="914">
        <v>44765</v>
      </c>
      <c r="R44" s="1000">
        <v>43979</v>
      </c>
      <c r="S44" s="1000">
        <v>42558</v>
      </c>
      <c r="T44" s="533"/>
      <c r="U44" s="533"/>
      <c r="V44" s="533"/>
      <c r="W44" s="533"/>
      <c r="X44" s="533"/>
      <c r="Y44" s="533"/>
      <c r="Z44" s="533"/>
      <c r="AA44" s="1047"/>
      <c r="AB44" s="1047"/>
      <c r="AC44" s="903"/>
      <c r="AD44" s="903"/>
      <c r="AE44" s="903"/>
    </row>
    <row r="45" spans="1:31">
      <c r="A45" s="912"/>
      <c r="B45" s="916"/>
      <c r="C45" s="913" t="s">
        <v>49</v>
      </c>
      <c r="D45" s="914">
        <v>8137</v>
      </c>
      <c r="E45" s="914">
        <v>11205</v>
      </c>
      <c r="F45" s="962">
        <v>12813</v>
      </c>
      <c r="G45" s="962">
        <v>10623</v>
      </c>
      <c r="H45" s="962">
        <v>13265</v>
      </c>
      <c r="I45" s="962">
        <v>10691</v>
      </c>
      <c r="J45" s="962">
        <v>10129</v>
      </c>
      <c r="K45" s="914">
        <v>13802</v>
      </c>
      <c r="L45" s="914">
        <v>14999</v>
      </c>
      <c r="M45" s="914">
        <v>14979</v>
      </c>
      <c r="N45" s="962">
        <v>14791</v>
      </c>
      <c r="O45" s="914">
        <v>17032</v>
      </c>
      <c r="P45" s="914">
        <v>17133</v>
      </c>
      <c r="Q45" s="914">
        <v>14818</v>
      </c>
      <c r="R45" s="1000">
        <v>15426</v>
      </c>
      <c r="S45" s="1000">
        <v>14731</v>
      </c>
      <c r="T45" s="1771"/>
      <c r="U45" s="1771"/>
      <c r="V45" s="1771"/>
      <c r="W45" s="1771"/>
      <c r="X45" s="1772"/>
    </row>
    <row r="46" spans="1:31" ht="15.6" customHeight="1">
      <c r="A46" s="912"/>
      <c r="B46" s="916"/>
      <c r="C46" s="910" t="s">
        <v>201</v>
      </c>
      <c r="D46" s="917">
        <v>178220</v>
      </c>
      <c r="E46" s="917">
        <v>181560</v>
      </c>
      <c r="F46" s="963">
        <v>186599</v>
      </c>
      <c r="G46" s="963">
        <v>189326</v>
      </c>
      <c r="H46" s="963">
        <v>188514</v>
      </c>
      <c r="I46" s="963">
        <v>182361</v>
      </c>
      <c r="J46" s="963">
        <v>170493</v>
      </c>
      <c r="K46" s="917">
        <v>191377</v>
      </c>
      <c r="L46" s="917">
        <v>196836</v>
      </c>
      <c r="M46" s="917">
        <v>197753</v>
      </c>
      <c r="N46" s="963">
        <v>198496</v>
      </c>
      <c r="O46" s="917">
        <v>193699</v>
      </c>
      <c r="P46" s="917">
        <v>204287</v>
      </c>
      <c r="Q46" s="917">
        <v>200312</v>
      </c>
      <c r="R46" s="998">
        <v>197414</v>
      </c>
      <c r="S46" s="1759">
        <f>SUM(S40:S45)</f>
        <v>195245</v>
      </c>
      <c r="T46" s="1771"/>
      <c r="U46" s="1771"/>
      <c r="V46" s="1771"/>
      <c r="W46" s="1771"/>
      <c r="X46" s="1772"/>
      <c r="AA46" s="903"/>
      <c r="AB46" s="903"/>
      <c r="AC46" s="903"/>
      <c r="AD46" s="903"/>
      <c r="AE46" s="903"/>
    </row>
    <row r="47" spans="1:31">
      <c r="A47" s="912"/>
      <c r="B47" s="918" t="s">
        <v>230</v>
      </c>
      <c r="C47" s="909" t="s">
        <v>44</v>
      </c>
      <c r="D47" s="934">
        <v>32184</v>
      </c>
      <c r="E47" s="934">
        <v>33485</v>
      </c>
      <c r="F47" s="968">
        <v>34339</v>
      </c>
      <c r="G47" s="968">
        <v>35698</v>
      </c>
      <c r="H47" s="968">
        <v>36535</v>
      </c>
      <c r="I47" s="968">
        <v>33923</v>
      </c>
      <c r="J47" s="968">
        <v>38783</v>
      </c>
      <c r="K47" s="934">
        <v>36255</v>
      </c>
      <c r="L47" s="934">
        <v>36464</v>
      </c>
      <c r="M47" s="934">
        <v>36468</v>
      </c>
      <c r="N47" s="968">
        <v>37484</v>
      </c>
      <c r="O47" s="934">
        <v>38103</v>
      </c>
      <c r="P47" s="934">
        <v>38120</v>
      </c>
      <c r="Q47" s="934">
        <v>40063</v>
      </c>
      <c r="R47" s="1006">
        <v>41453</v>
      </c>
      <c r="S47" s="1006">
        <v>42847</v>
      </c>
    </row>
    <row r="48" spans="1:31">
      <c r="A48" s="912"/>
      <c r="B48" s="921"/>
      <c r="C48" s="1051" t="s">
        <v>49</v>
      </c>
      <c r="D48" s="1052">
        <v>54</v>
      </c>
      <c r="E48" s="1052">
        <v>72</v>
      </c>
      <c r="F48" s="1055">
        <v>99</v>
      </c>
      <c r="G48" s="1055">
        <v>91</v>
      </c>
      <c r="H48" s="1055">
        <v>117</v>
      </c>
      <c r="I48" s="1055">
        <v>109</v>
      </c>
      <c r="J48" s="1055">
        <v>130</v>
      </c>
      <c r="K48" s="1052">
        <v>123</v>
      </c>
      <c r="L48" s="1052">
        <v>1265</v>
      </c>
      <c r="M48" s="1052">
        <v>1362</v>
      </c>
      <c r="N48" s="1055">
        <v>1195</v>
      </c>
      <c r="O48" s="1052">
        <v>1034</v>
      </c>
      <c r="P48" s="1052">
        <v>1016</v>
      </c>
      <c r="Q48" s="1052">
        <v>858</v>
      </c>
      <c r="R48" s="1059">
        <v>723</v>
      </c>
      <c r="S48" s="1059">
        <v>649</v>
      </c>
    </row>
    <row r="49" spans="1:21">
      <c r="A49" s="912"/>
      <c r="B49" s="923"/>
      <c r="C49" s="936" t="s">
        <v>201</v>
      </c>
      <c r="D49" s="925">
        <v>32238</v>
      </c>
      <c r="E49" s="925">
        <v>33557</v>
      </c>
      <c r="F49" s="929">
        <v>34438</v>
      </c>
      <c r="G49" s="929">
        <v>35789</v>
      </c>
      <c r="H49" s="929">
        <v>36652</v>
      </c>
      <c r="I49" s="929">
        <v>34032</v>
      </c>
      <c r="J49" s="929">
        <v>38913</v>
      </c>
      <c r="K49" s="925">
        <v>36378</v>
      </c>
      <c r="L49" s="925">
        <v>36583</v>
      </c>
      <c r="M49" s="925">
        <v>37830</v>
      </c>
      <c r="N49" s="929">
        <v>38679</v>
      </c>
      <c r="O49" s="925">
        <v>39137</v>
      </c>
      <c r="P49" s="925">
        <v>39136</v>
      </c>
      <c r="Q49" s="925">
        <v>40921</v>
      </c>
      <c r="R49" s="1004">
        <v>42176</v>
      </c>
      <c r="S49" s="1004">
        <f>SUM(S47:S48)</f>
        <v>43496</v>
      </c>
    </row>
    <row r="50" spans="1:21">
      <c r="A50" s="915"/>
      <c r="B50" s="926" t="s">
        <v>478</v>
      </c>
      <c r="C50" s="916" t="s">
        <v>44</v>
      </c>
      <c r="D50" s="911">
        <v>37701</v>
      </c>
      <c r="E50" s="911">
        <v>37467</v>
      </c>
      <c r="F50" s="961">
        <v>35767</v>
      </c>
      <c r="G50" s="961">
        <v>41799</v>
      </c>
      <c r="H50" s="961">
        <v>39307</v>
      </c>
      <c r="I50" s="961">
        <v>39699</v>
      </c>
      <c r="J50" s="961">
        <v>38429</v>
      </c>
      <c r="K50" s="911">
        <v>37790</v>
      </c>
      <c r="L50" s="911">
        <v>39377</v>
      </c>
      <c r="M50" s="911">
        <v>40126</v>
      </c>
      <c r="N50" s="961">
        <v>40894</v>
      </c>
      <c r="O50" s="911">
        <v>40997</v>
      </c>
      <c r="P50" s="911">
        <v>41226</v>
      </c>
      <c r="Q50" s="911">
        <v>41669</v>
      </c>
      <c r="R50" s="996">
        <v>43033</v>
      </c>
      <c r="S50" s="1755">
        <v>42666</v>
      </c>
    </row>
    <row r="51" spans="1:21">
      <c r="A51" s="912"/>
      <c r="B51" s="927"/>
      <c r="C51" s="913" t="s">
        <v>45</v>
      </c>
      <c r="D51" s="914">
        <v>15944</v>
      </c>
      <c r="E51" s="914">
        <v>17798</v>
      </c>
      <c r="F51" s="962">
        <v>18332</v>
      </c>
      <c r="G51" s="962">
        <v>18903</v>
      </c>
      <c r="H51" s="962">
        <v>19323</v>
      </c>
      <c r="I51" s="962">
        <v>16218</v>
      </c>
      <c r="J51" s="962">
        <v>15898</v>
      </c>
      <c r="K51" s="914">
        <v>15940</v>
      </c>
      <c r="L51" s="914">
        <v>15422</v>
      </c>
      <c r="M51" s="914">
        <v>15076</v>
      </c>
      <c r="N51" s="962">
        <v>15593</v>
      </c>
      <c r="O51" s="914">
        <v>15210</v>
      </c>
      <c r="P51" s="914">
        <v>15204</v>
      </c>
      <c r="Q51" s="914">
        <v>15179</v>
      </c>
      <c r="R51" s="1000">
        <v>15660</v>
      </c>
      <c r="S51" s="1756">
        <v>15215</v>
      </c>
    </row>
    <row r="52" spans="1:21">
      <c r="A52" s="915"/>
      <c r="B52" s="916"/>
      <c r="C52" s="922" t="s">
        <v>247</v>
      </c>
      <c r="D52" s="914">
        <v>7580</v>
      </c>
      <c r="E52" s="914">
        <v>8511</v>
      </c>
      <c r="F52" s="962">
        <v>9030</v>
      </c>
      <c r="G52" s="962">
        <v>9412</v>
      </c>
      <c r="H52" s="962">
        <v>9634</v>
      </c>
      <c r="I52" s="962">
        <v>7998</v>
      </c>
      <c r="J52" s="962">
        <v>8651</v>
      </c>
      <c r="K52" s="914">
        <v>9277</v>
      </c>
      <c r="L52" s="914">
        <v>8814</v>
      </c>
      <c r="M52" s="914">
        <v>10112</v>
      </c>
      <c r="N52" s="962">
        <v>10697</v>
      </c>
      <c r="O52" s="914">
        <v>10254</v>
      </c>
      <c r="P52" s="914">
        <v>10176</v>
      </c>
      <c r="Q52" s="914">
        <v>10133</v>
      </c>
      <c r="R52" s="1000">
        <v>11071</v>
      </c>
      <c r="S52" s="1756">
        <v>10615</v>
      </c>
      <c r="T52" s="6"/>
      <c r="U52" s="6"/>
    </row>
    <row r="53" spans="1:21">
      <c r="A53" s="915"/>
      <c r="B53" s="916"/>
      <c r="C53" s="922" t="s">
        <v>248</v>
      </c>
      <c r="D53" s="914">
        <v>12222</v>
      </c>
      <c r="E53" s="914">
        <v>14847</v>
      </c>
      <c r="F53" s="962">
        <v>17200</v>
      </c>
      <c r="G53" s="962">
        <v>18452</v>
      </c>
      <c r="H53" s="962">
        <v>20634</v>
      </c>
      <c r="I53" s="962">
        <v>19042</v>
      </c>
      <c r="J53" s="962">
        <v>21697</v>
      </c>
      <c r="K53" s="914">
        <v>22132</v>
      </c>
      <c r="L53" s="914">
        <v>23137</v>
      </c>
      <c r="M53" s="914">
        <v>23908</v>
      </c>
      <c r="N53" s="962">
        <v>25285</v>
      </c>
      <c r="O53" s="914">
        <v>24738</v>
      </c>
      <c r="P53" s="914">
        <v>25310</v>
      </c>
      <c r="Q53" s="914">
        <v>25848</v>
      </c>
      <c r="R53" s="1000">
        <v>27700</v>
      </c>
      <c r="S53" s="1756">
        <v>28575</v>
      </c>
    </row>
    <row r="54" spans="1:21">
      <c r="A54" s="915"/>
      <c r="B54" s="927"/>
      <c r="C54" s="922" t="s">
        <v>48</v>
      </c>
      <c r="D54" s="914">
        <v>18721</v>
      </c>
      <c r="E54" s="914">
        <v>18554</v>
      </c>
      <c r="F54" s="962">
        <v>21211</v>
      </c>
      <c r="G54" s="962">
        <v>23679</v>
      </c>
      <c r="H54" s="962">
        <v>28255</v>
      </c>
      <c r="I54" s="962">
        <v>34041</v>
      </c>
      <c r="J54" s="962">
        <v>38558</v>
      </c>
      <c r="K54" s="914">
        <v>39823</v>
      </c>
      <c r="L54" s="914">
        <v>42468</v>
      </c>
      <c r="M54" s="914">
        <v>45235</v>
      </c>
      <c r="N54" s="962">
        <v>48125</v>
      </c>
      <c r="O54" s="914">
        <v>49304</v>
      </c>
      <c r="P54" s="914">
        <v>52120</v>
      </c>
      <c r="Q54" s="914">
        <v>52230</v>
      </c>
      <c r="R54" s="1000">
        <v>51720</v>
      </c>
      <c r="S54" s="1756">
        <v>52134</v>
      </c>
    </row>
    <row r="55" spans="1:21">
      <c r="A55" s="915"/>
      <c r="B55" s="927"/>
      <c r="C55" s="1053" t="s">
        <v>49</v>
      </c>
      <c r="D55" s="1052">
        <v>23407</v>
      </c>
      <c r="E55" s="1052">
        <v>29995</v>
      </c>
      <c r="F55" s="1055">
        <v>39646</v>
      </c>
      <c r="G55" s="1055">
        <v>33210</v>
      </c>
      <c r="H55" s="1055">
        <v>38054</v>
      </c>
      <c r="I55" s="962">
        <v>26814</v>
      </c>
      <c r="J55" s="962">
        <v>49916</v>
      </c>
      <c r="K55" s="914">
        <v>66301</v>
      </c>
      <c r="L55" s="1052">
        <v>68609</v>
      </c>
      <c r="M55" s="1052">
        <v>70320</v>
      </c>
      <c r="N55" s="1055">
        <v>69354</v>
      </c>
      <c r="O55" s="1052">
        <v>65658</v>
      </c>
      <c r="P55" s="1052">
        <v>64900</v>
      </c>
      <c r="Q55" s="1052">
        <v>63943</v>
      </c>
      <c r="R55" s="1059">
        <v>68570</v>
      </c>
      <c r="S55" s="1757">
        <f>S56-SUM(S50:S54)</f>
        <v>63944</v>
      </c>
    </row>
    <row r="56" spans="1:21">
      <c r="A56" s="912"/>
      <c r="B56" s="928"/>
      <c r="C56" s="936" t="s">
        <v>201</v>
      </c>
      <c r="D56" s="925">
        <v>115575</v>
      </c>
      <c r="E56" s="925">
        <v>127172</v>
      </c>
      <c r="F56" s="925">
        <v>141186</v>
      </c>
      <c r="G56" s="925">
        <v>145455</v>
      </c>
      <c r="H56" s="925">
        <v>155207</v>
      </c>
      <c r="I56" s="925">
        <v>143812</v>
      </c>
      <c r="J56" s="925">
        <v>173149</v>
      </c>
      <c r="K56" s="925">
        <v>191263</v>
      </c>
      <c r="L56" s="925">
        <v>197827</v>
      </c>
      <c r="M56" s="925">
        <v>204777</v>
      </c>
      <c r="N56" s="929">
        <v>209948</v>
      </c>
      <c r="O56" s="925">
        <v>206161</v>
      </c>
      <c r="P56" s="925">
        <v>208936</v>
      </c>
      <c r="Q56" s="925">
        <v>209002</v>
      </c>
      <c r="R56" s="1004">
        <v>217754</v>
      </c>
      <c r="S56" s="1758">
        <v>213149</v>
      </c>
    </row>
    <row r="57" spans="1:21" ht="19.95" customHeight="1">
      <c r="A57" s="1010"/>
      <c r="B57" s="928" t="s">
        <v>201</v>
      </c>
      <c r="C57" s="1009"/>
      <c r="D57" s="925">
        <v>326033</v>
      </c>
      <c r="E57" s="925">
        <v>342289</v>
      </c>
      <c r="F57" s="925">
        <v>362223</v>
      </c>
      <c r="G57" s="925">
        <v>370570</v>
      </c>
      <c r="H57" s="925">
        <v>380373</v>
      </c>
      <c r="I57" s="925">
        <v>360205</v>
      </c>
      <c r="J57" s="925">
        <v>382555</v>
      </c>
      <c r="K57" s="925">
        <v>419018</v>
      </c>
      <c r="L57" s="925">
        <v>431246</v>
      </c>
      <c r="M57" s="925">
        <v>440360</v>
      </c>
      <c r="N57" s="929">
        <v>447123</v>
      </c>
      <c r="O57" s="925">
        <v>438997</v>
      </c>
      <c r="P57" s="925">
        <v>452359</v>
      </c>
      <c r="Q57" s="925">
        <v>450235</v>
      </c>
      <c r="R57" s="1004">
        <v>457344</v>
      </c>
      <c r="S57" s="1758">
        <f>SUM(S46+S49+S56)</f>
        <v>451890</v>
      </c>
    </row>
    <row r="58" spans="1:21">
      <c r="A58" s="908" t="s">
        <v>45</v>
      </c>
      <c r="B58" s="919" t="s">
        <v>229</v>
      </c>
      <c r="C58" s="910" t="s">
        <v>44</v>
      </c>
      <c r="D58" s="911">
        <v>4757</v>
      </c>
      <c r="E58" s="911">
        <v>4612</v>
      </c>
      <c r="F58" s="961">
        <v>4141</v>
      </c>
      <c r="G58" s="961">
        <v>4021</v>
      </c>
      <c r="H58" s="961">
        <v>3438</v>
      </c>
      <c r="I58" s="961">
        <v>2661</v>
      </c>
      <c r="J58" s="961">
        <v>2282</v>
      </c>
      <c r="K58" s="911">
        <v>2811</v>
      </c>
      <c r="L58" s="911">
        <v>3057</v>
      </c>
      <c r="M58" s="911">
        <v>3288</v>
      </c>
      <c r="N58" s="961">
        <v>3542</v>
      </c>
      <c r="O58" s="911">
        <v>4190</v>
      </c>
      <c r="P58" s="920">
        <v>4583</v>
      </c>
      <c r="Q58" s="920">
        <v>4992</v>
      </c>
      <c r="R58" s="996">
        <v>5122</v>
      </c>
      <c r="S58" s="1755">
        <v>4828</v>
      </c>
    </row>
    <row r="59" spans="1:21">
      <c r="A59" s="912"/>
      <c r="B59" s="916"/>
      <c r="C59" s="913" t="s">
        <v>45</v>
      </c>
      <c r="D59" s="914">
        <v>362342</v>
      </c>
      <c r="E59" s="914">
        <v>359382</v>
      </c>
      <c r="F59" s="962">
        <v>336013</v>
      </c>
      <c r="G59" s="962">
        <v>321375</v>
      </c>
      <c r="H59" s="962">
        <v>317528</v>
      </c>
      <c r="I59" s="962">
        <v>282359</v>
      </c>
      <c r="J59" s="962">
        <v>276156</v>
      </c>
      <c r="K59" s="914">
        <v>271683</v>
      </c>
      <c r="L59" s="914">
        <v>269132</v>
      </c>
      <c r="M59" s="914">
        <v>252391</v>
      </c>
      <c r="N59" s="962">
        <v>245343</v>
      </c>
      <c r="O59" s="914">
        <v>237574</v>
      </c>
      <c r="P59" s="914">
        <v>238167</v>
      </c>
      <c r="Q59" s="914">
        <v>236216</v>
      </c>
      <c r="R59" s="1000">
        <v>228705</v>
      </c>
      <c r="S59" s="1756">
        <v>219138</v>
      </c>
    </row>
    <row r="60" spans="1:21">
      <c r="A60" s="912"/>
      <c r="B60" s="916"/>
      <c r="C60" s="913" t="s">
        <v>247</v>
      </c>
      <c r="D60" s="914">
        <v>9017</v>
      </c>
      <c r="E60" s="914">
        <v>9201</v>
      </c>
      <c r="F60" s="962">
        <v>9222</v>
      </c>
      <c r="G60" s="962">
        <v>8853</v>
      </c>
      <c r="H60" s="962">
        <v>8039</v>
      </c>
      <c r="I60" s="962">
        <v>5857</v>
      </c>
      <c r="J60" s="962">
        <v>5471</v>
      </c>
      <c r="K60" s="914">
        <v>6242</v>
      </c>
      <c r="L60" s="914">
        <v>6203</v>
      </c>
      <c r="M60" s="914">
        <v>5502</v>
      </c>
      <c r="N60" s="962">
        <v>5101</v>
      </c>
      <c r="O60" s="914">
        <v>5117</v>
      </c>
      <c r="P60" s="914">
        <v>4654</v>
      </c>
      <c r="Q60" s="914">
        <v>4699</v>
      </c>
      <c r="R60" s="1000">
        <v>5036</v>
      </c>
      <c r="S60" s="1756">
        <v>4399</v>
      </c>
    </row>
    <row r="61" spans="1:21">
      <c r="A61" s="912"/>
      <c r="B61" s="916"/>
      <c r="C61" s="913" t="s">
        <v>248</v>
      </c>
      <c r="D61" s="914">
        <v>18026</v>
      </c>
      <c r="E61" s="914">
        <v>20663</v>
      </c>
      <c r="F61" s="962">
        <v>20471</v>
      </c>
      <c r="G61" s="962">
        <v>20183</v>
      </c>
      <c r="H61" s="962">
        <v>19498</v>
      </c>
      <c r="I61" s="962">
        <v>16783</v>
      </c>
      <c r="J61" s="962">
        <v>17691</v>
      </c>
      <c r="K61" s="914">
        <v>22640</v>
      </c>
      <c r="L61" s="914">
        <v>21792</v>
      </c>
      <c r="M61" s="914">
        <v>19734</v>
      </c>
      <c r="N61" s="962">
        <v>18161</v>
      </c>
      <c r="O61" s="914">
        <v>18466</v>
      </c>
      <c r="P61" s="914">
        <v>17892</v>
      </c>
      <c r="Q61" s="914">
        <v>18438</v>
      </c>
      <c r="R61" s="1000">
        <v>21594</v>
      </c>
      <c r="S61" s="1756">
        <v>22864</v>
      </c>
    </row>
    <row r="62" spans="1:21">
      <c r="A62" s="912"/>
      <c r="B62" s="916"/>
      <c r="C62" s="913" t="s">
        <v>48</v>
      </c>
      <c r="D62" s="914">
        <v>55281</v>
      </c>
      <c r="E62" s="914">
        <v>61587</v>
      </c>
      <c r="F62" s="962">
        <v>64140</v>
      </c>
      <c r="G62" s="962">
        <v>65057</v>
      </c>
      <c r="H62" s="962">
        <v>66408</v>
      </c>
      <c r="I62" s="962">
        <v>60409</v>
      </c>
      <c r="J62" s="962">
        <v>58948</v>
      </c>
      <c r="K62" s="914">
        <v>59246</v>
      </c>
      <c r="L62" s="914">
        <v>58833</v>
      </c>
      <c r="M62" s="914">
        <v>54996</v>
      </c>
      <c r="N62" s="962">
        <v>55350</v>
      </c>
      <c r="O62" s="914">
        <v>55271</v>
      </c>
      <c r="P62" s="914">
        <v>54087</v>
      </c>
      <c r="Q62" s="914">
        <v>52843</v>
      </c>
      <c r="R62" s="1000">
        <v>52131</v>
      </c>
      <c r="S62" s="1756">
        <v>50203</v>
      </c>
    </row>
    <row r="63" spans="1:21">
      <c r="A63" s="912"/>
      <c r="B63" s="916"/>
      <c r="C63" s="913" t="s">
        <v>49</v>
      </c>
      <c r="D63" s="914">
        <v>3481</v>
      </c>
      <c r="E63" s="914">
        <v>4088</v>
      </c>
      <c r="F63" s="962">
        <v>4323</v>
      </c>
      <c r="G63" s="962">
        <v>3779</v>
      </c>
      <c r="H63" s="962">
        <v>4132</v>
      </c>
      <c r="I63" s="962">
        <v>6147</v>
      </c>
      <c r="J63" s="962">
        <v>3983</v>
      </c>
      <c r="K63" s="914">
        <v>6433</v>
      </c>
      <c r="L63" s="914">
        <v>6950</v>
      </c>
      <c r="M63" s="914">
        <v>6420</v>
      </c>
      <c r="N63" s="962">
        <v>6212</v>
      </c>
      <c r="O63" s="914">
        <v>7733</v>
      </c>
      <c r="P63" s="914">
        <v>7950</v>
      </c>
      <c r="Q63" s="914">
        <v>6253</v>
      </c>
      <c r="R63" s="1059">
        <v>6807</v>
      </c>
      <c r="S63" s="1757">
        <v>6399</v>
      </c>
    </row>
    <row r="64" spans="1:21">
      <c r="A64" s="912"/>
      <c r="B64" s="916"/>
      <c r="C64" s="910" t="s">
        <v>201</v>
      </c>
      <c r="D64" s="911">
        <v>452904</v>
      </c>
      <c r="E64" s="911">
        <v>459533</v>
      </c>
      <c r="F64" s="961">
        <v>438310</v>
      </c>
      <c r="G64" s="961">
        <v>423268</v>
      </c>
      <c r="H64" s="961">
        <v>419043</v>
      </c>
      <c r="I64" s="961">
        <v>374216</v>
      </c>
      <c r="J64" s="961">
        <v>364531</v>
      </c>
      <c r="K64" s="911">
        <v>369055</v>
      </c>
      <c r="L64" s="917">
        <v>365967</v>
      </c>
      <c r="M64" s="917">
        <v>342331</v>
      </c>
      <c r="N64" s="963">
        <v>333709</v>
      </c>
      <c r="O64" s="917">
        <v>328351</v>
      </c>
      <c r="P64" s="917">
        <v>327333</v>
      </c>
      <c r="Q64" s="917">
        <v>323441</v>
      </c>
      <c r="R64" s="998">
        <v>319395</v>
      </c>
      <c r="S64" s="1759">
        <v>307831</v>
      </c>
    </row>
    <row r="65" spans="1:19">
      <c r="A65" s="912"/>
      <c r="B65" s="918" t="s">
        <v>230</v>
      </c>
      <c r="C65" s="909" t="s">
        <v>44</v>
      </c>
      <c r="D65" s="934">
        <v>11992</v>
      </c>
      <c r="E65" s="934">
        <v>11597</v>
      </c>
      <c r="F65" s="968">
        <v>10903</v>
      </c>
      <c r="G65" s="968">
        <v>10888</v>
      </c>
      <c r="H65" s="968">
        <v>11001</v>
      </c>
      <c r="I65" s="968">
        <v>8483</v>
      </c>
      <c r="J65" s="968">
        <v>9737</v>
      </c>
      <c r="K65" s="934">
        <v>8516</v>
      </c>
      <c r="L65" s="934">
        <v>8171</v>
      </c>
      <c r="M65" s="934">
        <v>7144</v>
      </c>
      <c r="N65" s="968">
        <v>6611</v>
      </c>
      <c r="O65" s="934">
        <v>6390</v>
      </c>
      <c r="P65" s="934">
        <v>6440</v>
      </c>
      <c r="Q65" s="934">
        <v>6686</v>
      </c>
      <c r="R65" s="1006">
        <v>6906</v>
      </c>
      <c r="S65" s="1760">
        <v>6612</v>
      </c>
    </row>
    <row r="66" spans="1:19">
      <c r="A66" s="912"/>
      <c r="B66" s="921"/>
      <c r="C66" s="1051" t="s">
        <v>49</v>
      </c>
      <c r="D66" s="1052">
        <v>10</v>
      </c>
      <c r="E66" s="1052">
        <v>81</v>
      </c>
      <c r="F66" s="1055">
        <v>48</v>
      </c>
      <c r="G66" s="1055">
        <v>17</v>
      </c>
      <c r="H66" s="1055">
        <v>16</v>
      </c>
      <c r="I66" s="1055">
        <v>19</v>
      </c>
      <c r="J66" s="1055">
        <v>6</v>
      </c>
      <c r="K66" s="1052">
        <v>8</v>
      </c>
      <c r="L66" s="1052">
        <v>360</v>
      </c>
      <c r="M66" s="1052">
        <v>301</v>
      </c>
      <c r="N66" s="1055">
        <v>167</v>
      </c>
      <c r="O66" s="1052">
        <v>128</v>
      </c>
      <c r="P66" s="1052">
        <v>111</v>
      </c>
      <c r="Q66" s="1052">
        <v>85</v>
      </c>
      <c r="R66" s="1059">
        <v>106</v>
      </c>
      <c r="S66" s="1757">
        <v>95</v>
      </c>
    </row>
    <row r="67" spans="1:19">
      <c r="A67" s="912"/>
      <c r="B67" s="923"/>
      <c r="C67" s="936" t="s">
        <v>201</v>
      </c>
      <c r="D67" s="925">
        <v>12002</v>
      </c>
      <c r="E67" s="925">
        <v>11678</v>
      </c>
      <c r="F67" s="925">
        <v>10951</v>
      </c>
      <c r="G67" s="925">
        <v>10905</v>
      </c>
      <c r="H67" s="925">
        <v>11017</v>
      </c>
      <c r="I67" s="925">
        <v>8502</v>
      </c>
      <c r="J67" s="925">
        <v>9743</v>
      </c>
      <c r="K67" s="925">
        <v>8524</v>
      </c>
      <c r="L67" s="925">
        <v>8191</v>
      </c>
      <c r="M67" s="925">
        <v>7445</v>
      </c>
      <c r="N67" s="929">
        <v>6778</v>
      </c>
      <c r="O67" s="925">
        <v>6518</v>
      </c>
      <c r="P67" s="925">
        <v>6551</v>
      </c>
      <c r="Q67" s="925">
        <v>6771</v>
      </c>
      <c r="R67" s="1004">
        <v>7012</v>
      </c>
      <c r="S67" s="1758">
        <f>SUM(S65:S66)</f>
        <v>6707</v>
      </c>
    </row>
    <row r="68" spans="1:19">
      <c r="A68" s="912"/>
      <c r="B68" s="926" t="s">
        <v>249</v>
      </c>
      <c r="C68" s="910" t="s">
        <v>44</v>
      </c>
      <c r="D68" s="911">
        <v>9462</v>
      </c>
      <c r="E68" s="911">
        <v>10832</v>
      </c>
      <c r="F68" s="961">
        <v>12348</v>
      </c>
      <c r="G68" s="961">
        <v>13706</v>
      </c>
      <c r="H68" s="961">
        <v>13472</v>
      </c>
      <c r="I68" s="961">
        <v>13004</v>
      </c>
      <c r="J68" s="961">
        <v>13487</v>
      </c>
      <c r="K68" s="911">
        <v>13250</v>
      </c>
      <c r="L68" s="911">
        <v>16294</v>
      </c>
      <c r="M68" s="911">
        <v>17673</v>
      </c>
      <c r="N68" s="961">
        <v>18302</v>
      </c>
      <c r="O68" s="911">
        <v>18243</v>
      </c>
      <c r="P68" s="911">
        <v>17814</v>
      </c>
      <c r="Q68" s="911">
        <v>18503</v>
      </c>
      <c r="R68" s="996">
        <v>19577</v>
      </c>
      <c r="S68" s="1755">
        <v>19731</v>
      </c>
    </row>
    <row r="69" spans="1:19" s="841" customFormat="1">
      <c r="A69" s="915"/>
      <c r="B69" s="927"/>
      <c r="C69" s="922" t="s">
        <v>45</v>
      </c>
      <c r="D69" s="914">
        <v>6074</v>
      </c>
      <c r="E69" s="914">
        <v>8578</v>
      </c>
      <c r="F69" s="962">
        <v>11047</v>
      </c>
      <c r="G69" s="962">
        <v>12123</v>
      </c>
      <c r="H69" s="962">
        <v>12582</v>
      </c>
      <c r="I69" s="962">
        <v>12956</v>
      </c>
      <c r="J69" s="962">
        <v>13925</v>
      </c>
      <c r="K69" s="914">
        <v>15897</v>
      </c>
      <c r="L69" s="914">
        <v>17881</v>
      </c>
      <c r="M69" s="914">
        <v>19340</v>
      </c>
      <c r="N69" s="962">
        <v>20616</v>
      </c>
      <c r="O69" s="914">
        <v>21265</v>
      </c>
      <c r="P69" s="914">
        <v>22077</v>
      </c>
      <c r="Q69" s="914">
        <v>24074</v>
      </c>
      <c r="R69" s="1000">
        <v>24925</v>
      </c>
      <c r="S69" s="1756">
        <v>26234</v>
      </c>
    </row>
    <row r="70" spans="1:19" s="841" customFormat="1">
      <c r="A70" s="915"/>
      <c r="B70" s="927"/>
      <c r="C70" s="922" t="s">
        <v>247</v>
      </c>
      <c r="D70" s="914">
        <v>5777</v>
      </c>
      <c r="E70" s="914">
        <v>7267</v>
      </c>
      <c r="F70" s="962">
        <v>8382</v>
      </c>
      <c r="G70" s="962">
        <v>9247</v>
      </c>
      <c r="H70" s="962">
        <v>9513</v>
      </c>
      <c r="I70" s="962">
        <v>8311</v>
      </c>
      <c r="J70" s="962">
        <v>8875</v>
      </c>
      <c r="K70" s="914">
        <v>8992</v>
      </c>
      <c r="L70" s="914">
        <v>9801</v>
      </c>
      <c r="M70" s="914">
        <v>10797</v>
      </c>
      <c r="N70" s="962">
        <v>10552</v>
      </c>
      <c r="O70" s="914">
        <v>10166</v>
      </c>
      <c r="P70" s="914">
        <v>10119</v>
      </c>
      <c r="Q70" s="914">
        <v>10344</v>
      </c>
      <c r="R70" s="1000">
        <v>10559</v>
      </c>
      <c r="S70" s="1756">
        <v>10591</v>
      </c>
    </row>
    <row r="71" spans="1:19" s="841" customFormat="1">
      <c r="A71" s="915"/>
      <c r="B71" s="927"/>
      <c r="C71" s="922" t="s">
        <v>248</v>
      </c>
      <c r="D71" s="914">
        <v>7516</v>
      </c>
      <c r="E71" s="914">
        <v>10313</v>
      </c>
      <c r="F71" s="962">
        <v>12330</v>
      </c>
      <c r="G71" s="962">
        <v>12687</v>
      </c>
      <c r="H71" s="962">
        <v>13766</v>
      </c>
      <c r="I71" s="962">
        <v>13519</v>
      </c>
      <c r="J71" s="962">
        <v>16191</v>
      </c>
      <c r="K71" s="914">
        <v>16591</v>
      </c>
      <c r="L71" s="914">
        <v>20486</v>
      </c>
      <c r="M71" s="914">
        <v>21459</v>
      </c>
      <c r="N71" s="962">
        <v>22299</v>
      </c>
      <c r="O71" s="914">
        <v>21612</v>
      </c>
      <c r="P71" s="914">
        <v>21315</v>
      </c>
      <c r="Q71" s="914">
        <v>22470</v>
      </c>
      <c r="R71" s="1000">
        <v>23690</v>
      </c>
      <c r="S71" s="1756">
        <v>26003</v>
      </c>
    </row>
    <row r="72" spans="1:19" s="841" customFormat="1">
      <c r="A72" s="915"/>
      <c r="B72" s="927"/>
      <c r="C72" s="922" t="s">
        <v>48</v>
      </c>
      <c r="D72" s="914">
        <v>9531</v>
      </c>
      <c r="E72" s="914">
        <v>10407</v>
      </c>
      <c r="F72" s="962">
        <v>12699</v>
      </c>
      <c r="G72" s="962">
        <v>13737</v>
      </c>
      <c r="H72" s="962">
        <v>15988</v>
      </c>
      <c r="I72" s="962">
        <v>21573</v>
      </c>
      <c r="J72" s="962">
        <v>25069</v>
      </c>
      <c r="K72" s="914">
        <v>25938</v>
      </c>
      <c r="L72" s="914">
        <v>29853</v>
      </c>
      <c r="M72" s="914">
        <v>29971</v>
      </c>
      <c r="N72" s="962">
        <v>31341</v>
      </c>
      <c r="O72" s="914">
        <v>31088</v>
      </c>
      <c r="P72" s="914">
        <v>31934</v>
      </c>
      <c r="Q72" s="914">
        <v>33270</v>
      </c>
      <c r="R72" s="1000">
        <v>33191</v>
      </c>
      <c r="S72" s="1756">
        <v>34232</v>
      </c>
    </row>
    <row r="73" spans="1:19" s="841" customFormat="1">
      <c r="A73" s="915"/>
      <c r="B73" s="927"/>
      <c r="C73" s="1053" t="s">
        <v>49</v>
      </c>
      <c r="D73" s="1052">
        <v>3301</v>
      </c>
      <c r="E73" s="1052">
        <v>5263</v>
      </c>
      <c r="F73" s="1055">
        <v>6557</v>
      </c>
      <c r="G73" s="1055">
        <v>5609</v>
      </c>
      <c r="H73" s="1055">
        <v>6700</v>
      </c>
      <c r="I73" s="1055">
        <v>4909</v>
      </c>
      <c r="J73" s="962">
        <v>10067</v>
      </c>
      <c r="K73" s="914">
        <v>15401</v>
      </c>
      <c r="L73" s="1052">
        <v>18547</v>
      </c>
      <c r="M73" s="1052">
        <v>21599</v>
      </c>
      <c r="N73" s="1055">
        <v>20677</v>
      </c>
      <c r="O73" s="1052">
        <v>16115</v>
      </c>
      <c r="P73" s="1052">
        <v>17747</v>
      </c>
      <c r="Q73" s="1052">
        <v>20325</v>
      </c>
      <c r="R73" s="1059">
        <v>20578</v>
      </c>
      <c r="S73" s="1757">
        <f>S74-SUM(S68:S72)</f>
        <v>21017</v>
      </c>
    </row>
    <row r="74" spans="1:19">
      <c r="A74" s="912"/>
      <c r="B74" s="928"/>
      <c r="C74" s="936" t="s">
        <v>201</v>
      </c>
      <c r="D74" s="925">
        <v>41661</v>
      </c>
      <c r="E74" s="925">
        <v>52660</v>
      </c>
      <c r="F74" s="925">
        <v>63363</v>
      </c>
      <c r="G74" s="925">
        <v>67109</v>
      </c>
      <c r="H74" s="925">
        <v>72021</v>
      </c>
      <c r="I74" s="925">
        <v>74272</v>
      </c>
      <c r="J74" s="925">
        <v>87614</v>
      </c>
      <c r="K74" s="925">
        <v>96069</v>
      </c>
      <c r="L74" s="925">
        <v>112862</v>
      </c>
      <c r="M74" s="925">
        <v>120839</v>
      </c>
      <c r="N74" s="929">
        <v>123787</v>
      </c>
      <c r="O74" s="925">
        <v>118489</v>
      </c>
      <c r="P74" s="925">
        <v>121006</v>
      </c>
      <c r="Q74" s="925">
        <v>128986</v>
      </c>
      <c r="R74" s="1004">
        <v>132520</v>
      </c>
      <c r="S74" s="1758">
        <v>137808</v>
      </c>
    </row>
    <row r="75" spans="1:19" ht="19.95" customHeight="1">
      <c r="A75" s="1010"/>
      <c r="B75" s="928" t="s">
        <v>201</v>
      </c>
      <c r="C75" s="1009"/>
      <c r="D75" s="925">
        <v>506567</v>
      </c>
      <c r="E75" s="925">
        <v>523871</v>
      </c>
      <c r="F75" s="925">
        <v>512624</v>
      </c>
      <c r="G75" s="925">
        <v>501282</v>
      </c>
      <c r="H75" s="925">
        <v>502081</v>
      </c>
      <c r="I75" s="925">
        <v>456990</v>
      </c>
      <c r="J75" s="925">
        <v>461888</v>
      </c>
      <c r="K75" s="925">
        <v>473648</v>
      </c>
      <c r="L75" s="925">
        <v>487020</v>
      </c>
      <c r="M75" s="925">
        <v>470615</v>
      </c>
      <c r="N75" s="929">
        <v>464274</v>
      </c>
      <c r="O75" s="925">
        <v>453358</v>
      </c>
      <c r="P75" s="925">
        <v>454890</v>
      </c>
      <c r="Q75" s="925">
        <v>459198</v>
      </c>
      <c r="R75" s="1004">
        <v>458927</v>
      </c>
      <c r="S75" s="1758">
        <f>SUM(S64+S67+S74)</f>
        <v>452346</v>
      </c>
    </row>
    <row r="76" spans="1:19">
      <c r="A76" s="908" t="s">
        <v>46</v>
      </c>
      <c r="B76" s="919" t="s">
        <v>229</v>
      </c>
      <c r="C76" s="910" t="s">
        <v>44</v>
      </c>
      <c r="D76" s="911">
        <v>1233</v>
      </c>
      <c r="E76" s="911">
        <v>1166</v>
      </c>
      <c r="F76" s="961">
        <v>1291</v>
      </c>
      <c r="G76" s="961">
        <v>916</v>
      </c>
      <c r="H76" s="961">
        <v>1098</v>
      </c>
      <c r="I76" s="961">
        <v>703</v>
      </c>
      <c r="J76" s="961">
        <v>759</v>
      </c>
      <c r="K76" s="911">
        <v>1091</v>
      </c>
      <c r="L76" s="911">
        <v>1556</v>
      </c>
      <c r="M76" s="911">
        <v>1450</v>
      </c>
      <c r="N76" s="961">
        <v>1388</v>
      </c>
      <c r="O76" s="934">
        <v>1379</v>
      </c>
      <c r="P76" s="911">
        <v>1205</v>
      </c>
      <c r="Q76" s="911">
        <v>1177</v>
      </c>
      <c r="R76" s="996">
        <v>1333</v>
      </c>
      <c r="S76" s="1755">
        <v>1337</v>
      </c>
    </row>
    <row r="77" spans="1:19">
      <c r="A77" s="912"/>
      <c r="B77" s="916"/>
      <c r="C77" s="913" t="s">
        <v>45</v>
      </c>
      <c r="D77" s="914">
        <v>4910</v>
      </c>
      <c r="E77" s="914">
        <v>5668</v>
      </c>
      <c r="F77" s="962">
        <v>5706</v>
      </c>
      <c r="G77" s="962">
        <v>4476</v>
      </c>
      <c r="H77" s="962">
        <v>3478</v>
      </c>
      <c r="I77" s="962">
        <v>2747</v>
      </c>
      <c r="J77" s="962">
        <v>2988</v>
      </c>
      <c r="K77" s="914">
        <v>3035</v>
      </c>
      <c r="L77" s="914">
        <v>3422</v>
      </c>
      <c r="M77" s="914">
        <v>3770</v>
      </c>
      <c r="N77" s="962">
        <v>3096</v>
      </c>
      <c r="O77" s="914">
        <v>2658</v>
      </c>
      <c r="P77" s="914">
        <v>2596</v>
      </c>
      <c r="Q77" s="914">
        <v>2125</v>
      </c>
      <c r="R77" s="1000">
        <v>2263</v>
      </c>
      <c r="S77" s="1756">
        <v>2179</v>
      </c>
    </row>
    <row r="78" spans="1:19">
      <c r="A78" s="912"/>
      <c r="B78" s="916"/>
      <c r="C78" s="913" t="s">
        <v>247</v>
      </c>
      <c r="D78" s="914">
        <v>105027</v>
      </c>
      <c r="E78" s="914">
        <v>121942</v>
      </c>
      <c r="F78" s="962">
        <v>125249</v>
      </c>
      <c r="G78" s="962">
        <v>128438</v>
      </c>
      <c r="H78" s="962">
        <v>126691</v>
      </c>
      <c r="I78" s="962">
        <v>126988</v>
      </c>
      <c r="J78" s="962">
        <v>131461</v>
      </c>
      <c r="K78" s="914">
        <v>137671</v>
      </c>
      <c r="L78" s="914">
        <v>147694</v>
      </c>
      <c r="M78" s="914">
        <v>159248</v>
      </c>
      <c r="N78" s="962">
        <v>163185</v>
      </c>
      <c r="O78" s="914">
        <v>166376</v>
      </c>
      <c r="P78" s="914">
        <v>162297</v>
      </c>
      <c r="Q78" s="914">
        <v>158190</v>
      </c>
      <c r="R78" s="1000">
        <v>161646</v>
      </c>
      <c r="S78" s="1756">
        <v>170377</v>
      </c>
    </row>
    <row r="79" spans="1:19">
      <c r="A79" s="912"/>
      <c r="B79" s="916"/>
      <c r="C79" s="913" t="s">
        <v>248</v>
      </c>
      <c r="D79" s="914">
        <v>4933</v>
      </c>
      <c r="E79" s="914">
        <v>6824</v>
      </c>
      <c r="F79" s="962">
        <v>7538</v>
      </c>
      <c r="G79" s="962">
        <v>6471</v>
      </c>
      <c r="H79" s="962">
        <v>5500</v>
      </c>
      <c r="I79" s="962">
        <v>3478</v>
      </c>
      <c r="J79" s="962">
        <v>4340</v>
      </c>
      <c r="K79" s="914">
        <v>5279</v>
      </c>
      <c r="L79" s="914">
        <v>5813</v>
      </c>
      <c r="M79" s="914">
        <v>7418</v>
      </c>
      <c r="N79" s="962">
        <v>7525</v>
      </c>
      <c r="O79" s="914">
        <v>8414</v>
      </c>
      <c r="P79" s="914">
        <v>8837</v>
      </c>
      <c r="Q79" s="914">
        <v>8144</v>
      </c>
      <c r="R79" s="1000">
        <v>8547</v>
      </c>
      <c r="S79" s="1756">
        <v>9971</v>
      </c>
    </row>
    <row r="80" spans="1:19">
      <c r="A80" s="912"/>
      <c r="B80" s="916"/>
      <c r="C80" s="913" t="s">
        <v>48</v>
      </c>
      <c r="D80" s="914">
        <v>12892</v>
      </c>
      <c r="E80" s="914">
        <v>16310</v>
      </c>
      <c r="F80" s="962">
        <v>20627</v>
      </c>
      <c r="G80" s="962">
        <v>21408</v>
      </c>
      <c r="H80" s="962">
        <v>21174</v>
      </c>
      <c r="I80" s="962">
        <v>20602</v>
      </c>
      <c r="J80" s="962">
        <v>22134</v>
      </c>
      <c r="K80" s="914">
        <v>22985</v>
      </c>
      <c r="L80" s="914">
        <v>24189</v>
      </c>
      <c r="M80" s="914">
        <v>27387</v>
      </c>
      <c r="N80" s="962">
        <v>29379</v>
      </c>
      <c r="O80" s="914">
        <v>30426</v>
      </c>
      <c r="P80" s="914">
        <v>28393</v>
      </c>
      <c r="Q80" s="914">
        <v>26175</v>
      </c>
      <c r="R80" s="1000">
        <v>24071</v>
      </c>
      <c r="S80" s="1756">
        <v>25328</v>
      </c>
    </row>
    <row r="81" spans="1:19">
      <c r="A81" s="912"/>
      <c r="B81" s="916"/>
      <c r="C81" s="913" t="s">
        <v>49</v>
      </c>
      <c r="D81" s="914">
        <v>564</v>
      </c>
      <c r="E81" s="914">
        <v>921</v>
      </c>
      <c r="F81" s="962">
        <v>991</v>
      </c>
      <c r="G81" s="962">
        <v>720</v>
      </c>
      <c r="H81" s="962">
        <v>836</v>
      </c>
      <c r="I81" s="962">
        <v>725</v>
      </c>
      <c r="J81" s="962">
        <v>471</v>
      </c>
      <c r="K81" s="914">
        <v>573</v>
      </c>
      <c r="L81" s="914">
        <v>777</v>
      </c>
      <c r="M81" s="914">
        <v>1326</v>
      </c>
      <c r="N81" s="962">
        <v>1327</v>
      </c>
      <c r="O81" s="914">
        <v>1988</v>
      </c>
      <c r="P81" s="914">
        <v>1807</v>
      </c>
      <c r="Q81" s="914">
        <v>1729</v>
      </c>
      <c r="R81" s="1000">
        <v>2370</v>
      </c>
      <c r="S81" s="1756">
        <v>2439</v>
      </c>
    </row>
    <row r="82" spans="1:19">
      <c r="A82" s="912"/>
      <c r="B82" s="916"/>
      <c r="C82" s="910" t="s">
        <v>201</v>
      </c>
      <c r="D82" s="911">
        <v>129559</v>
      </c>
      <c r="E82" s="911">
        <v>152831</v>
      </c>
      <c r="F82" s="961">
        <v>161402</v>
      </c>
      <c r="G82" s="961">
        <v>162429</v>
      </c>
      <c r="H82" s="961">
        <v>158777</v>
      </c>
      <c r="I82" s="961">
        <v>155243</v>
      </c>
      <c r="J82" s="961">
        <v>162153</v>
      </c>
      <c r="K82" s="911">
        <v>170634</v>
      </c>
      <c r="L82" s="917">
        <v>183451</v>
      </c>
      <c r="M82" s="917">
        <v>200599</v>
      </c>
      <c r="N82" s="963">
        <v>205900</v>
      </c>
      <c r="O82" s="917">
        <v>211241</v>
      </c>
      <c r="P82" s="917">
        <v>205135</v>
      </c>
      <c r="Q82" s="917">
        <v>197540</v>
      </c>
      <c r="R82" s="998">
        <v>200230</v>
      </c>
      <c r="S82" s="1759">
        <f>SUM(S76:S81)</f>
        <v>211631</v>
      </c>
    </row>
    <row r="83" spans="1:19" s="841" customFormat="1">
      <c r="A83" s="915"/>
      <c r="B83" s="918" t="s">
        <v>230</v>
      </c>
      <c r="C83" s="919" t="s">
        <v>44</v>
      </c>
      <c r="D83" s="934">
        <v>2176</v>
      </c>
      <c r="E83" s="934">
        <v>2984</v>
      </c>
      <c r="F83" s="968">
        <v>3374</v>
      </c>
      <c r="G83" s="968">
        <v>3262</v>
      </c>
      <c r="H83" s="968">
        <v>2368</v>
      </c>
      <c r="I83" s="968">
        <v>2182</v>
      </c>
      <c r="J83" s="968">
        <v>2674</v>
      </c>
      <c r="K83" s="934">
        <v>2807</v>
      </c>
      <c r="L83" s="934">
        <v>2942</v>
      </c>
      <c r="M83" s="934">
        <v>3615</v>
      </c>
      <c r="N83" s="968">
        <v>3405</v>
      </c>
      <c r="O83" s="934">
        <v>3560</v>
      </c>
      <c r="P83" s="934">
        <v>3224</v>
      </c>
      <c r="Q83" s="934">
        <v>2795</v>
      </c>
      <c r="R83" s="1006">
        <v>2738</v>
      </c>
      <c r="S83" s="1760">
        <v>3298</v>
      </c>
    </row>
    <row r="84" spans="1:19" s="841" customFormat="1">
      <c r="A84" s="915"/>
      <c r="B84" s="921"/>
      <c r="C84" s="1053" t="s">
        <v>49</v>
      </c>
      <c r="D84" s="1052">
        <v>0</v>
      </c>
      <c r="E84" s="1052">
        <v>0</v>
      </c>
      <c r="F84" s="1055">
        <v>0</v>
      </c>
      <c r="G84" s="1055">
        <v>0</v>
      </c>
      <c r="H84" s="1055">
        <v>0</v>
      </c>
      <c r="I84" s="1055">
        <v>2</v>
      </c>
      <c r="J84" s="1055">
        <v>1</v>
      </c>
      <c r="K84" s="1052">
        <v>0</v>
      </c>
      <c r="L84" s="1052">
        <v>12</v>
      </c>
      <c r="M84" s="1052">
        <v>11</v>
      </c>
      <c r="N84" s="1055">
        <v>8</v>
      </c>
      <c r="O84" s="1052">
        <v>8</v>
      </c>
      <c r="P84" s="1052">
        <v>14</v>
      </c>
      <c r="Q84" s="1052">
        <v>11</v>
      </c>
      <c r="R84" s="1059">
        <v>10</v>
      </c>
      <c r="S84" s="1757">
        <v>18</v>
      </c>
    </row>
    <row r="85" spans="1:19">
      <c r="A85" s="912"/>
      <c r="B85" s="923"/>
      <c r="C85" s="936" t="s">
        <v>201</v>
      </c>
      <c r="D85" s="925">
        <v>2176</v>
      </c>
      <c r="E85" s="925">
        <v>2984</v>
      </c>
      <c r="F85" s="925">
        <v>3374</v>
      </c>
      <c r="G85" s="925">
        <v>3262</v>
      </c>
      <c r="H85" s="925">
        <v>2368</v>
      </c>
      <c r="I85" s="925">
        <v>2184</v>
      </c>
      <c r="J85" s="925">
        <v>2675</v>
      </c>
      <c r="K85" s="925">
        <v>2807</v>
      </c>
      <c r="L85" s="925">
        <v>2942</v>
      </c>
      <c r="M85" s="925">
        <v>3626</v>
      </c>
      <c r="N85" s="929">
        <v>3413</v>
      </c>
      <c r="O85" s="925">
        <v>3568</v>
      </c>
      <c r="P85" s="925">
        <v>3238</v>
      </c>
      <c r="Q85" s="925">
        <v>2806</v>
      </c>
      <c r="R85" s="1004">
        <v>2748</v>
      </c>
      <c r="S85" s="1758">
        <f>SUM(S83:S84)</f>
        <v>3316</v>
      </c>
    </row>
    <row r="86" spans="1:19">
      <c r="A86" s="912"/>
      <c r="B86" s="1060" t="s">
        <v>249</v>
      </c>
      <c r="C86" s="910" t="s">
        <v>44</v>
      </c>
      <c r="D86" s="911">
        <v>800</v>
      </c>
      <c r="E86" s="911">
        <v>1044</v>
      </c>
      <c r="F86" s="961">
        <v>1392</v>
      </c>
      <c r="G86" s="961">
        <v>1891</v>
      </c>
      <c r="H86" s="961">
        <v>2193</v>
      </c>
      <c r="I86" s="961">
        <v>2225</v>
      </c>
      <c r="J86" s="961">
        <v>2198</v>
      </c>
      <c r="K86" s="911">
        <v>2212</v>
      </c>
      <c r="L86" s="911">
        <v>2977</v>
      </c>
      <c r="M86" s="911">
        <v>2930</v>
      </c>
      <c r="N86" s="961">
        <v>2963</v>
      </c>
      <c r="O86" s="911">
        <v>3071</v>
      </c>
      <c r="P86" s="911">
        <v>3790</v>
      </c>
      <c r="Q86" s="911">
        <v>3847</v>
      </c>
      <c r="R86" s="996">
        <v>4774</v>
      </c>
      <c r="S86" s="1755">
        <v>5187</v>
      </c>
    </row>
    <row r="87" spans="1:19" s="841" customFormat="1">
      <c r="A87" s="915"/>
      <c r="B87" s="927"/>
      <c r="C87" s="922" t="s">
        <v>45</v>
      </c>
      <c r="D87" s="914">
        <v>871</v>
      </c>
      <c r="E87" s="914">
        <v>1177</v>
      </c>
      <c r="F87" s="962">
        <v>1514</v>
      </c>
      <c r="G87" s="962">
        <v>1871</v>
      </c>
      <c r="H87" s="962">
        <v>2121</v>
      </c>
      <c r="I87" s="962">
        <v>2035</v>
      </c>
      <c r="J87" s="962">
        <v>1884</v>
      </c>
      <c r="K87" s="914">
        <v>1972</v>
      </c>
      <c r="L87" s="914">
        <v>2286</v>
      </c>
      <c r="M87" s="914">
        <v>2364</v>
      </c>
      <c r="N87" s="962">
        <v>2586</v>
      </c>
      <c r="O87" s="914">
        <v>2564</v>
      </c>
      <c r="P87" s="914">
        <v>2620</v>
      </c>
      <c r="Q87" s="914">
        <v>2610</v>
      </c>
      <c r="R87" s="1000">
        <v>2807</v>
      </c>
      <c r="S87" s="1756">
        <v>3455</v>
      </c>
    </row>
    <row r="88" spans="1:19" s="841" customFormat="1">
      <c r="A88" s="915"/>
      <c r="B88" s="927"/>
      <c r="C88" s="922" t="s">
        <v>247</v>
      </c>
      <c r="D88" s="914">
        <v>223</v>
      </c>
      <c r="E88" s="914">
        <v>246</v>
      </c>
      <c r="F88" s="962">
        <v>227</v>
      </c>
      <c r="G88" s="962">
        <v>263</v>
      </c>
      <c r="H88" s="962">
        <v>423</v>
      </c>
      <c r="I88" s="962">
        <v>328</v>
      </c>
      <c r="J88" s="962">
        <v>344</v>
      </c>
      <c r="K88" s="914">
        <v>363</v>
      </c>
      <c r="L88" s="914">
        <v>442</v>
      </c>
      <c r="M88" s="914">
        <v>730</v>
      </c>
      <c r="N88" s="962">
        <v>888</v>
      </c>
      <c r="O88" s="914">
        <v>899</v>
      </c>
      <c r="P88" s="914">
        <v>1127</v>
      </c>
      <c r="Q88" s="914">
        <v>894</v>
      </c>
      <c r="R88" s="1000">
        <v>915</v>
      </c>
      <c r="S88" s="1756">
        <v>1226</v>
      </c>
    </row>
    <row r="89" spans="1:19" s="841" customFormat="1">
      <c r="A89" s="915"/>
      <c r="B89" s="927"/>
      <c r="C89" s="922" t="s">
        <v>248</v>
      </c>
      <c r="D89" s="914">
        <v>925</v>
      </c>
      <c r="E89" s="914">
        <v>1307</v>
      </c>
      <c r="F89" s="962">
        <v>1649</v>
      </c>
      <c r="G89" s="962">
        <v>1996</v>
      </c>
      <c r="H89" s="962">
        <v>2522</v>
      </c>
      <c r="I89" s="962">
        <v>2431</v>
      </c>
      <c r="J89" s="962">
        <v>2838</v>
      </c>
      <c r="K89" s="914">
        <v>2850</v>
      </c>
      <c r="L89" s="914">
        <v>3172</v>
      </c>
      <c r="M89" s="914">
        <v>3448</v>
      </c>
      <c r="N89" s="962">
        <v>4003</v>
      </c>
      <c r="O89" s="914">
        <v>4493</v>
      </c>
      <c r="P89" s="914">
        <v>4927</v>
      </c>
      <c r="Q89" s="914">
        <v>5036</v>
      </c>
      <c r="R89" s="1000">
        <v>5328</v>
      </c>
      <c r="S89" s="1756">
        <v>6048</v>
      </c>
    </row>
    <row r="90" spans="1:19" s="841" customFormat="1">
      <c r="A90" s="915"/>
      <c r="B90" s="927"/>
      <c r="C90" s="922" t="s">
        <v>48</v>
      </c>
      <c r="D90" s="914">
        <v>754</v>
      </c>
      <c r="E90" s="914">
        <v>907</v>
      </c>
      <c r="F90" s="962">
        <v>1058</v>
      </c>
      <c r="G90" s="962">
        <v>1568</v>
      </c>
      <c r="H90" s="962">
        <v>2410</v>
      </c>
      <c r="I90" s="962">
        <v>3348</v>
      </c>
      <c r="J90" s="962">
        <v>3906</v>
      </c>
      <c r="K90" s="914">
        <v>4304</v>
      </c>
      <c r="L90" s="914">
        <v>5292</v>
      </c>
      <c r="M90" s="914">
        <v>6112</v>
      </c>
      <c r="N90" s="962">
        <v>7365</v>
      </c>
      <c r="O90" s="914">
        <v>7779</v>
      </c>
      <c r="P90" s="914">
        <v>8948</v>
      </c>
      <c r="Q90" s="914">
        <v>9390</v>
      </c>
      <c r="R90" s="1000">
        <v>9890</v>
      </c>
      <c r="S90" s="1756">
        <v>11096</v>
      </c>
    </row>
    <row r="91" spans="1:19" s="841" customFormat="1">
      <c r="A91" s="915"/>
      <c r="B91" s="927"/>
      <c r="C91" s="1053" t="s">
        <v>49</v>
      </c>
      <c r="D91" s="1052">
        <v>868</v>
      </c>
      <c r="E91" s="1052">
        <v>1059</v>
      </c>
      <c r="F91" s="1055">
        <v>2034</v>
      </c>
      <c r="G91" s="1055">
        <v>1616</v>
      </c>
      <c r="H91" s="1055">
        <v>1538</v>
      </c>
      <c r="I91" s="1055">
        <v>1011</v>
      </c>
      <c r="J91" s="962">
        <v>1697</v>
      </c>
      <c r="K91" s="914">
        <v>2509</v>
      </c>
      <c r="L91" s="1052">
        <v>3069</v>
      </c>
      <c r="M91" s="1052">
        <v>3502</v>
      </c>
      <c r="N91" s="1055">
        <v>3285</v>
      </c>
      <c r="O91" s="1052">
        <v>4229</v>
      </c>
      <c r="P91" s="1052">
        <v>3745</v>
      </c>
      <c r="Q91" s="1052">
        <v>4188</v>
      </c>
      <c r="R91" s="1059">
        <v>5016</v>
      </c>
      <c r="S91" s="1757">
        <f>S92-SUM(S86:S90)</f>
        <v>6174</v>
      </c>
    </row>
    <row r="92" spans="1:19" s="841" customFormat="1">
      <c r="A92" s="915"/>
      <c r="B92" s="928"/>
      <c r="C92" s="924" t="s">
        <v>201</v>
      </c>
      <c r="D92" s="925">
        <v>4441</v>
      </c>
      <c r="E92" s="925">
        <v>5740</v>
      </c>
      <c r="F92" s="929">
        <v>7874</v>
      </c>
      <c r="G92" s="929">
        <v>9205</v>
      </c>
      <c r="H92" s="929">
        <v>11207</v>
      </c>
      <c r="I92" s="929">
        <v>11378</v>
      </c>
      <c r="J92" s="929">
        <v>12867</v>
      </c>
      <c r="K92" s="925">
        <v>14210</v>
      </c>
      <c r="L92" s="925">
        <v>17238</v>
      </c>
      <c r="M92" s="925">
        <v>19086</v>
      </c>
      <c r="N92" s="929">
        <v>21090</v>
      </c>
      <c r="O92" s="925">
        <v>23035</v>
      </c>
      <c r="P92" s="925">
        <v>25157</v>
      </c>
      <c r="Q92" s="925">
        <v>25965</v>
      </c>
      <c r="R92" s="1004">
        <v>28730</v>
      </c>
      <c r="S92" s="1758">
        <v>33186</v>
      </c>
    </row>
    <row r="93" spans="1:19" ht="19.95" customHeight="1">
      <c r="A93" s="1010"/>
      <c r="B93" s="928" t="s">
        <v>201</v>
      </c>
      <c r="C93" s="1009"/>
      <c r="D93" s="925">
        <v>136176</v>
      </c>
      <c r="E93" s="925">
        <v>161555</v>
      </c>
      <c r="F93" s="925">
        <v>172650</v>
      </c>
      <c r="G93" s="925">
        <v>174896</v>
      </c>
      <c r="H93" s="925">
        <v>172352</v>
      </c>
      <c r="I93" s="925">
        <v>168805</v>
      </c>
      <c r="J93" s="925">
        <v>177695</v>
      </c>
      <c r="K93" s="925">
        <v>187651</v>
      </c>
      <c r="L93" s="925">
        <v>203643</v>
      </c>
      <c r="M93" s="925">
        <v>223311</v>
      </c>
      <c r="N93" s="929">
        <v>230403</v>
      </c>
      <c r="O93" s="925">
        <v>237844</v>
      </c>
      <c r="P93" s="925">
        <v>233530</v>
      </c>
      <c r="Q93" s="925">
        <v>226311</v>
      </c>
      <c r="R93" s="1004">
        <v>231708</v>
      </c>
      <c r="S93" s="1758">
        <f>SUM(S82+S85+S92)</f>
        <v>248133</v>
      </c>
    </row>
    <row r="94" spans="1:19">
      <c r="A94" s="908" t="s">
        <v>47</v>
      </c>
      <c r="B94" s="919" t="s">
        <v>229</v>
      </c>
      <c r="C94" s="910" t="s">
        <v>44</v>
      </c>
      <c r="D94" s="911">
        <v>105</v>
      </c>
      <c r="E94" s="911">
        <v>93</v>
      </c>
      <c r="F94" s="961">
        <v>219</v>
      </c>
      <c r="G94" s="961">
        <v>245</v>
      </c>
      <c r="H94" s="961">
        <v>271</v>
      </c>
      <c r="I94" s="961">
        <v>237</v>
      </c>
      <c r="J94" s="961">
        <v>208</v>
      </c>
      <c r="K94" s="911">
        <v>206</v>
      </c>
      <c r="L94" s="911">
        <v>249</v>
      </c>
      <c r="M94" s="911">
        <v>400</v>
      </c>
      <c r="N94" s="961">
        <v>733</v>
      </c>
      <c r="O94" s="911">
        <v>1044</v>
      </c>
      <c r="P94" s="911">
        <v>1252</v>
      </c>
      <c r="Q94" s="911">
        <v>1850</v>
      </c>
      <c r="R94" s="996">
        <v>1475</v>
      </c>
      <c r="S94" s="1755">
        <v>1538</v>
      </c>
    </row>
    <row r="95" spans="1:19">
      <c r="A95" s="912"/>
      <c r="B95" s="916"/>
      <c r="C95" s="913" t="s">
        <v>45</v>
      </c>
      <c r="D95" s="914">
        <v>112</v>
      </c>
      <c r="E95" s="914">
        <v>156</v>
      </c>
      <c r="F95" s="962">
        <v>221</v>
      </c>
      <c r="G95" s="962">
        <v>269</v>
      </c>
      <c r="H95" s="962">
        <v>311</v>
      </c>
      <c r="I95" s="962">
        <v>393</v>
      </c>
      <c r="J95" s="962">
        <v>424</v>
      </c>
      <c r="K95" s="914">
        <v>447</v>
      </c>
      <c r="L95" s="914">
        <v>561</v>
      </c>
      <c r="M95" s="914">
        <v>630</v>
      </c>
      <c r="N95" s="962">
        <v>752</v>
      </c>
      <c r="O95" s="914">
        <v>635</v>
      </c>
      <c r="P95" s="914">
        <v>675</v>
      </c>
      <c r="Q95" s="914">
        <v>808</v>
      </c>
      <c r="R95" s="1000">
        <v>1736</v>
      </c>
      <c r="S95" s="1756">
        <v>3056</v>
      </c>
    </row>
    <row r="96" spans="1:19">
      <c r="A96" s="912"/>
      <c r="B96" s="916"/>
      <c r="C96" s="913" t="s">
        <v>247</v>
      </c>
      <c r="D96" s="914">
        <v>48</v>
      </c>
      <c r="E96" s="914">
        <v>34</v>
      </c>
      <c r="F96" s="962">
        <v>50</v>
      </c>
      <c r="G96" s="962">
        <v>82</v>
      </c>
      <c r="H96" s="962">
        <v>161</v>
      </c>
      <c r="I96" s="962">
        <v>128</v>
      </c>
      <c r="J96" s="962">
        <v>116</v>
      </c>
      <c r="K96" s="914">
        <v>167</v>
      </c>
      <c r="L96" s="914">
        <v>196</v>
      </c>
      <c r="M96" s="914">
        <v>224</v>
      </c>
      <c r="N96" s="962">
        <v>354</v>
      </c>
      <c r="O96" s="914">
        <v>378</v>
      </c>
      <c r="P96" s="914">
        <v>541</v>
      </c>
      <c r="Q96" s="914">
        <v>500</v>
      </c>
      <c r="R96" s="1000">
        <v>599</v>
      </c>
      <c r="S96" s="1756">
        <v>609</v>
      </c>
    </row>
    <row r="97" spans="1:19">
      <c r="A97" s="912"/>
      <c r="B97" s="916"/>
      <c r="C97" s="913" t="s">
        <v>248</v>
      </c>
      <c r="D97" s="914">
        <v>65586</v>
      </c>
      <c r="E97" s="914">
        <v>93172</v>
      </c>
      <c r="F97" s="962">
        <v>121968</v>
      </c>
      <c r="G97" s="962">
        <v>152299</v>
      </c>
      <c r="H97" s="962">
        <v>194005</v>
      </c>
      <c r="I97" s="962">
        <v>228456</v>
      </c>
      <c r="J97" s="962">
        <v>291960</v>
      </c>
      <c r="K97" s="914">
        <v>413540</v>
      </c>
      <c r="L97" s="914">
        <v>533245</v>
      </c>
      <c r="M97" s="914">
        <v>702013</v>
      </c>
      <c r="N97" s="962">
        <v>798074</v>
      </c>
      <c r="O97" s="914">
        <v>965137</v>
      </c>
      <c r="P97" s="914">
        <v>1200383</v>
      </c>
      <c r="Q97" s="914">
        <v>1245128</v>
      </c>
      <c r="R97" s="1000">
        <v>1393195</v>
      </c>
      <c r="S97" s="1756">
        <v>1242826</v>
      </c>
    </row>
    <row r="98" spans="1:19">
      <c r="A98" s="912"/>
      <c r="B98" s="916"/>
      <c r="C98" s="913" t="s">
        <v>48</v>
      </c>
      <c r="D98" s="914">
        <v>1443</v>
      </c>
      <c r="E98" s="914">
        <v>1858</v>
      </c>
      <c r="F98" s="962">
        <v>3346</v>
      </c>
      <c r="G98" s="962">
        <v>3333</v>
      </c>
      <c r="H98" s="962">
        <v>3732</v>
      </c>
      <c r="I98" s="962">
        <v>5830</v>
      </c>
      <c r="J98" s="962">
        <v>6321</v>
      </c>
      <c r="K98" s="914">
        <v>7090</v>
      </c>
      <c r="L98" s="914">
        <v>8179</v>
      </c>
      <c r="M98" s="914">
        <v>9689</v>
      </c>
      <c r="N98" s="962">
        <v>10827</v>
      </c>
      <c r="O98" s="914">
        <v>11852</v>
      </c>
      <c r="P98" s="914">
        <v>15416</v>
      </c>
      <c r="Q98" s="914">
        <v>16581</v>
      </c>
      <c r="R98" s="1000">
        <v>19874</v>
      </c>
      <c r="S98" s="1756">
        <v>22950</v>
      </c>
    </row>
    <row r="99" spans="1:19" ht="14.1" customHeight="1">
      <c r="A99" s="912"/>
      <c r="B99" s="916"/>
      <c r="C99" s="913" t="s">
        <v>49</v>
      </c>
      <c r="D99" s="914">
        <v>158</v>
      </c>
      <c r="E99" s="914">
        <v>226</v>
      </c>
      <c r="F99" s="962">
        <v>439</v>
      </c>
      <c r="G99" s="962">
        <v>511</v>
      </c>
      <c r="H99" s="962">
        <v>612</v>
      </c>
      <c r="I99" s="962">
        <v>664</v>
      </c>
      <c r="J99" s="962">
        <v>714</v>
      </c>
      <c r="K99" s="914">
        <v>898</v>
      </c>
      <c r="L99" s="914">
        <v>1034</v>
      </c>
      <c r="M99" s="914">
        <v>1353</v>
      </c>
      <c r="N99" s="962">
        <v>1874</v>
      </c>
      <c r="O99" s="914">
        <v>1917</v>
      </c>
      <c r="P99" s="914">
        <v>2381</v>
      </c>
      <c r="Q99" s="914">
        <v>2772</v>
      </c>
      <c r="R99" s="1000">
        <v>4017</v>
      </c>
      <c r="S99" s="1756">
        <v>3772</v>
      </c>
    </row>
    <row r="100" spans="1:19">
      <c r="A100" s="912"/>
      <c r="B100" s="916"/>
      <c r="C100" s="910" t="s">
        <v>201</v>
      </c>
      <c r="D100" s="961">
        <v>67452</v>
      </c>
      <c r="E100" s="961">
        <v>95539</v>
      </c>
      <c r="F100" s="961">
        <v>126243</v>
      </c>
      <c r="G100" s="961">
        <v>156739</v>
      </c>
      <c r="H100" s="961">
        <v>199092</v>
      </c>
      <c r="I100" s="961">
        <v>235708</v>
      </c>
      <c r="J100" s="961">
        <v>299743</v>
      </c>
      <c r="K100" s="911">
        <v>422348</v>
      </c>
      <c r="L100" s="917">
        <v>543464</v>
      </c>
      <c r="M100" s="917">
        <v>714309</v>
      </c>
      <c r="N100" s="963">
        <v>812614</v>
      </c>
      <c r="O100" s="917">
        <v>980963</v>
      </c>
      <c r="P100" s="917">
        <v>1220648</v>
      </c>
      <c r="Q100" s="917">
        <v>1267639</v>
      </c>
      <c r="R100" s="998">
        <v>1420896</v>
      </c>
      <c r="S100" s="1759">
        <f>SUM(S94:S99)</f>
        <v>1274751</v>
      </c>
    </row>
    <row r="101" spans="1:19" s="841" customFormat="1">
      <c r="A101" s="915"/>
      <c r="B101" s="918" t="s">
        <v>230</v>
      </c>
      <c r="C101" s="919" t="s">
        <v>44</v>
      </c>
      <c r="D101" s="934">
        <v>167</v>
      </c>
      <c r="E101" s="934">
        <v>193</v>
      </c>
      <c r="F101" s="968">
        <v>284</v>
      </c>
      <c r="G101" s="968">
        <v>397</v>
      </c>
      <c r="H101" s="968">
        <v>383</v>
      </c>
      <c r="I101" s="968">
        <v>385</v>
      </c>
      <c r="J101" s="968">
        <v>466</v>
      </c>
      <c r="K101" s="934">
        <v>540</v>
      </c>
      <c r="L101" s="934">
        <v>566</v>
      </c>
      <c r="M101" s="934">
        <v>871</v>
      </c>
      <c r="N101" s="968">
        <v>880</v>
      </c>
      <c r="O101" s="934">
        <v>1064</v>
      </c>
      <c r="P101" s="934">
        <v>1690</v>
      </c>
      <c r="Q101" s="934">
        <v>2002</v>
      </c>
      <c r="R101" s="1006">
        <v>2339</v>
      </c>
      <c r="S101" s="1760">
        <v>2677</v>
      </c>
    </row>
    <row r="102" spans="1:19" s="841" customFormat="1">
      <c r="A102" s="915"/>
      <c r="B102" s="921"/>
      <c r="C102" s="1053" t="s">
        <v>49</v>
      </c>
      <c r="D102" s="1052">
        <v>1</v>
      </c>
      <c r="E102" s="1052">
        <v>1</v>
      </c>
      <c r="F102" s="1055">
        <v>0</v>
      </c>
      <c r="G102" s="1055">
        <v>0</v>
      </c>
      <c r="H102" s="1055">
        <v>0</v>
      </c>
      <c r="I102" s="1055">
        <v>0</v>
      </c>
      <c r="J102" s="1055">
        <v>2</v>
      </c>
      <c r="K102" s="1052">
        <v>3</v>
      </c>
      <c r="L102" s="1052">
        <v>17</v>
      </c>
      <c r="M102" s="1052">
        <v>15</v>
      </c>
      <c r="N102" s="1055">
        <v>91</v>
      </c>
      <c r="O102" s="1052">
        <v>17</v>
      </c>
      <c r="P102" s="1052">
        <v>7</v>
      </c>
      <c r="Q102" s="1052">
        <v>12</v>
      </c>
      <c r="R102" s="1059">
        <v>30</v>
      </c>
      <c r="S102" s="1757">
        <v>24</v>
      </c>
    </row>
    <row r="103" spans="1:19">
      <c r="A103" s="912"/>
      <c r="B103" s="923"/>
      <c r="C103" s="936" t="s">
        <v>201</v>
      </c>
      <c r="D103" s="925">
        <v>168</v>
      </c>
      <c r="E103" s="925">
        <v>194</v>
      </c>
      <c r="F103" s="925">
        <v>284</v>
      </c>
      <c r="G103" s="925">
        <v>397</v>
      </c>
      <c r="H103" s="925">
        <v>383</v>
      </c>
      <c r="I103" s="925">
        <v>385</v>
      </c>
      <c r="J103" s="925">
        <v>468</v>
      </c>
      <c r="K103" s="925">
        <v>543</v>
      </c>
      <c r="L103" s="925">
        <v>568</v>
      </c>
      <c r="M103" s="925">
        <v>886</v>
      </c>
      <c r="N103" s="929">
        <v>971</v>
      </c>
      <c r="O103" s="925">
        <v>1081</v>
      </c>
      <c r="P103" s="925">
        <v>1697</v>
      </c>
      <c r="Q103" s="925">
        <v>2014</v>
      </c>
      <c r="R103" s="1004">
        <v>2369</v>
      </c>
      <c r="S103" s="1758">
        <f>SUM(S101:S102)</f>
        <v>2701</v>
      </c>
    </row>
    <row r="104" spans="1:19">
      <c r="A104" s="912"/>
      <c r="B104" s="926" t="s">
        <v>249</v>
      </c>
      <c r="C104" s="910" t="s">
        <v>44</v>
      </c>
      <c r="D104" s="911">
        <v>322</v>
      </c>
      <c r="E104" s="911">
        <v>396</v>
      </c>
      <c r="F104" s="961">
        <v>511</v>
      </c>
      <c r="G104" s="961">
        <v>886</v>
      </c>
      <c r="H104" s="961">
        <v>1231</v>
      </c>
      <c r="I104" s="961">
        <v>1342</v>
      </c>
      <c r="J104" s="961">
        <v>1692</v>
      </c>
      <c r="K104" s="911">
        <v>2147</v>
      </c>
      <c r="L104" s="911">
        <v>3393</v>
      </c>
      <c r="M104" s="911">
        <v>3566</v>
      </c>
      <c r="N104" s="961">
        <v>4179</v>
      </c>
      <c r="O104" s="911">
        <v>5086</v>
      </c>
      <c r="P104" s="911">
        <v>5877</v>
      </c>
      <c r="Q104" s="911">
        <v>7228</v>
      </c>
      <c r="R104" s="996">
        <v>7513</v>
      </c>
      <c r="S104" s="1755">
        <v>9915</v>
      </c>
    </row>
    <row r="105" spans="1:19" s="841" customFormat="1">
      <c r="A105" s="915"/>
      <c r="B105" s="927"/>
      <c r="C105" s="922" t="s">
        <v>45</v>
      </c>
      <c r="D105" s="914">
        <v>143</v>
      </c>
      <c r="E105" s="914">
        <v>241</v>
      </c>
      <c r="F105" s="962">
        <v>284</v>
      </c>
      <c r="G105" s="962">
        <v>397</v>
      </c>
      <c r="H105" s="962">
        <v>461</v>
      </c>
      <c r="I105" s="962">
        <v>498</v>
      </c>
      <c r="J105" s="962">
        <v>639</v>
      </c>
      <c r="K105" s="914">
        <v>954</v>
      </c>
      <c r="L105" s="914">
        <v>1461</v>
      </c>
      <c r="M105" s="914">
        <v>1434</v>
      </c>
      <c r="N105" s="962">
        <v>1779</v>
      </c>
      <c r="O105" s="914">
        <v>2205</v>
      </c>
      <c r="P105" s="914">
        <v>3135</v>
      </c>
      <c r="Q105" s="914">
        <v>3364</v>
      </c>
      <c r="R105" s="1000">
        <v>3589</v>
      </c>
      <c r="S105" s="1756">
        <v>4891</v>
      </c>
    </row>
    <row r="106" spans="1:19" s="841" customFormat="1">
      <c r="A106" s="915"/>
      <c r="B106" s="927"/>
      <c r="C106" s="922" t="s">
        <v>247</v>
      </c>
      <c r="D106" s="914">
        <v>81</v>
      </c>
      <c r="E106" s="914">
        <v>114</v>
      </c>
      <c r="F106" s="962">
        <v>147</v>
      </c>
      <c r="G106" s="962">
        <v>214</v>
      </c>
      <c r="H106" s="962">
        <v>320</v>
      </c>
      <c r="I106" s="962">
        <v>298</v>
      </c>
      <c r="J106" s="962">
        <v>401</v>
      </c>
      <c r="K106" s="914">
        <v>585</v>
      </c>
      <c r="L106" s="914">
        <v>786</v>
      </c>
      <c r="M106" s="914">
        <v>923</v>
      </c>
      <c r="N106" s="962">
        <v>1218</v>
      </c>
      <c r="O106" s="914">
        <v>1569</v>
      </c>
      <c r="P106" s="914">
        <v>2288</v>
      </c>
      <c r="Q106" s="914">
        <v>2515</v>
      </c>
      <c r="R106" s="1000">
        <v>2541</v>
      </c>
      <c r="S106" s="1756">
        <v>3114</v>
      </c>
    </row>
    <row r="107" spans="1:19" s="841" customFormat="1">
      <c r="A107" s="915"/>
      <c r="B107" s="927"/>
      <c r="C107" s="922" t="s">
        <v>248</v>
      </c>
      <c r="D107" s="914">
        <v>200</v>
      </c>
      <c r="E107" s="914">
        <v>313</v>
      </c>
      <c r="F107" s="962">
        <v>350</v>
      </c>
      <c r="G107" s="962">
        <v>761</v>
      </c>
      <c r="H107" s="962">
        <v>574</v>
      </c>
      <c r="I107" s="962">
        <v>640</v>
      </c>
      <c r="J107" s="962">
        <v>1107</v>
      </c>
      <c r="K107" s="914">
        <v>2289</v>
      </c>
      <c r="L107" s="914">
        <v>2068</v>
      </c>
      <c r="M107" s="914">
        <v>2923</v>
      </c>
      <c r="N107" s="962">
        <v>3061</v>
      </c>
      <c r="O107" s="914">
        <v>3115</v>
      </c>
      <c r="P107" s="914">
        <v>4598</v>
      </c>
      <c r="Q107" s="914">
        <v>581</v>
      </c>
      <c r="R107" s="1000">
        <v>620</v>
      </c>
      <c r="S107" s="1756">
        <v>742</v>
      </c>
    </row>
    <row r="108" spans="1:19" s="841" customFormat="1">
      <c r="A108" s="915"/>
      <c r="B108" s="927"/>
      <c r="C108" s="922" t="s">
        <v>48</v>
      </c>
      <c r="D108" s="914">
        <v>212</v>
      </c>
      <c r="E108" s="914">
        <v>269</v>
      </c>
      <c r="F108" s="962">
        <v>422</v>
      </c>
      <c r="G108" s="962">
        <v>570</v>
      </c>
      <c r="H108" s="962">
        <v>723</v>
      </c>
      <c r="I108" s="962">
        <v>1049</v>
      </c>
      <c r="J108" s="962">
        <v>1841</v>
      </c>
      <c r="K108" s="914">
        <v>3455</v>
      </c>
      <c r="L108" s="914">
        <v>5094</v>
      </c>
      <c r="M108" s="914">
        <v>5404</v>
      </c>
      <c r="N108" s="962">
        <v>7213</v>
      </c>
      <c r="O108" s="914">
        <v>9534</v>
      </c>
      <c r="P108" s="914">
        <v>10610</v>
      </c>
      <c r="Q108" s="914">
        <v>13093</v>
      </c>
      <c r="R108" s="1000">
        <v>12741</v>
      </c>
      <c r="S108" s="1756">
        <v>16105</v>
      </c>
    </row>
    <row r="109" spans="1:19" s="841" customFormat="1">
      <c r="A109" s="915"/>
      <c r="B109" s="927"/>
      <c r="C109" s="1053" t="s">
        <v>49</v>
      </c>
      <c r="D109" s="1052">
        <v>306</v>
      </c>
      <c r="E109" s="1052">
        <v>388</v>
      </c>
      <c r="F109" s="1055">
        <v>546</v>
      </c>
      <c r="G109" s="1055">
        <v>559</v>
      </c>
      <c r="H109" s="1055">
        <v>699</v>
      </c>
      <c r="I109" s="1055">
        <v>507</v>
      </c>
      <c r="J109" s="1055">
        <v>1369</v>
      </c>
      <c r="K109" s="1052">
        <v>3430</v>
      </c>
      <c r="L109" s="1052">
        <v>4176</v>
      </c>
      <c r="M109" s="1052">
        <v>3856</v>
      </c>
      <c r="N109" s="1055">
        <v>5023</v>
      </c>
      <c r="O109" s="1052">
        <v>6041</v>
      </c>
      <c r="P109" s="1052">
        <v>7887</v>
      </c>
      <c r="Q109" s="1052">
        <v>8366</v>
      </c>
      <c r="R109" s="1059">
        <v>8987</v>
      </c>
      <c r="S109" s="1757">
        <f>S110-SUM(S104:S108)</f>
        <v>14897</v>
      </c>
    </row>
    <row r="110" spans="1:19">
      <c r="A110" s="912"/>
      <c r="B110" s="928"/>
      <c r="C110" s="936" t="s">
        <v>201</v>
      </c>
      <c r="D110" s="925">
        <v>1264</v>
      </c>
      <c r="E110" s="925">
        <v>1721</v>
      </c>
      <c r="F110" s="925">
        <v>2260</v>
      </c>
      <c r="G110" s="925">
        <v>3387</v>
      </c>
      <c r="H110" s="925">
        <v>4008</v>
      </c>
      <c r="I110" s="925">
        <v>4334</v>
      </c>
      <c r="J110" s="925">
        <v>7049</v>
      </c>
      <c r="K110" s="925">
        <v>12860</v>
      </c>
      <c r="L110" s="925">
        <v>16978</v>
      </c>
      <c r="M110" s="925">
        <v>18106</v>
      </c>
      <c r="N110" s="929">
        <v>22473</v>
      </c>
      <c r="O110" s="1061">
        <v>27550</v>
      </c>
      <c r="P110" s="925">
        <v>34395</v>
      </c>
      <c r="Q110" s="925">
        <v>35147</v>
      </c>
      <c r="R110" s="1004">
        <v>35991</v>
      </c>
      <c r="S110" s="1758">
        <v>49664</v>
      </c>
    </row>
    <row r="111" spans="1:19" ht="19.95" customHeight="1">
      <c r="A111" s="1010"/>
      <c r="B111" s="928" t="s">
        <v>201</v>
      </c>
      <c r="C111" s="1009"/>
      <c r="D111" s="925">
        <v>68884</v>
      </c>
      <c r="E111" s="925">
        <v>97454</v>
      </c>
      <c r="F111" s="925">
        <v>128787</v>
      </c>
      <c r="G111" s="925">
        <v>160523</v>
      </c>
      <c r="H111" s="925">
        <v>203483</v>
      </c>
      <c r="I111" s="925">
        <v>240427</v>
      </c>
      <c r="J111" s="925">
        <v>307260</v>
      </c>
      <c r="K111" s="925">
        <v>435751</v>
      </c>
      <c r="L111" s="925">
        <v>561010</v>
      </c>
      <c r="M111" s="925">
        <v>733301</v>
      </c>
      <c r="N111" s="929">
        <v>836058</v>
      </c>
      <c r="O111" s="925">
        <v>1009594</v>
      </c>
      <c r="P111" s="925">
        <v>1256740</v>
      </c>
      <c r="Q111" s="925">
        <v>1304800</v>
      </c>
      <c r="R111" s="1004">
        <v>1459256</v>
      </c>
      <c r="S111" s="1758">
        <f>SUM(S100+S103+S110)</f>
        <v>1327116</v>
      </c>
    </row>
    <row r="112" spans="1:19">
      <c r="A112" s="908" t="s">
        <v>48</v>
      </c>
      <c r="B112" s="919" t="s">
        <v>229</v>
      </c>
      <c r="C112" s="910" t="s">
        <v>44</v>
      </c>
      <c r="D112" s="911">
        <v>7043</v>
      </c>
      <c r="E112" s="911">
        <v>7087</v>
      </c>
      <c r="F112" s="961">
        <v>5663</v>
      </c>
      <c r="G112" s="961">
        <v>5495</v>
      </c>
      <c r="H112" s="961">
        <v>5623</v>
      </c>
      <c r="I112" s="961">
        <v>4919</v>
      </c>
      <c r="J112" s="961">
        <v>5323</v>
      </c>
      <c r="K112" s="911">
        <v>6422</v>
      </c>
      <c r="L112" s="911">
        <v>6956</v>
      </c>
      <c r="M112" s="911">
        <v>6897</v>
      </c>
      <c r="N112" s="961">
        <v>6783</v>
      </c>
      <c r="O112" s="911">
        <v>6905</v>
      </c>
      <c r="P112" s="911">
        <v>7363</v>
      </c>
      <c r="Q112" s="911">
        <v>7446</v>
      </c>
      <c r="R112" s="996">
        <v>7126</v>
      </c>
      <c r="S112" s="1755">
        <v>6319</v>
      </c>
    </row>
    <row r="113" spans="1:19">
      <c r="A113" s="912"/>
      <c r="B113" s="916"/>
      <c r="C113" s="913" t="s">
        <v>45</v>
      </c>
      <c r="D113" s="914">
        <v>8045</v>
      </c>
      <c r="E113" s="914">
        <v>8069</v>
      </c>
      <c r="F113" s="962">
        <v>7482</v>
      </c>
      <c r="G113" s="962">
        <v>7689</v>
      </c>
      <c r="H113" s="962">
        <v>7394</v>
      </c>
      <c r="I113" s="962">
        <v>7285</v>
      </c>
      <c r="J113" s="962">
        <v>8143</v>
      </c>
      <c r="K113" s="914">
        <v>8787</v>
      </c>
      <c r="L113" s="914">
        <v>9019</v>
      </c>
      <c r="M113" s="914">
        <v>9753</v>
      </c>
      <c r="N113" s="962">
        <v>10577</v>
      </c>
      <c r="O113" s="914">
        <v>9598</v>
      </c>
      <c r="P113" s="914">
        <v>9305</v>
      </c>
      <c r="Q113" s="914">
        <v>9002</v>
      </c>
      <c r="R113" s="1000">
        <v>8713</v>
      </c>
      <c r="S113" s="1756">
        <v>8543</v>
      </c>
    </row>
    <row r="114" spans="1:19">
      <c r="A114" s="912"/>
      <c r="B114" s="916"/>
      <c r="C114" s="913" t="s">
        <v>247</v>
      </c>
      <c r="D114" s="914">
        <v>2306</v>
      </c>
      <c r="E114" s="914">
        <v>2754</v>
      </c>
      <c r="F114" s="962">
        <v>1922</v>
      </c>
      <c r="G114" s="962">
        <v>1871</v>
      </c>
      <c r="H114" s="962">
        <v>1665</v>
      </c>
      <c r="I114" s="962">
        <v>1438</v>
      </c>
      <c r="J114" s="962">
        <v>1556</v>
      </c>
      <c r="K114" s="914">
        <v>1613</v>
      </c>
      <c r="L114" s="914">
        <v>1729</v>
      </c>
      <c r="M114" s="914">
        <v>1931</v>
      </c>
      <c r="N114" s="962">
        <v>1853</v>
      </c>
      <c r="O114" s="914">
        <v>1846</v>
      </c>
      <c r="P114" s="914">
        <v>1715</v>
      </c>
      <c r="Q114" s="914">
        <v>1563</v>
      </c>
      <c r="R114" s="1000">
        <v>1582</v>
      </c>
      <c r="S114" s="1756">
        <v>1658</v>
      </c>
    </row>
    <row r="115" spans="1:19">
      <c r="A115" s="912"/>
      <c r="B115" s="916"/>
      <c r="C115" s="913" t="s">
        <v>248</v>
      </c>
      <c r="D115" s="914">
        <v>4588</v>
      </c>
      <c r="E115" s="914">
        <v>6469</v>
      </c>
      <c r="F115" s="962">
        <v>6077</v>
      </c>
      <c r="G115" s="962">
        <v>8280</v>
      </c>
      <c r="H115" s="962">
        <v>6754</v>
      </c>
      <c r="I115" s="962">
        <v>6125</v>
      </c>
      <c r="J115" s="962">
        <v>7731</v>
      </c>
      <c r="K115" s="914">
        <v>11133</v>
      </c>
      <c r="L115" s="914">
        <v>11678</v>
      </c>
      <c r="M115" s="914">
        <v>11973</v>
      </c>
      <c r="N115" s="962">
        <v>12340</v>
      </c>
      <c r="O115" s="914">
        <v>12628</v>
      </c>
      <c r="P115" s="914">
        <v>14283</v>
      </c>
      <c r="Q115" s="914">
        <v>13784</v>
      </c>
      <c r="R115" s="1000">
        <v>15428</v>
      </c>
      <c r="S115" s="1756">
        <v>15376</v>
      </c>
    </row>
    <row r="116" spans="1:19">
      <c r="A116" s="912"/>
      <c r="B116" s="916"/>
      <c r="C116" s="913" t="s">
        <v>48</v>
      </c>
      <c r="D116" s="914">
        <v>185008</v>
      </c>
      <c r="E116" s="914">
        <v>202776</v>
      </c>
      <c r="F116" s="962">
        <v>215904</v>
      </c>
      <c r="G116" s="962">
        <v>234043</v>
      </c>
      <c r="H116" s="962">
        <v>223045</v>
      </c>
      <c r="I116" s="962">
        <v>213093</v>
      </c>
      <c r="J116" s="962">
        <v>227907</v>
      </c>
      <c r="K116" s="914">
        <v>231630</v>
      </c>
      <c r="L116" s="914">
        <v>250617</v>
      </c>
      <c r="M116" s="914">
        <v>264923</v>
      </c>
      <c r="N116" s="962">
        <v>260984</v>
      </c>
      <c r="O116" s="914">
        <v>260274</v>
      </c>
      <c r="P116" s="914">
        <v>264685</v>
      </c>
      <c r="Q116" s="914">
        <v>260824</v>
      </c>
      <c r="R116" s="1000">
        <v>250372</v>
      </c>
      <c r="S116" s="1756">
        <v>248498</v>
      </c>
    </row>
    <row r="117" spans="1:19">
      <c r="A117" s="912"/>
      <c r="B117" s="916"/>
      <c r="C117" s="913" t="s">
        <v>49</v>
      </c>
      <c r="D117" s="914">
        <v>11103</v>
      </c>
      <c r="E117" s="914">
        <v>17614</v>
      </c>
      <c r="F117" s="962">
        <v>18309</v>
      </c>
      <c r="G117" s="962">
        <v>16228</v>
      </c>
      <c r="H117" s="962">
        <v>17251</v>
      </c>
      <c r="I117" s="962">
        <v>14672</v>
      </c>
      <c r="J117" s="962">
        <v>15618</v>
      </c>
      <c r="K117" s="914">
        <v>19668</v>
      </c>
      <c r="L117" s="914">
        <v>22889</v>
      </c>
      <c r="M117" s="914">
        <v>24047</v>
      </c>
      <c r="N117" s="962">
        <v>23016</v>
      </c>
      <c r="O117" s="914">
        <v>24568</v>
      </c>
      <c r="P117" s="914">
        <v>27609</v>
      </c>
      <c r="Q117" s="914">
        <v>23608</v>
      </c>
      <c r="R117" s="1000">
        <v>22581</v>
      </c>
      <c r="S117" s="1756">
        <v>21882</v>
      </c>
    </row>
    <row r="118" spans="1:19">
      <c r="A118" s="912"/>
      <c r="B118" s="916"/>
      <c r="C118" s="910" t="s">
        <v>201</v>
      </c>
      <c r="D118" s="911">
        <v>218093</v>
      </c>
      <c r="E118" s="911">
        <v>244769</v>
      </c>
      <c r="F118" s="911">
        <v>255357</v>
      </c>
      <c r="G118" s="911">
        <v>273606</v>
      </c>
      <c r="H118" s="911">
        <v>261732</v>
      </c>
      <c r="I118" s="911">
        <v>247532</v>
      </c>
      <c r="J118" s="911">
        <v>266278</v>
      </c>
      <c r="K118" s="911">
        <v>279253</v>
      </c>
      <c r="L118" s="917">
        <v>302888</v>
      </c>
      <c r="M118" s="917">
        <v>319524</v>
      </c>
      <c r="N118" s="963">
        <v>315553</v>
      </c>
      <c r="O118" s="917">
        <v>315819</v>
      </c>
      <c r="P118" s="917">
        <v>324960</v>
      </c>
      <c r="Q118" s="917">
        <v>316227</v>
      </c>
      <c r="R118" s="998">
        <v>305802</v>
      </c>
      <c r="S118" s="1759">
        <v>303655</v>
      </c>
    </row>
    <row r="119" spans="1:19" s="841" customFormat="1">
      <c r="A119" s="915"/>
      <c r="B119" s="918" t="s">
        <v>230</v>
      </c>
      <c r="C119" s="919" t="s">
        <v>44</v>
      </c>
      <c r="D119" s="934">
        <v>10125</v>
      </c>
      <c r="E119" s="934">
        <v>10425</v>
      </c>
      <c r="F119" s="968">
        <v>9726</v>
      </c>
      <c r="G119" s="968">
        <v>9327</v>
      </c>
      <c r="H119" s="968">
        <v>9678</v>
      </c>
      <c r="I119" s="968">
        <v>8296</v>
      </c>
      <c r="J119" s="968">
        <v>15811</v>
      </c>
      <c r="K119" s="934">
        <v>11084</v>
      </c>
      <c r="L119" s="934">
        <v>11550</v>
      </c>
      <c r="M119" s="934">
        <v>9655</v>
      </c>
      <c r="N119" s="968">
        <v>9231</v>
      </c>
      <c r="O119" s="934">
        <v>9963</v>
      </c>
      <c r="P119" s="934">
        <v>12114</v>
      </c>
      <c r="Q119" s="934">
        <v>13145</v>
      </c>
      <c r="R119" s="1006">
        <v>14649</v>
      </c>
      <c r="S119" s="1760">
        <v>16321</v>
      </c>
    </row>
    <row r="120" spans="1:19" s="841" customFormat="1">
      <c r="A120" s="915"/>
      <c r="B120" s="921"/>
      <c r="C120" s="1053" t="s">
        <v>49</v>
      </c>
      <c r="D120" s="1052">
        <v>30</v>
      </c>
      <c r="E120" s="1052">
        <v>40</v>
      </c>
      <c r="F120" s="1055">
        <v>30</v>
      </c>
      <c r="G120" s="1055">
        <v>39</v>
      </c>
      <c r="H120" s="1055">
        <v>43</v>
      </c>
      <c r="I120" s="1055">
        <v>62</v>
      </c>
      <c r="J120" s="1055">
        <v>50</v>
      </c>
      <c r="K120" s="1052">
        <v>46</v>
      </c>
      <c r="L120" s="1052">
        <v>1126</v>
      </c>
      <c r="M120" s="1052">
        <v>1177</v>
      </c>
      <c r="N120" s="1055">
        <v>1206</v>
      </c>
      <c r="O120" s="1052">
        <v>637</v>
      </c>
      <c r="P120" s="1052">
        <v>679</v>
      </c>
      <c r="Q120" s="1052">
        <v>718</v>
      </c>
      <c r="R120" s="1059">
        <v>900</v>
      </c>
      <c r="S120" s="1757">
        <v>998</v>
      </c>
    </row>
    <row r="121" spans="1:19">
      <c r="A121" s="912"/>
      <c r="B121" s="923"/>
      <c r="C121" s="936" t="s">
        <v>201</v>
      </c>
      <c r="D121" s="925">
        <v>10155</v>
      </c>
      <c r="E121" s="925">
        <v>10465</v>
      </c>
      <c r="F121" s="925">
        <v>9756</v>
      </c>
      <c r="G121" s="925">
        <v>9366</v>
      </c>
      <c r="H121" s="925">
        <v>9721</v>
      </c>
      <c r="I121" s="925">
        <v>8358</v>
      </c>
      <c r="J121" s="925">
        <v>15861</v>
      </c>
      <c r="K121" s="925">
        <v>11130</v>
      </c>
      <c r="L121" s="925">
        <v>11610</v>
      </c>
      <c r="M121" s="925">
        <v>10832</v>
      </c>
      <c r="N121" s="929">
        <v>10437</v>
      </c>
      <c r="O121" s="925">
        <v>10600</v>
      </c>
      <c r="P121" s="925">
        <v>12793</v>
      </c>
      <c r="Q121" s="925">
        <v>13863</v>
      </c>
      <c r="R121" s="1004">
        <v>15549</v>
      </c>
      <c r="S121" s="1758">
        <f>SUM(S119:S120)</f>
        <v>17319</v>
      </c>
    </row>
    <row r="122" spans="1:19">
      <c r="A122" s="912"/>
      <c r="B122" s="926" t="s">
        <v>249</v>
      </c>
      <c r="C122" s="910" t="s">
        <v>44</v>
      </c>
      <c r="D122" s="911">
        <v>26371</v>
      </c>
      <c r="E122" s="911">
        <v>26168</v>
      </c>
      <c r="F122" s="961">
        <v>27859</v>
      </c>
      <c r="G122" s="961">
        <v>32009</v>
      </c>
      <c r="H122" s="961">
        <v>30427</v>
      </c>
      <c r="I122" s="961">
        <v>27851</v>
      </c>
      <c r="J122" s="961">
        <v>26093</v>
      </c>
      <c r="K122" s="911">
        <v>25975</v>
      </c>
      <c r="L122" s="911">
        <v>26358</v>
      </c>
      <c r="M122" s="911">
        <v>27161</v>
      </c>
      <c r="N122" s="961">
        <v>30773</v>
      </c>
      <c r="O122" s="911">
        <v>36023</v>
      </c>
      <c r="P122" s="911">
        <v>31162</v>
      </c>
      <c r="Q122" s="911">
        <v>32752</v>
      </c>
      <c r="R122" s="996">
        <v>32365</v>
      </c>
      <c r="S122" s="1755">
        <v>33072</v>
      </c>
    </row>
    <row r="123" spans="1:19" s="841" customFormat="1">
      <c r="A123" s="915"/>
      <c r="B123" s="927"/>
      <c r="C123" s="922" t="s">
        <v>45</v>
      </c>
      <c r="D123" s="914">
        <v>14950</v>
      </c>
      <c r="E123" s="914">
        <v>15742</v>
      </c>
      <c r="F123" s="962">
        <v>17479</v>
      </c>
      <c r="G123" s="962">
        <v>18337</v>
      </c>
      <c r="H123" s="962">
        <v>17718</v>
      </c>
      <c r="I123" s="962">
        <v>15082</v>
      </c>
      <c r="J123" s="962">
        <v>15040</v>
      </c>
      <c r="K123" s="914">
        <v>14627</v>
      </c>
      <c r="L123" s="914">
        <v>13903</v>
      </c>
      <c r="M123" s="914">
        <v>13728</v>
      </c>
      <c r="N123" s="962">
        <v>15421</v>
      </c>
      <c r="O123" s="914">
        <v>16903</v>
      </c>
      <c r="P123" s="914">
        <v>14674</v>
      </c>
      <c r="Q123" s="914">
        <v>14947</v>
      </c>
      <c r="R123" s="1000">
        <v>14408</v>
      </c>
      <c r="S123" s="1756">
        <v>14324</v>
      </c>
    </row>
    <row r="124" spans="1:19" s="841" customFormat="1">
      <c r="A124" s="915"/>
      <c r="B124" s="927"/>
      <c r="C124" s="922" t="s">
        <v>247</v>
      </c>
      <c r="D124" s="914">
        <v>7060</v>
      </c>
      <c r="E124" s="914">
        <v>7753</v>
      </c>
      <c r="F124" s="962">
        <v>8446</v>
      </c>
      <c r="G124" s="962">
        <v>10232</v>
      </c>
      <c r="H124" s="962">
        <v>10724</v>
      </c>
      <c r="I124" s="962">
        <v>9290</v>
      </c>
      <c r="J124" s="962">
        <v>9960</v>
      </c>
      <c r="K124" s="914">
        <v>10526</v>
      </c>
      <c r="L124" s="914">
        <v>9617</v>
      </c>
      <c r="M124" s="914">
        <v>11060</v>
      </c>
      <c r="N124" s="962">
        <v>12129</v>
      </c>
      <c r="O124" s="914">
        <v>12809</v>
      </c>
      <c r="P124" s="914">
        <v>11928</v>
      </c>
      <c r="Q124" s="914">
        <v>11879</v>
      </c>
      <c r="R124" s="1000">
        <v>11453</v>
      </c>
      <c r="S124" s="1756">
        <v>11453</v>
      </c>
    </row>
    <row r="125" spans="1:19" s="841" customFormat="1">
      <c r="A125" s="915"/>
      <c r="B125" s="927"/>
      <c r="C125" s="922" t="s">
        <v>248</v>
      </c>
      <c r="D125" s="914">
        <v>9974</v>
      </c>
      <c r="E125" s="914">
        <v>11531</v>
      </c>
      <c r="F125" s="962">
        <v>14459</v>
      </c>
      <c r="G125" s="962">
        <v>14607</v>
      </c>
      <c r="H125" s="962">
        <v>17773</v>
      </c>
      <c r="I125" s="962">
        <v>15687</v>
      </c>
      <c r="J125" s="962">
        <v>17649</v>
      </c>
      <c r="K125" s="914">
        <v>17324</v>
      </c>
      <c r="L125" s="914">
        <v>17832</v>
      </c>
      <c r="M125" s="914">
        <v>18019</v>
      </c>
      <c r="N125" s="962">
        <v>21623</v>
      </c>
      <c r="O125" s="914">
        <v>24588</v>
      </c>
      <c r="P125" s="914">
        <v>21612</v>
      </c>
      <c r="Q125" s="914">
        <v>23196</v>
      </c>
      <c r="R125" s="1000">
        <v>23431</v>
      </c>
      <c r="S125" s="1756">
        <v>24074</v>
      </c>
    </row>
    <row r="126" spans="1:19" s="841" customFormat="1">
      <c r="A126" s="915"/>
      <c r="B126" s="927"/>
      <c r="C126" s="922" t="s">
        <v>48</v>
      </c>
      <c r="D126" s="914">
        <v>4528</v>
      </c>
      <c r="E126" s="914">
        <v>5091</v>
      </c>
      <c r="F126" s="962">
        <v>5880</v>
      </c>
      <c r="G126" s="962">
        <v>7304</v>
      </c>
      <c r="H126" s="962">
        <v>8543</v>
      </c>
      <c r="I126" s="962">
        <v>11819</v>
      </c>
      <c r="J126" s="962">
        <v>14070</v>
      </c>
      <c r="K126" s="914">
        <v>16120</v>
      </c>
      <c r="L126" s="914">
        <v>18165</v>
      </c>
      <c r="M126" s="914">
        <v>22908</v>
      </c>
      <c r="N126" s="962">
        <v>24112</v>
      </c>
      <c r="O126" s="914">
        <v>28061</v>
      </c>
      <c r="P126" s="914">
        <v>30642</v>
      </c>
      <c r="Q126" s="914">
        <v>33080</v>
      </c>
      <c r="R126" s="1000">
        <v>34723</v>
      </c>
      <c r="S126" s="1756">
        <v>36615</v>
      </c>
    </row>
    <row r="127" spans="1:19" s="841" customFormat="1">
      <c r="A127" s="915"/>
      <c r="B127" s="927"/>
      <c r="C127" s="1053" t="s">
        <v>49</v>
      </c>
      <c r="D127" s="1052">
        <v>26290</v>
      </c>
      <c r="E127" s="1052">
        <v>39082</v>
      </c>
      <c r="F127" s="1055">
        <v>49701</v>
      </c>
      <c r="G127" s="1055">
        <v>44499</v>
      </c>
      <c r="H127" s="1055">
        <v>44148</v>
      </c>
      <c r="I127" s="1055">
        <v>29910</v>
      </c>
      <c r="J127" s="962">
        <v>50135</v>
      </c>
      <c r="K127" s="914">
        <v>59242</v>
      </c>
      <c r="L127" s="1052">
        <v>60372</v>
      </c>
      <c r="M127" s="1052">
        <v>64098</v>
      </c>
      <c r="N127" s="1055">
        <v>65908</v>
      </c>
      <c r="O127" s="1052">
        <v>72353</v>
      </c>
      <c r="P127" s="1052">
        <v>64399</v>
      </c>
      <c r="Q127" s="1052">
        <v>66517</v>
      </c>
      <c r="R127" s="1059">
        <v>66193</v>
      </c>
      <c r="S127" s="1757">
        <v>69268</v>
      </c>
    </row>
    <row r="128" spans="1:19" s="841" customFormat="1">
      <c r="A128" s="915"/>
      <c r="B128" s="928"/>
      <c r="C128" s="924" t="s">
        <v>201</v>
      </c>
      <c r="D128" s="925">
        <v>89173</v>
      </c>
      <c r="E128" s="925">
        <v>105367</v>
      </c>
      <c r="F128" s="925">
        <v>123824</v>
      </c>
      <c r="G128" s="925">
        <v>126988</v>
      </c>
      <c r="H128" s="925">
        <v>129333</v>
      </c>
      <c r="I128" s="925">
        <v>109639</v>
      </c>
      <c r="J128" s="925">
        <v>132947</v>
      </c>
      <c r="K128" s="925">
        <v>143814</v>
      </c>
      <c r="L128" s="925">
        <v>146247</v>
      </c>
      <c r="M128" s="925">
        <v>156974</v>
      </c>
      <c r="N128" s="929">
        <v>169966</v>
      </c>
      <c r="O128" s="925">
        <v>190737</v>
      </c>
      <c r="P128" s="925">
        <v>174417</v>
      </c>
      <c r="Q128" s="925">
        <v>182371</v>
      </c>
      <c r="R128" s="1004">
        <v>182573</v>
      </c>
      <c r="S128" s="1758">
        <v>188806</v>
      </c>
    </row>
    <row r="129" spans="1:20" ht="19.95" customHeight="1">
      <c r="A129" s="1010"/>
      <c r="B129" s="928" t="s">
        <v>201</v>
      </c>
      <c r="C129" s="1009"/>
      <c r="D129" s="925">
        <v>317421</v>
      </c>
      <c r="E129" s="925">
        <v>360601</v>
      </c>
      <c r="F129" s="925">
        <v>388937</v>
      </c>
      <c r="G129" s="925">
        <v>409960</v>
      </c>
      <c r="H129" s="925">
        <v>400786</v>
      </c>
      <c r="I129" s="925">
        <v>365529</v>
      </c>
      <c r="J129" s="925">
        <v>415086</v>
      </c>
      <c r="K129" s="925">
        <v>434197</v>
      </c>
      <c r="L129" s="925">
        <v>460745</v>
      </c>
      <c r="M129" s="925">
        <v>487330</v>
      </c>
      <c r="N129" s="929">
        <v>495956</v>
      </c>
      <c r="O129" s="925">
        <v>517156</v>
      </c>
      <c r="P129" s="925">
        <v>512170</v>
      </c>
      <c r="Q129" s="925">
        <v>512461</v>
      </c>
      <c r="R129" s="1004">
        <v>503924</v>
      </c>
      <c r="S129" s="1758">
        <f>SUM(S118+S121+S128)</f>
        <v>509780</v>
      </c>
    </row>
    <row r="130" spans="1:20">
      <c r="A130" s="908" t="s">
        <v>49</v>
      </c>
      <c r="B130" s="919" t="s">
        <v>229</v>
      </c>
      <c r="C130" s="910" t="s">
        <v>44</v>
      </c>
      <c r="D130" s="911">
        <v>3580</v>
      </c>
      <c r="E130" s="911">
        <v>4530</v>
      </c>
      <c r="F130" s="961">
        <v>4335</v>
      </c>
      <c r="G130" s="961">
        <v>3255</v>
      </c>
      <c r="H130" s="961">
        <v>2909</v>
      </c>
      <c r="I130" s="961">
        <v>2807</v>
      </c>
      <c r="J130" s="961">
        <v>2663</v>
      </c>
      <c r="K130" s="911">
        <v>2434</v>
      </c>
      <c r="L130" s="911">
        <v>2374</v>
      </c>
      <c r="M130" s="911">
        <v>2382</v>
      </c>
      <c r="N130" s="961">
        <v>2416</v>
      </c>
      <c r="O130" s="911">
        <v>12088</v>
      </c>
      <c r="P130" s="911">
        <v>2993</v>
      </c>
      <c r="Q130" s="911">
        <v>2392</v>
      </c>
      <c r="R130" s="996">
        <v>3475</v>
      </c>
      <c r="S130" s="1755">
        <v>3261</v>
      </c>
    </row>
    <row r="131" spans="1:20">
      <c r="A131" s="915"/>
      <c r="B131" s="916"/>
      <c r="C131" s="913" t="s">
        <v>45</v>
      </c>
      <c r="D131" s="914">
        <v>2005</v>
      </c>
      <c r="E131" s="914">
        <v>2324</v>
      </c>
      <c r="F131" s="962">
        <v>2658</v>
      </c>
      <c r="G131" s="962">
        <v>2514</v>
      </c>
      <c r="H131" s="962">
        <v>2281</v>
      </c>
      <c r="I131" s="962">
        <v>2006</v>
      </c>
      <c r="J131" s="962">
        <v>2189</v>
      </c>
      <c r="K131" s="914">
        <v>2056</v>
      </c>
      <c r="L131" s="914">
        <v>2127</v>
      </c>
      <c r="M131" s="914">
        <v>2207</v>
      </c>
      <c r="N131" s="962">
        <v>2327</v>
      </c>
      <c r="O131" s="914">
        <v>2251</v>
      </c>
      <c r="P131" s="914">
        <v>2381</v>
      </c>
      <c r="Q131" s="914">
        <v>2621</v>
      </c>
      <c r="R131" s="1000">
        <v>2913</v>
      </c>
      <c r="S131" s="1756">
        <v>2906</v>
      </c>
    </row>
    <row r="132" spans="1:20">
      <c r="A132" s="912"/>
      <c r="B132" s="916"/>
      <c r="C132" s="913" t="s">
        <v>247</v>
      </c>
      <c r="D132" s="914">
        <v>534</v>
      </c>
      <c r="E132" s="914">
        <v>663</v>
      </c>
      <c r="F132" s="962">
        <v>880</v>
      </c>
      <c r="G132" s="962">
        <v>821</v>
      </c>
      <c r="H132" s="962">
        <v>769</v>
      </c>
      <c r="I132" s="962">
        <v>515</v>
      </c>
      <c r="J132" s="962">
        <v>781</v>
      </c>
      <c r="K132" s="914">
        <v>900</v>
      </c>
      <c r="L132" s="914">
        <v>961</v>
      </c>
      <c r="M132" s="914">
        <v>890</v>
      </c>
      <c r="N132" s="962">
        <v>1085</v>
      </c>
      <c r="O132" s="914">
        <v>1034</v>
      </c>
      <c r="P132" s="914">
        <v>855</v>
      </c>
      <c r="Q132" s="914">
        <v>1009</v>
      </c>
      <c r="R132" s="1000">
        <v>1259</v>
      </c>
      <c r="S132" s="1756">
        <v>1284</v>
      </c>
    </row>
    <row r="133" spans="1:20">
      <c r="A133" s="912"/>
      <c r="B133" s="916"/>
      <c r="C133" s="913" t="s">
        <v>248</v>
      </c>
      <c r="D133" s="914">
        <v>455</v>
      </c>
      <c r="E133" s="914">
        <v>635</v>
      </c>
      <c r="F133" s="962">
        <v>826</v>
      </c>
      <c r="G133" s="962">
        <v>986</v>
      </c>
      <c r="H133" s="962">
        <v>1223</v>
      </c>
      <c r="I133" s="962">
        <v>946</v>
      </c>
      <c r="J133" s="962">
        <v>1097</v>
      </c>
      <c r="K133" s="914">
        <v>1267</v>
      </c>
      <c r="L133" s="914">
        <v>1873</v>
      </c>
      <c r="M133" s="914">
        <v>1752</v>
      </c>
      <c r="N133" s="962">
        <v>2756</v>
      </c>
      <c r="O133" s="914">
        <v>4438</v>
      </c>
      <c r="P133" s="914">
        <v>4896</v>
      </c>
      <c r="Q133" s="914">
        <v>4829</v>
      </c>
      <c r="R133" s="1000">
        <v>6831</v>
      </c>
      <c r="S133" s="1756">
        <v>7194</v>
      </c>
    </row>
    <row r="134" spans="1:20">
      <c r="A134" s="915"/>
      <c r="B134" s="916"/>
      <c r="C134" s="913" t="s">
        <v>48</v>
      </c>
      <c r="D134" s="914">
        <v>31377</v>
      </c>
      <c r="E134" s="914">
        <v>33886</v>
      </c>
      <c r="F134" s="962">
        <v>38756</v>
      </c>
      <c r="G134" s="962">
        <v>40086</v>
      </c>
      <c r="H134" s="962">
        <v>40101</v>
      </c>
      <c r="I134" s="962">
        <v>39836</v>
      </c>
      <c r="J134" s="962">
        <v>43719</v>
      </c>
      <c r="K134" s="914">
        <v>44579</v>
      </c>
      <c r="L134" s="914">
        <v>48294</v>
      </c>
      <c r="M134" s="914">
        <v>51049</v>
      </c>
      <c r="N134" s="962">
        <v>49762</v>
      </c>
      <c r="O134" s="914">
        <v>50357</v>
      </c>
      <c r="P134" s="914">
        <v>50974</v>
      </c>
      <c r="Q134" s="914">
        <v>51365</v>
      </c>
      <c r="R134" s="1000">
        <v>51392</v>
      </c>
      <c r="S134" s="1756">
        <v>67695</v>
      </c>
    </row>
    <row r="135" spans="1:20">
      <c r="A135" s="915"/>
      <c r="B135" s="916"/>
      <c r="C135" s="913" t="s">
        <v>49</v>
      </c>
      <c r="D135" s="914">
        <v>65802</v>
      </c>
      <c r="E135" s="914">
        <v>60758</v>
      </c>
      <c r="F135" s="962">
        <v>67018</v>
      </c>
      <c r="G135" s="962">
        <v>54347</v>
      </c>
      <c r="H135" s="962">
        <v>108544</v>
      </c>
      <c r="I135" s="962">
        <v>90607</v>
      </c>
      <c r="J135" s="962">
        <v>75585</v>
      </c>
      <c r="K135" s="914">
        <v>71808</v>
      </c>
      <c r="L135" s="914">
        <v>80343</v>
      </c>
      <c r="M135" s="914">
        <v>88645</v>
      </c>
      <c r="N135" s="962">
        <v>84315</v>
      </c>
      <c r="O135" s="914">
        <v>88691</v>
      </c>
      <c r="P135" s="914">
        <v>91795</v>
      </c>
      <c r="Q135" s="914">
        <v>89036</v>
      </c>
      <c r="R135" s="1000">
        <v>90429</v>
      </c>
      <c r="S135" s="1756">
        <v>90090</v>
      </c>
      <c r="T135" s="903"/>
    </row>
    <row r="136" spans="1:20">
      <c r="A136" s="912"/>
      <c r="B136" s="916"/>
      <c r="C136" s="910" t="s">
        <v>201</v>
      </c>
      <c r="D136" s="911">
        <v>103753</v>
      </c>
      <c r="E136" s="911">
        <v>102796</v>
      </c>
      <c r="F136" s="911">
        <v>114473</v>
      </c>
      <c r="G136" s="911">
        <v>102009</v>
      </c>
      <c r="H136" s="911">
        <v>155827</v>
      </c>
      <c r="I136" s="911">
        <v>136717</v>
      </c>
      <c r="J136" s="911">
        <v>126034</v>
      </c>
      <c r="K136" s="911">
        <v>123044</v>
      </c>
      <c r="L136" s="917">
        <v>135972</v>
      </c>
      <c r="M136" s="917">
        <v>146925</v>
      </c>
      <c r="N136" s="963">
        <v>142661</v>
      </c>
      <c r="O136" s="917">
        <v>158859</v>
      </c>
      <c r="P136" s="917">
        <v>153894</v>
      </c>
      <c r="Q136" s="917">
        <v>151252</v>
      </c>
      <c r="R136" s="998">
        <v>156299</v>
      </c>
      <c r="S136" s="1759">
        <f>SUM(S130:S135)</f>
        <v>172430</v>
      </c>
    </row>
    <row r="137" spans="1:20">
      <c r="A137" s="912"/>
      <c r="B137" s="918" t="s">
        <v>230</v>
      </c>
      <c r="C137" s="909" t="s">
        <v>44</v>
      </c>
      <c r="D137" s="934">
        <v>1830</v>
      </c>
      <c r="E137" s="934">
        <v>2081</v>
      </c>
      <c r="F137" s="968">
        <v>2382</v>
      </c>
      <c r="G137" s="968">
        <v>2555</v>
      </c>
      <c r="H137" s="968">
        <v>2609</v>
      </c>
      <c r="I137" s="968">
        <v>2627</v>
      </c>
      <c r="J137" s="968">
        <v>3896</v>
      </c>
      <c r="K137" s="934">
        <v>3316</v>
      </c>
      <c r="L137" s="934">
        <v>3446</v>
      </c>
      <c r="M137" s="934">
        <v>2867</v>
      </c>
      <c r="N137" s="968">
        <v>2424</v>
      </c>
      <c r="O137" s="934">
        <v>2670</v>
      </c>
      <c r="P137" s="934">
        <v>3145</v>
      </c>
      <c r="Q137" s="934">
        <v>3463</v>
      </c>
      <c r="R137" s="1006">
        <v>4116</v>
      </c>
      <c r="S137" s="1760">
        <v>4043</v>
      </c>
    </row>
    <row r="138" spans="1:20">
      <c r="A138" s="912"/>
      <c r="B138" s="921"/>
      <c r="C138" s="1051" t="s">
        <v>49</v>
      </c>
      <c r="D138" s="1052">
        <v>215</v>
      </c>
      <c r="E138" s="1052">
        <v>244</v>
      </c>
      <c r="F138" s="1055">
        <v>249</v>
      </c>
      <c r="G138" s="1055">
        <v>332</v>
      </c>
      <c r="H138" s="1055">
        <v>345</v>
      </c>
      <c r="I138" s="1055">
        <v>360</v>
      </c>
      <c r="J138" s="1055">
        <v>389</v>
      </c>
      <c r="K138" s="1052">
        <v>485</v>
      </c>
      <c r="L138" s="1052">
        <v>2178</v>
      </c>
      <c r="M138" s="1052">
        <v>945</v>
      </c>
      <c r="N138" s="1055">
        <v>1031</v>
      </c>
      <c r="O138" s="1052">
        <v>974</v>
      </c>
      <c r="P138" s="1052">
        <v>999</v>
      </c>
      <c r="Q138" s="1052">
        <v>1106</v>
      </c>
      <c r="R138" s="1059">
        <v>1508</v>
      </c>
      <c r="S138" s="1757">
        <v>1437</v>
      </c>
    </row>
    <row r="139" spans="1:20">
      <c r="A139" s="912"/>
      <c r="B139" s="923"/>
      <c r="C139" s="936" t="s">
        <v>201</v>
      </c>
      <c r="D139" s="925">
        <v>2045</v>
      </c>
      <c r="E139" s="925">
        <v>2325</v>
      </c>
      <c r="F139" s="925">
        <v>2631</v>
      </c>
      <c r="G139" s="925">
        <v>2887</v>
      </c>
      <c r="H139" s="925">
        <v>2954</v>
      </c>
      <c r="I139" s="925">
        <v>2987</v>
      </c>
      <c r="J139" s="925">
        <v>4285</v>
      </c>
      <c r="K139" s="925">
        <v>3801</v>
      </c>
      <c r="L139" s="925">
        <v>4645</v>
      </c>
      <c r="M139" s="925">
        <v>3812</v>
      </c>
      <c r="N139" s="929">
        <v>3455</v>
      </c>
      <c r="O139" s="925">
        <v>3644</v>
      </c>
      <c r="P139" s="925">
        <v>4144</v>
      </c>
      <c r="Q139" s="925">
        <v>4569</v>
      </c>
      <c r="R139" s="1004">
        <v>5624</v>
      </c>
      <c r="S139" s="1758">
        <f>SUM(S137:S138)</f>
        <v>5480</v>
      </c>
    </row>
    <row r="140" spans="1:20">
      <c r="A140" s="912"/>
      <c r="B140" s="926" t="s">
        <v>249</v>
      </c>
      <c r="C140" s="909" t="s">
        <v>44</v>
      </c>
      <c r="D140" s="934">
        <v>8626</v>
      </c>
      <c r="E140" s="934">
        <v>9000</v>
      </c>
      <c r="F140" s="968">
        <v>9744</v>
      </c>
      <c r="G140" s="968">
        <v>6108</v>
      </c>
      <c r="H140" s="968">
        <v>5816</v>
      </c>
      <c r="I140" s="968">
        <v>5464</v>
      </c>
      <c r="J140" s="968">
        <v>5072</v>
      </c>
      <c r="K140" s="934">
        <v>5110</v>
      </c>
      <c r="L140" s="934">
        <v>5299</v>
      </c>
      <c r="M140" s="934">
        <v>5452</v>
      </c>
      <c r="N140" s="968">
        <v>5679</v>
      </c>
      <c r="O140" s="934">
        <v>5587</v>
      </c>
      <c r="P140" s="934">
        <v>5650</v>
      </c>
      <c r="Q140" s="934">
        <v>5750</v>
      </c>
      <c r="R140" s="1006">
        <v>6236</v>
      </c>
      <c r="S140" s="1760">
        <v>6657</v>
      </c>
    </row>
    <row r="141" spans="1:20">
      <c r="A141" s="915"/>
      <c r="B141" s="927"/>
      <c r="C141" s="922" t="s">
        <v>45</v>
      </c>
      <c r="D141" s="914">
        <v>1991</v>
      </c>
      <c r="E141" s="914">
        <v>2040</v>
      </c>
      <c r="F141" s="962">
        <v>2315</v>
      </c>
      <c r="G141" s="962">
        <v>2425</v>
      </c>
      <c r="H141" s="962">
        <v>2341</v>
      </c>
      <c r="I141" s="962">
        <v>1984</v>
      </c>
      <c r="J141" s="962">
        <v>2088</v>
      </c>
      <c r="K141" s="914">
        <v>2129</v>
      </c>
      <c r="L141" s="914">
        <v>2105</v>
      </c>
      <c r="M141" s="914">
        <v>2215</v>
      </c>
      <c r="N141" s="962">
        <v>2342</v>
      </c>
      <c r="O141" s="914">
        <v>2284</v>
      </c>
      <c r="P141" s="914">
        <v>2183</v>
      </c>
      <c r="Q141" s="914">
        <v>2153</v>
      </c>
      <c r="R141" s="1000">
        <v>2624</v>
      </c>
      <c r="S141" s="1756">
        <v>2849</v>
      </c>
    </row>
    <row r="142" spans="1:20">
      <c r="A142" s="915"/>
      <c r="B142" s="927"/>
      <c r="C142" s="922" t="s">
        <v>247</v>
      </c>
      <c r="D142" s="914">
        <v>939</v>
      </c>
      <c r="E142" s="914">
        <v>870</v>
      </c>
      <c r="F142" s="962">
        <v>980</v>
      </c>
      <c r="G142" s="962">
        <v>1282</v>
      </c>
      <c r="H142" s="962">
        <v>1295</v>
      </c>
      <c r="I142" s="962">
        <v>1098</v>
      </c>
      <c r="J142" s="962">
        <v>1285</v>
      </c>
      <c r="K142" s="914">
        <v>1296</v>
      </c>
      <c r="L142" s="914">
        <v>1292</v>
      </c>
      <c r="M142" s="914">
        <v>1546</v>
      </c>
      <c r="N142" s="962">
        <v>1628</v>
      </c>
      <c r="O142" s="914">
        <v>1473</v>
      </c>
      <c r="P142" s="914">
        <v>1455</v>
      </c>
      <c r="Q142" s="914">
        <v>1483</v>
      </c>
      <c r="R142" s="1000">
        <v>1700</v>
      </c>
      <c r="S142" s="1756">
        <v>2022</v>
      </c>
    </row>
    <row r="143" spans="1:20">
      <c r="A143" s="915"/>
      <c r="B143" s="927"/>
      <c r="C143" s="922" t="s">
        <v>248</v>
      </c>
      <c r="D143" s="914">
        <v>1852</v>
      </c>
      <c r="E143" s="914">
        <v>1822</v>
      </c>
      <c r="F143" s="962">
        <v>2212</v>
      </c>
      <c r="G143" s="962">
        <v>2236</v>
      </c>
      <c r="H143" s="962">
        <v>2372</v>
      </c>
      <c r="I143" s="962">
        <v>2292</v>
      </c>
      <c r="J143" s="962">
        <v>2835</v>
      </c>
      <c r="K143" s="914">
        <v>3300</v>
      </c>
      <c r="L143" s="914">
        <v>2998</v>
      </c>
      <c r="M143" s="914">
        <v>3110</v>
      </c>
      <c r="N143" s="962">
        <v>3341</v>
      </c>
      <c r="O143" s="914">
        <v>3320</v>
      </c>
      <c r="P143" s="914">
        <v>3293</v>
      </c>
      <c r="Q143" s="914">
        <v>3170</v>
      </c>
      <c r="R143" s="1000">
        <v>3528</v>
      </c>
      <c r="S143" s="1756">
        <v>3807</v>
      </c>
    </row>
    <row r="144" spans="1:20">
      <c r="A144" s="915"/>
      <c r="B144" s="927"/>
      <c r="C144" s="922" t="s">
        <v>48</v>
      </c>
      <c r="D144" s="914">
        <v>2993</v>
      </c>
      <c r="E144" s="914">
        <v>3068</v>
      </c>
      <c r="F144" s="962">
        <v>3572</v>
      </c>
      <c r="G144" s="962">
        <v>4315</v>
      </c>
      <c r="H144" s="962">
        <v>5203</v>
      </c>
      <c r="I144" s="962">
        <v>6330</v>
      </c>
      <c r="J144" s="962">
        <v>7487</v>
      </c>
      <c r="K144" s="914">
        <v>7921</v>
      </c>
      <c r="L144" s="914">
        <v>9104</v>
      </c>
      <c r="M144" s="914">
        <v>10269</v>
      </c>
      <c r="N144" s="962">
        <v>10790</v>
      </c>
      <c r="O144" s="914">
        <v>11565</v>
      </c>
      <c r="P144" s="914">
        <v>12613</v>
      </c>
      <c r="Q144" s="914">
        <v>13340</v>
      </c>
      <c r="R144" s="1000">
        <v>13057</v>
      </c>
      <c r="S144" s="1756">
        <v>14039</v>
      </c>
    </row>
    <row r="145" spans="1:19">
      <c r="A145" s="915"/>
      <c r="B145" s="927"/>
      <c r="C145" s="1053" t="s">
        <v>49</v>
      </c>
      <c r="D145" s="1052">
        <v>30177</v>
      </c>
      <c r="E145" s="1052">
        <v>19684</v>
      </c>
      <c r="F145" s="1055">
        <v>24467</v>
      </c>
      <c r="G145" s="1055">
        <v>12338</v>
      </c>
      <c r="H145" s="1055">
        <v>12696</v>
      </c>
      <c r="I145" s="1055">
        <v>13686</v>
      </c>
      <c r="J145" s="962">
        <v>14027</v>
      </c>
      <c r="K145" s="914">
        <v>21836</v>
      </c>
      <c r="L145" s="1052">
        <v>18158</v>
      </c>
      <c r="M145" s="1052">
        <v>21715</v>
      </c>
      <c r="N145" s="1055">
        <v>22149</v>
      </c>
      <c r="O145" s="1052">
        <v>18376</v>
      </c>
      <c r="P145" s="1052">
        <v>19304</v>
      </c>
      <c r="Q145" s="1052">
        <v>17690</v>
      </c>
      <c r="R145" s="1059">
        <v>21889</v>
      </c>
      <c r="S145" s="1757">
        <f>S146-SUM(S140:S144)</f>
        <v>21951</v>
      </c>
    </row>
    <row r="146" spans="1:19">
      <c r="A146" s="912"/>
      <c r="B146" s="928"/>
      <c r="C146" s="936" t="s">
        <v>201</v>
      </c>
      <c r="D146" s="1061">
        <v>46578</v>
      </c>
      <c r="E146" s="1061">
        <v>36484</v>
      </c>
      <c r="F146" s="1061">
        <v>43290</v>
      </c>
      <c r="G146" s="1061">
        <v>28704</v>
      </c>
      <c r="H146" s="1061">
        <v>29723</v>
      </c>
      <c r="I146" s="1061">
        <v>30854</v>
      </c>
      <c r="J146" s="1061">
        <v>32794</v>
      </c>
      <c r="K146" s="1061">
        <v>41592</v>
      </c>
      <c r="L146" s="925">
        <v>38956</v>
      </c>
      <c r="M146" s="925">
        <v>44307</v>
      </c>
      <c r="N146" s="929">
        <v>45929</v>
      </c>
      <c r="O146" s="925">
        <v>42605</v>
      </c>
      <c r="P146" s="925">
        <v>44498</v>
      </c>
      <c r="Q146" s="925">
        <v>43586</v>
      </c>
      <c r="R146" s="1004">
        <v>49034</v>
      </c>
      <c r="S146" s="1758">
        <v>51325</v>
      </c>
    </row>
    <row r="147" spans="1:19" ht="19.95" customHeight="1" thickBot="1">
      <c r="A147" s="1033"/>
      <c r="B147" s="1062" t="s">
        <v>201</v>
      </c>
      <c r="C147" s="1063"/>
      <c r="D147" s="1064">
        <v>152376</v>
      </c>
      <c r="E147" s="1064">
        <v>141605</v>
      </c>
      <c r="F147" s="1064">
        <v>160394</v>
      </c>
      <c r="G147" s="1064">
        <v>133600</v>
      </c>
      <c r="H147" s="1064">
        <v>188504</v>
      </c>
      <c r="I147" s="1064">
        <v>170558</v>
      </c>
      <c r="J147" s="1064">
        <v>163113</v>
      </c>
      <c r="K147" s="1064">
        <v>168437</v>
      </c>
      <c r="L147" s="1065">
        <v>179573</v>
      </c>
      <c r="M147" s="1065">
        <v>195044</v>
      </c>
      <c r="N147" s="1066">
        <v>192045</v>
      </c>
      <c r="O147" s="1065">
        <v>205108</v>
      </c>
      <c r="P147" s="1065">
        <v>202536</v>
      </c>
      <c r="Q147" s="1065">
        <v>199407</v>
      </c>
      <c r="R147" s="1067">
        <v>210957</v>
      </c>
      <c r="S147" s="1761">
        <f>SUM(S136+S139+S146)</f>
        <v>229235</v>
      </c>
    </row>
    <row r="149" spans="1:19" ht="15.6" customHeight="1">
      <c r="B149" s="884"/>
      <c r="C149" s="1036">
        <v>2009</v>
      </c>
      <c r="D149" s="1036">
        <v>2010</v>
      </c>
      <c r="E149" s="1036">
        <v>2011</v>
      </c>
      <c r="F149" s="1036">
        <v>2012</v>
      </c>
      <c r="G149" s="1036">
        <v>2013</v>
      </c>
      <c r="H149" s="1036">
        <v>2014</v>
      </c>
      <c r="I149" s="1036">
        <v>2015</v>
      </c>
      <c r="J149" s="1036">
        <v>2016</v>
      </c>
      <c r="K149" s="1036">
        <v>2017</v>
      </c>
      <c r="L149" s="1036">
        <v>2018</v>
      </c>
      <c r="M149" s="1036">
        <v>2019</v>
      </c>
      <c r="N149" s="841"/>
      <c r="O149" s="38"/>
      <c r="P149" s="38"/>
      <c r="S149" s="38"/>
    </row>
    <row r="150" spans="1:19">
      <c r="B150" s="1036" t="s">
        <v>250</v>
      </c>
      <c r="C150" s="176">
        <v>374289</v>
      </c>
      <c r="D150" s="176">
        <v>448748</v>
      </c>
      <c r="E150" s="176">
        <v>502253</v>
      </c>
      <c r="F150" s="176">
        <v>530849</v>
      </c>
      <c r="G150" s="176">
        <v>565058</v>
      </c>
      <c r="H150" s="176">
        <v>594155</v>
      </c>
      <c r="I150" s="176">
        <v>609774</v>
      </c>
      <c r="J150" s="176">
        <v>608409</v>
      </c>
      <c r="K150" s="176">
        <v>628681</v>
      </c>
      <c r="L150" s="176">
        <v>646602</v>
      </c>
      <c r="M150" s="176">
        <v>673938</v>
      </c>
      <c r="N150" s="841"/>
      <c r="O150" s="38"/>
      <c r="P150" s="38"/>
      <c r="S150" s="38"/>
    </row>
    <row r="151" spans="1:19">
      <c r="B151" s="1036" t="s">
        <v>236</v>
      </c>
      <c r="C151" s="176">
        <v>56448</v>
      </c>
      <c r="D151" s="176">
        <v>71945</v>
      </c>
      <c r="E151" s="176">
        <v>63183</v>
      </c>
      <c r="F151" s="176">
        <v>68097</v>
      </c>
      <c r="G151" s="176">
        <v>64431</v>
      </c>
      <c r="H151" s="176">
        <v>63733</v>
      </c>
      <c r="I151" s="176">
        <v>64548</v>
      </c>
      <c r="J151" s="176">
        <v>67559</v>
      </c>
      <c r="K151" s="176">
        <v>70944</v>
      </c>
      <c r="L151" s="176">
        <v>75478</v>
      </c>
      <c r="M151" s="176">
        <v>79019</v>
      </c>
      <c r="N151" s="841"/>
      <c r="O151" s="38"/>
      <c r="P151" s="38"/>
      <c r="S151" s="38"/>
    </row>
    <row r="152" spans="1:19">
      <c r="B152" s="1036" t="s">
        <v>235</v>
      </c>
      <c r="C152" s="176">
        <v>1331777</v>
      </c>
      <c r="D152" s="176">
        <v>1389232</v>
      </c>
      <c r="E152" s="176">
        <v>1555711</v>
      </c>
      <c r="F152" s="176">
        <v>1728578</v>
      </c>
      <c r="G152" s="176">
        <v>1921441</v>
      </c>
      <c r="H152" s="176">
        <v>2008933</v>
      </c>
      <c r="I152" s="176">
        <v>2188932</v>
      </c>
      <c r="J152" s="176">
        <v>2436257</v>
      </c>
      <c r="K152" s="176">
        <v>2456411</v>
      </c>
      <c r="L152" s="176">
        <v>2600036</v>
      </c>
      <c r="M152" s="176">
        <v>2465543</v>
      </c>
      <c r="N152" s="841"/>
      <c r="O152" s="38"/>
      <c r="P152" s="38"/>
      <c r="S152" s="38"/>
    </row>
    <row r="153" spans="1:19">
      <c r="B153" s="1036"/>
      <c r="C153" s="176">
        <v>1762514</v>
      </c>
      <c r="D153" s="176">
        <v>1909925</v>
      </c>
      <c r="E153" s="176">
        <v>2121147</v>
      </c>
      <c r="F153" s="176">
        <v>2327524</v>
      </c>
      <c r="G153" s="176">
        <v>2550930</v>
      </c>
      <c r="H153" s="176">
        <v>2666821</v>
      </c>
      <c r="I153" s="176">
        <v>2863254</v>
      </c>
      <c r="J153" s="176">
        <v>3112225</v>
      </c>
      <c r="K153" s="176">
        <f>SUM(K150:K152)</f>
        <v>3156036</v>
      </c>
      <c r="L153" s="176">
        <f>SUM(L150:L152)</f>
        <v>3322116</v>
      </c>
      <c r="M153" s="176">
        <v>3218500</v>
      </c>
      <c r="N153" s="841"/>
      <c r="O153" s="38"/>
      <c r="P153" s="38"/>
      <c r="S153" s="38"/>
    </row>
    <row r="154" spans="1:19">
      <c r="C154" s="841"/>
      <c r="K154" s="1049"/>
      <c r="M154" s="38"/>
      <c r="N154" s="841"/>
      <c r="P154" s="38"/>
      <c r="Q154" s="38"/>
      <c r="R154" s="841"/>
      <c r="S154" s="38"/>
    </row>
    <row r="155" spans="1:19">
      <c r="A155" s="856"/>
      <c r="B155" s="841" t="s">
        <v>251</v>
      </c>
      <c r="C155" s="841"/>
      <c r="K155" s="1049"/>
      <c r="M155" s="38"/>
      <c r="N155" s="841"/>
      <c r="P155" s="38"/>
      <c r="Q155" s="38"/>
      <c r="R155" s="841"/>
      <c r="S155" s="38"/>
    </row>
    <row r="156" spans="1:19">
      <c r="B156" s="1036" t="s">
        <v>234</v>
      </c>
      <c r="C156" s="1036">
        <v>2009</v>
      </c>
      <c r="D156" s="1036">
        <v>2010</v>
      </c>
      <c r="E156" s="1036">
        <v>2011</v>
      </c>
      <c r="F156" s="1036">
        <v>2012</v>
      </c>
      <c r="G156" s="1036">
        <v>2013</v>
      </c>
      <c r="H156" s="1036">
        <v>2014</v>
      </c>
      <c r="I156" s="1036">
        <v>2015</v>
      </c>
      <c r="J156" s="1036">
        <v>2016</v>
      </c>
      <c r="K156" s="1036">
        <v>2017</v>
      </c>
      <c r="L156" s="1036">
        <v>2018</v>
      </c>
      <c r="M156" s="1036">
        <v>2019</v>
      </c>
      <c r="N156" s="841"/>
      <c r="O156" s="38"/>
      <c r="P156" s="38"/>
      <c r="S156" s="38"/>
    </row>
    <row r="157" spans="1:19">
      <c r="B157" s="1036" t="s">
        <v>249</v>
      </c>
      <c r="C157" s="176">
        <v>374289</v>
      </c>
      <c r="D157" s="176">
        <v>448748</v>
      </c>
      <c r="E157" s="176">
        <v>502253</v>
      </c>
      <c r="F157" s="176">
        <v>530849</v>
      </c>
      <c r="G157" s="176">
        <v>565058</v>
      </c>
      <c r="H157" s="176">
        <v>594155</v>
      </c>
      <c r="I157" s="176">
        <v>609774</v>
      </c>
      <c r="J157" s="176">
        <v>608409</v>
      </c>
      <c r="K157" s="176">
        <v>628681</v>
      </c>
      <c r="L157" s="176">
        <v>646602</v>
      </c>
      <c r="M157" s="176">
        <v>673938</v>
      </c>
      <c r="N157" s="841"/>
      <c r="O157" s="38"/>
      <c r="P157" s="38"/>
      <c r="S157" s="38"/>
    </row>
    <row r="158" spans="1:19">
      <c r="B158" s="1036" t="s">
        <v>236</v>
      </c>
      <c r="C158" s="176">
        <v>56448</v>
      </c>
      <c r="D158" s="176">
        <v>71945</v>
      </c>
      <c r="E158" s="176">
        <v>63183</v>
      </c>
      <c r="F158" s="176">
        <v>68097</v>
      </c>
      <c r="G158" s="176">
        <v>64431</v>
      </c>
      <c r="H158" s="176">
        <v>63733</v>
      </c>
      <c r="I158" s="176">
        <v>64548</v>
      </c>
      <c r="J158" s="176">
        <v>67559</v>
      </c>
      <c r="K158" s="176">
        <v>70944</v>
      </c>
      <c r="L158" s="176">
        <v>75478</v>
      </c>
      <c r="M158" s="176">
        <v>79019</v>
      </c>
      <c r="N158" s="841"/>
      <c r="O158" s="38"/>
      <c r="P158" s="38"/>
      <c r="S158" s="38"/>
    </row>
    <row r="159" spans="1:19">
      <c r="B159" s="1036" t="s">
        <v>235</v>
      </c>
      <c r="C159" s="176">
        <v>1331777</v>
      </c>
      <c r="D159" s="176">
        <v>1389232</v>
      </c>
      <c r="E159" s="176">
        <v>1555711</v>
      </c>
      <c r="F159" s="176">
        <v>1728578</v>
      </c>
      <c r="G159" s="176">
        <v>1921441</v>
      </c>
      <c r="H159" s="176">
        <v>2008933</v>
      </c>
      <c r="I159" s="176">
        <v>2188932</v>
      </c>
      <c r="J159" s="176">
        <v>2436257</v>
      </c>
      <c r="K159" s="176">
        <v>2456411</v>
      </c>
      <c r="L159" s="176">
        <v>2600036</v>
      </c>
      <c r="M159" s="176">
        <v>2465543</v>
      </c>
      <c r="N159" s="841"/>
      <c r="O159" s="38"/>
      <c r="P159" s="38"/>
      <c r="S159" s="38"/>
    </row>
    <row r="160" spans="1:19">
      <c r="B160" s="1036" t="s">
        <v>201</v>
      </c>
      <c r="C160" s="176">
        <v>1762514</v>
      </c>
      <c r="D160" s="176">
        <v>1909925</v>
      </c>
      <c r="E160" s="176">
        <v>2121147</v>
      </c>
      <c r="F160" s="176">
        <v>2327524</v>
      </c>
      <c r="G160" s="176">
        <v>2550930</v>
      </c>
      <c r="H160" s="176">
        <v>2666821</v>
      </c>
      <c r="I160" s="176">
        <v>2863254</v>
      </c>
      <c r="J160" s="176">
        <v>3112225</v>
      </c>
      <c r="K160" s="176">
        <f>SUM(K157:K159)</f>
        <v>3156036</v>
      </c>
      <c r="L160" s="176">
        <f>SUM(L157:L159)</f>
        <v>3322116</v>
      </c>
      <c r="M160" s="176">
        <v>3218500</v>
      </c>
      <c r="N160" s="841"/>
      <c r="O160" s="38"/>
      <c r="P160" s="38"/>
      <c r="S160" s="38"/>
    </row>
    <row r="161" spans="2:19">
      <c r="B161" s="890"/>
      <c r="C161" s="1047"/>
      <c r="D161" s="1047"/>
      <c r="E161" s="1047"/>
      <c r="F161" s="1047"/>
      <c r="G161" s="1047"/>
      <c r="H161" s="1047"/>
      <c r="I161" s="1047"/>
      <c r="J161" s="1047"/>
      <c r="K161" s="1047"/>
      <c r="L161" s="1047"/>
      <c r="M161" s="38"/>
      <c r="N161" s="841"/>
      <c r="P161" s="38"/>
      <c r="Q161" s="38"/>
      <c r="R161" s="841"/>
      <c r="S161" s="38"/>
    </row>
    <row r="162" spans="2:19">
      <c r="B162" s="890"/>
      <c r="C162" s="1047"/>
      <c r="D162" s="1047"/>
      <c r="E162" s="1047"/>
      <c r="F162" s="1047"/>
      <c r="G162" s="1047"/>
      <c r="H162" s="1047"/>
      <c r="I162" s="1047"/>
      <c r="J162" s="1047"/>
      <c r="K162" s="1047"/>
      <c r="L162" s="1047"/>
      <c r="M162" s="38"/>
      <c r="N162" s="841"/>
      <c r="P162" s="38"/>
      <c r="Q162" s="38"/>
      <c r="R162" s="841"/>
      <c r="S162" s="38"/>
    </row>
    <row r="163" spans="2:19">
      <c r="B163" s="890"/>
      <c r="C163" s="1047"/>
      <c r="D163" s="1047"/>
      <c r="E163" s="1047"/>
      <c r="F163" s="1047"/>
      <c r="G163" s="1047"/>
      <c r="H163" s="1047"/>
      <c r="I163" s="1047"/>
      <c r="J163" s="1047"/>
      <c r="K163" s="1047"/>
      <c r="L163" s="1047"/>
      <c r="M163" s="38"/>
      <c r="N163" s="841"/>
      <c r="P163" s="38"/>
      <c r="Q163" s="38"/>
      <c r="R163" s="841"/>
      <c r="S163" s="38"/>
    </row>
    <row r="203" spans="2:19">
      <c r="B203" s="841" t="s">
        <v>252</v>
      </c>
      <c r="S203" s="38"/>
    </row>
    <row r="204" spans="2:19">
      <c r="B204" s="1036" t="s">
        <v>241</v>
      </c>
      <c r="C204" s="1036">
        <v>2004</v>
      </c>
      <c r="D204" s="1036">
        <v>2005</v>
      </c>
      <c r="E204" s="1036">
        <v>2006</v>
      </c>
      <c r="F204" s="1036">
        <v>2007</v>
      </c>
      <c r="G204" s="1036">
        <v>2008</v>
      </c>
      <c r="H204" s="1036">
        <v>2009</v>
      </c>
      <c r="I204" s="1036">
        <v>2010</v>
      </c>
      <c r="J204" s="1036">
        <v>2011</v>
      </c>
      <c r="K204" s="1036">
        <v>2012</v>
      </c>
      <c r="L204" s="1036">
        <v>2013</v>
      </c>
      <c r="M204" s="1036">
        <v>2014</v>
      </c>
      <c r="N204" s="1036">
        <v>2015</v>
      </c>
      <c r="O204" s="1036">
        <v>2016</v>
      </c>
      <c r="P204" s="1036">
        <v>2017</v>
      </c>
      <c r="Q204" s="1036">
        <v>2018</v>
      </c>
      <c r="R204" s="1036">
        <v>2019</v>
      </c>
      <c r="S204" s="38"/>
    </row>
    <row r="205" spans="2:19">
      <c r="B205" s="1036" t="s">
        <v>228</v>
      </c>
      <c r="C205" s="885">
        <v>326033</v>
      </c>
      <c r="D205" s="885">
        <v>342289</v>
      </c>
      <c r="E205" s="885">
        <v>362223</v>
      </c>
      <c r="F205" s="885">
        <v>370570</v>
      </c>
      <c r="G205" s="885">
        <v>380373</v>
      </c>
      <c r="H205" s="885">
        <v>360205</v>
      </c>
      <c r="I205" s="885">
        <v>384287</v>
      </c>
      <c r="J205" s="885">
        <v>420770</v>
      </c>
      <c r="K205" s="885">
        <v>431246</v>
      </c>
      <c r="L205" s="885">
        <v>440360</v>
      </c>
      <c r="M205" s="176">
        <v>447123</v>
      </c>
      <c r="N205" s="885">
        <v>438997</v>
      </c>
      <c r="O205" s="885">
        <v>452359</v>
      </c>
      <c r="P205" s="885">
        <v>451930</v>
      </c>
      <c r="Q205" s="885">
        <v>457345</v>
      </c>
      <c r="R205" s="885">
        <v>451890</v>
      </c>
      <c r="S205" s="38"/>
    </row>
    <row r="206" spans="2:19">
      <c r="B206" s="1036" t="s">
        <v>45</v>
      </c>
      <c r="C206" s="176">
        <v>506567</v>
      </c>
      <c r="D206" s="176">
        <v>523871</v>
      </c>
      <c r="E206" s="176">
        <v>512624</v>
      </c>
      <c r="F206" s="176">
        <v>501282</v>
      </c>
      <c r="G206" s="176">
        <v>502081</v>
      </c>
      <c r="H206" s="176">
        <v>456990</v>
      </c>
      <c r="I206" s="176">
        <v>461888</v>
      </c>
      <c r="J206" s="176">
        <v>473648</v>
      </c>
      <c r="K206" s="176">
        <v>487020</v>
      </c>
      <c r="L206" s="176">
        <v>470615</v>
      </c>
      <c r="M206" s="176">
        <v>464274</v>
      </c>
      <c r="N206" s="176">
        <v>453358</v>
      </c>
      <c r="O206" s="176">
        <v>454890</v>
      </c>
      <c r="P206" s="176">
        <v>459320</v>
      </c>
      <c r="Q206" s="176">
        <v>458927</v>
      </c>
      <c r="R206" s="1042">
        <v>452346</v>
      </c>
      <c r="S206" s="38"/>
    </row>
    <row r="207" spans="2:19">
      <c r="B207" s="1036" t="s">
        <v>46</v>
      </c>
      <c r="C207" s="176">
        <v>136176</v>
      </c>
      <c r="D207" s="176">
        <v>161555</v>
      </c>
      <c r="E207" s="176">
        <v>172650</v>
      </c>
      <c r="F207" s="176">
        <v>174896</v>
      </c>
      <c r="G207" s="176">
        <v>172352</v>
      </c>
      <c r="H207" s="176">
        <v>168805</v>
      </c>
      <c r="I207" s="176">
        <v>177695</v>
      </c>
      <c r="J207" s="176">
        <v>187651</v>
      </c>
      <c r="K207" s="176">
        <v>203643</v>
      </c>
      <c r="L207" s="176">
        <v>223311</v>
      </c>
      <c r="M207" s="176">
        <v>230403</v>
      </c>
      <c r="N207" s="176">
        <v>237844</v>
      </c>
      <c r="O207" s="176">
        <v>233530</v>
      </c>
      <c r="P207" s="176">
        <v>226336</v>
      </c>
      <c r="Q207" s="176">
        <v>231708</v>
      </c>
      <c r="R207" s="1042">
        <v>248133</v>
      </c>
      <c r="S207" s="38"/>
    </row>
    <row r="208" spans="2:19">
      <c r="B208" s="1036" t="s">
        <v>47</v>
      </c>
      <c r="C208" s="176">
        <v>68884</v>
      </c>
      <c r="D208" s="176">
        <v>97454</v>
      </c>
      <c r="E208" s="176">
        <v>128787</v>
      </c>
      <c r="F208" s="176">
        <v>160523</v>
      </c>
      <c r="G208" s="176">
        <v>203483</v>
      </c>
      <c r="H208" s="176">
        <v>240427</v>
      </c>
      <c r="I208" s="176">
        <v>307294</v>
      </c>
      <c r="J208" s="176">
        <v>435792</v>
      </c>
      <c r="K208" s="176">
        <v>561010</v>
      </c>
      <c r="L208" s="176">
        <v>733301</v>
      </c>
      <c r="M208" s="176">
        <v>836058</v>
      </c>
      <c r="N208" s="176">
        <v>1009594</v>
      </c>
      <c r="O208" s="176">
        <v>1256740</v>
      </c>
      <c r="P208" s="176">
        <v>1304942</v>
      </c>
      <c r="Q208" s="176">
        <v>1459256</v>
      </c>
      <c r="R208" s="1042">
        <v>1327116</v>
      </c>
      <c r="S208" s="38"/>
    </row>
    <row r="209" spans="2:19">
      <c r="B209" s="1036" t="s">
        <v>48</v>
      </c>
      <c r="C209" s="176">
        <v>317421</v>
      </c>
      <c r="D209" s="176">
        <v>360601</v>
      </c>
      <c r="E209" s="176">
        <v>388937</v>
      </c>
      <c r="F209" s="176">
        <v>409960</v>
      </c>
      <c r="G209" s="176">
        <v>400786</v>
      </c>
      <c r="H209" s="176">
        <v>365529</v>
      </c>
      <c r="I209" s="176">
        <v>415648</v>
      </c>
      <c r="J209" s="176">
        <v>434849</v>
      </c>
      <c r="K209" s="176">
        <v>460745</v>
      </c>
      <c r="L209" s="176">
        <v>487330</v>
      </c>
      <c r="M209" s="176">
        <v>495956</v>
      </c>
      <c r="N209" s="176">
        <v>518353</v>
      </c>
      <c r="O209" s="176">
        <v>512170</v>
      </c>
      <c r="P209" s="176">
        <v>513622</v>
      </c>
      <c r="Q209" s="176">
        <v>503924</v>
      </c>
      <c r="R209" s="1042">
        <v>509780</v>
      </c>
      <c r="S209" s="38"/>
    </row>
    <row r="210" spans="2:19">
      <c r="B210" s="1036" t="s">
        <v>49</v>
      </c>
      <c r="C210" s="176">
        <v>152376</v>
      </c>
      <c r="D210" s="176">
        <v>141605</v>
      </c>
      <c r="E210" s="176">
        <v>160394</v>
      </c>
      <c r="F210" s="176">
        <v>133600</v>
      </c>
      <c r="G210" s="176">
        <v>188504</v>
      </c>
      <c r="H210" s="176">
        <v>170558</v>
      </c>
      <c r="I210" s="176">
        <v>163113</v>
      </c>
      <c r="J210" s="176">
        <v>168437</v>
      </c>
      <c r="K210" s="176">
        <v>179573</v>
      </c>
      <c r="L210" s="176">
        <v>195044</v>
      </c>
      <c r="M210" s="176">
        <v>192045</v>
      </c>
      <c r="N210" s="176">
        <v>205108</v>
      </c>
      <c r="O210" s="176">
        <v>202536</v>
      </c>
      <c r="P210" s="176">
        <v>199886</v>
      </c>
      <c r="Q210" s="176">
        <v>210952</v>
      </c>
      <c r="R210" s="1042">
        <v>229235</v>
      </c>
      <c r="S210" s="38"/>
    </row>
    <row r="211" spans="2:19">
      <c r="B211" s="1036" t="s">
        <v>201</v>
      </c>
      <c r="C211" s="885">
        <v>1507457</v>
      </c>
      <c r="D211" s="885">
        <v>1627375</v>
      </c>
      <c r="E211" s="885">
        <v>1725615</v>
      </c>
      <c r="F211" s="885">
        <v>1750831</v>
      </c>
      <c r="G211" s="885">
        <v>1847579</v>
      </c>
      <c r="H211" s="885">
        <v>1762514</v>
      </c>
      <c r="I211" s="885">
        <v>1909925</v>
      </c>
      <c r="J211" s="885">
        <v>2121147</v>
      </c>
      <c r="K211" s="885">
        <v>2323237</v>
      </c>
      <c r="L211" s="885">
        <v>2549961</v>
      </c>
      <c r="M211" s="885">
        <v>2665859</v>
      </c>
      <c r="N211" s="885">
        <v>2863254</v>
      </c>
      <c r="O211" s="885">
        <v>3112225</v>
      </c>
      <c r="P211" s="885">
        <f>SUM(P205:P210)</f>
        <v>3156036</v>
      </c>
      <c r="Q211" s="885">
        <f>SUM(Q205:Q210)</f>
        <v>3322112</v>
      </c>
      <c r="R211" s="1042">
        <f>SUM(R205:R210)</f>
        <v>3218500</v>
      </c>
      <c r="S211" s="38"/>
    </row>
    <row r="212" spans="2:19">
      <c r="S212" s="38"/>
    </row>
    <row r="254" spans="2:19">
      <c r="B254" s="1036" t="s">
        <v>246</v>
      </c>
      <c r="C254" s="1036">
        <v>2004</v>
      </c>
      <c r="D254" s="1036">
        <v>2005</v>
      </c>
      <c r="E254" s="1036">
        <v>2006</v>
      </c>
      <c r="F254" s="1036">
        <v>2007</v>
      </c>
      <c r="G254" s="1036">
        <v>2008</v>
      </c>
      <c r="H254" s="1036">
        <v>2009</v>
      </c>
      <c r="I254" s="1036">
        <v>2010</v>
      </c>
      <c r="J254" s="1036">
        <v>2011</v>
      </c>
      <c r="K254" s="1036">
        <v>2012</v>
      </c>
      <c r="L254" s="1036">
        <v>2013</v>
      </c>
      <c r="M254" s="1036">
        <v>2014</v>
      </c>
      <c r="N254" s="1036">
        <v>2015</v>
      </c>
      <c r="O254" s="1036">
        <v>2016</v>
      </c>
      <c r="P254" s="1036">
        <v>2017</v>
      </c>
      <c r="Q254" s="1036">
        <v>2018</v>
      </c>
      <c r="R254" s="1036">
        <v>2019</v>
      </c>
      <c r="S254" s="38"/>
    </row>
    <row r="255" spans="2:19">
      <c r="B255" s="1036" t="s">
        <v>228</v>
      </c>
      <c r="C255" s="1068">
        <f t="shared" ref="C255:I255" si="0">D40+D47+D50+D58+D65+D68+D76+D83+D86+D94+D101+D104+D112+D119+D122+D130+D137+D140</f>
        <v>283030</v>
      </c>
      <c r="D255" s="1068">
        <f t="shared" si="0"/>
        <v>284595</v>
      </c>
      <c r="E255" s="1068">
        <f t="shared" si="0"/>
        <v>287014</v>
      </c>
      <c r="F255" s="1068">
        <f t="shared" si="0"/>
        <v>296238</v>
      </c>
      <c r="G255" s="1068">
        <f t="shared" si="0"/>
        <v>290790</v>
      </c>
      <c r="H255" s="1068">
        <f t="shared" si="0"/>
        <v>278790</v>
      </c>
      <c r="I255" s="885">
        <f t="shared" si="0"/>
        <v>277205</v>
      </c>
      <c r="J255" s="885">
        <v>284608</v>
      </c>
      <c r="K255" s="885">
        <v>294599</v>
      </c>
      <c r="L255" s="885">
        <v>294517</v>
      </c>
      <c r="M255" s="176">
        <v>300970</v>
      </c>
      <c r="N255" s="885">
        <v>310869</v>
      </c>
      <c r="O255" s="885">
        <v>311457</v>
      </c>
      <c r="P255" s="885">
        <v>318573</v>
      </c>
      <c r="Q255" s="885">
        <v>323274</v>
      </c>
      <c r="R255" s="1042">
        <v>328278</v>
      </c>
      <c r="S255" s="38"/>
    </row>
    <row r="256" spans="2:19">
      <c r="B256" s="1036" t="s">
        <v>45</v>
      </c>
      <c r="C256" s="885">
        <v>423081</v>
      </c>
      <c r="D256" s="885">
        <v>427078</v>
      </c>
      <c r="E256" s="885">
        <v>408674</v>
      </c>
      <c r="F256" s="885">
        <v>396291</v>
      </c>
      <c r="G256" s="885">
        <v>391002</v>
      </c>
      <c r="H256" s="885">
        <v>348596</v>
      </c>
      <c r="I256" s="885">
        <v>344598</v>
      </c>
      <c r="J256" s="885">
        <v>342610</v>
      </c>
      <c r="K256" s="885">
        <v>342796</v>
      </c>
      <c r="L256" s="885">
        <v>328436</v>
      </c>
      <c r="M256" s="176">
        <v>325989</v>
      </c>
      <c r="N256" s="885">
        <v>318721</v>
      </c>
      <c r="O256" s="885">
        <v>318381</v>
      </c>
      <c r="P256" s="885">
        <v>318479</v>
      </c>
      <c r="Q256" s="885">
        <v>313567</v>
      </c>
      <c r="R256" s="885">
        <v>307969</v>
      </c>
      <c r="S256" s="38"/>
    </row>
    <row r="257" spans="2:19">
      <c r="B257" s="1036" t="s">
        <v>46</v>
      </c>
      <c r="C257" s="885">
        <v>140115</v>
      </c>
      <c r="D257" s="885">
        <v>160921</v>
      </c>
      <c r="E257" s="885">
        <v>166189</v>
      </c>
      <c r="F257" s="885">
        <v>172469</v>
      </c>
      <c r="G257" s="885">
        <v>170632</v>
      </c>
      <c r="H257" s="885">
        <v>163523</v>
      </c>
      <c r="I257" s="885">
        <v>170101</v>
      </c>
      <c r="J257" s="885">
        <v>178924</v>
      </c>
      <c r="K257" s="885">
        <v>188915</v>
      </c>
      <c r="L257" s="885">
        <v>204589</v>
      </c>
      <c r="M257" s="176">
        <v>210292</v>
      </c>
      <c r="N257" s="885">
        <v>213694</v>
      </c>
      <c r="O257" s="885">
        <v>208830</v>
      </c>
      <c r="P257" s="885">
        <v>204775</v>
      </c>
      <c r="Q257" s="885">
        <v>209992</v>
      </c>
      <c r="R257" s="885">
        <v>218975</v>
      </c>
      <c r="S257" s="38"/>
    </row>
    <row r="258" spans="2:19">
      <c r="B258" s="1036" t="s">
        <v>47</v>
      </c>
      <c r="C258" s="885">
        <v>130384</v>
      </c>
      <c r="D258" s="885">
        <v>173327</v>
      </c>
      <c r="E258" s="885">
        <v>210501</v>
      </c>
      <c r="F258" s="885">
        <v>245161</v>
      </c>
      <c r="G258" s="885">
        <v>289838</v>
      </c>
      <c r="H258" s="885">
        <v>314604</v>
      </c>
      <c r="I258" s="885">
        <v>391178</v>
      </c>
      <c r="J258" s="885">
        <v>526412</v>
      </c>
      <c r="K258" s="885">
        <v>652777</v>
      </c>
      <c r="L258" s="885">
        <v>825136</v>
      </c>
      <c r="M258" s="176">
        <v>928177</v>
      </c>
      <c r="N258" s="885">
        <v>1101864</v>
      </c>
      <c r="O258" s="885">
        <v>1338503</v>
      </c>
      <c r="P258" s="885">
        <v>1381594</v>
      </c>
      <c r="Q258" s="885">
        <v>1542002</v>
      </c>
      <c r="R258" s="885">
        <v>1400661</v>
      </c>
      <c r="S258" s="38"/>
    </row>
    <row r="259" spans="2:19">
      <c r="B259" s="1036" t="s">
        <v>48</v>
      </c>
      <c r="C259" s="885">
        <v>356943</v>
      </c>
      <c r="D259" s="885">
        <v>390733</v>
      </c>
      <c r="E259" s="885">
        <v>425967</v>
      </c>
      <c r="F259" s="885">
        <v>456154</v>
      </c>
      <c r="G259" s="885">
        <v>456321</v>
      </c>
      <c r="H259" s="885">
        <v>456106</v>
      </c>
      <c r="I259" s="885">
        <v>490226</v>
      </c>
      <c r="J259" s="885">
        <v>503582</v>
      </c>
      <c r="K259" s="885">
        <v>542815</v>
      </c>
      <c r="L259" s="885">
        <v>571612</v>
      </c>
      <c r="M259" s="176">
        <v>578802</v>
      </c>
      <c r="N259" s="885">
        <v>589410</v>
      </c>
      <c r="O259" s="885">
        <v>605571</v>
      </c>
      <c r="P259" s="885">
        <v>606956</v>
      </c>
      <c r="Q259" s="885">
        <v>597141</v>
      </c>
      <c r="R259" s="885">
        <v>621453</v>
      </c>
      <c r="S259" s="38"/>
    </row>
    <row r="260" spans="2:19">
      <c r="B260" s="1036" t="s">
        <v>49</v>
      </c>
      <c r="C260" s="1068">
        <f t="shared" ref="C260:H260" si="1">D45+D48+D55+D63+D66+D73+D81+D84+D91+D99+D102+D109+D117+D120+D127+D135+D138+D145</f>
        <v>173904</v>
      </c>
      <c r="D260" s="1068">
        <f t="shared" si="1"/>
        <v>190721</v>
      </c>
      <c r="E260" s="1068">
        <f t="shared" si="1"/>
        <v>227270</v>
      </c>
      <c r="F260" s="1068">
        <f t="shared" si="1"/>
        <v>184518</v>
      </c>
      <c r="G260" s="1068">
        <f t="shared" si="1"/>
        <v>248996</v>
      </c>
      <c r="H260" s="1068">
        <f t="shared" si="1"/>
        <v>200895</v>
      </c>
      <c r="I260" s="885">
        <v>236617</v>
      </c>
      <c r="J260" s="885">
        <v>285011</v>
      </c>
      <c r="K260" s="885">
        <v>305622</v>
      </c>
      <c r="L260" s="885">
        <v>326640</v>
      </c>
      <c r="M260" s="176">
        <v>322591</v>
      </c>
      <c r="N260" s="885">
        <v>328696</v>
      </c>
      <c r="O260" s="885">
        <v>329483</v>
      </c>
      <c r="P260" s="885">
        <v>325659</v>
      </c>
      <c r="Q260" s="885">
        <v>336140</v>
      </c>
      <c r="R260" s="1042">
        <v>341164</v>
      </c>
      <c r="S260" s="38"/>
    </row>
    <row r="261" spans="2:19">
      <c r="B261" s="1036" t="s">
        <v>201</v>
      </c>
      <c r="C261" s="1069">
        <v>1507457</v>
      </c>
      <c r="D261" s="1069">
        <v>1627375</v>
      </c>
      <c r="E261" s="1069">
        <v>1725615</v>
      </c>
      <c r="F261" s="1069">
        <v>1750831</v>
      </c>
      <c r="G261" s="1069">
        <v>1847579</v>
      </c>
      <c r="H261" s="1069">
        <v>1762514</v>
      </c>
      <c r="I261" s="1069">
        <v>1909925</v>
      </c>
      <c r="J261" s="1069">
        <v>2121147</v>
      </c>
      <c r="K261" s="1069">
        <v>2327524</v>
      </c>
      <c r="L261" s="1069">
        <v>2550930</v>
      </c>
      <c r="M261" s="1069">
        <v>2666821</v>
      </c>
      <c r="N261" s="885">
        <v>2863254</v>
      </c>
      <c r="O261" s="885">
        <v>3112225</v>
      </c>
      <c r="P261" s="885">
        <v>3156036</v>
      </c>
      <c r="Q261" s="885">
        <v>3322116</v>
      </c>
      <c r="R261" s="885">
        <v>3218500</v>
      </c>
      <c r="S261" s="38"/>
    </row>
    <row r="262" spans="2:19">
      <c r="C262" s="903"/>
      <c r="D262" s="903"/>
      <c r="E262" s="903"/>
      <c r="F262" s="903"/>
      <c r="G262" s="903"/>
      <c r="H262" s="903"/>
      <c r="I262" s="903"/>
      <c r="J262" s="903"/>
      <c r="K262" s="903"/>
      <c r="L262" s="903"/>
      <c r="M262" s="903"/>
      <c r="N262" s="903"/>
      <c r="O262" s="903"/>
      <c r="P262" s="903"/>
      <c r="Q262" s="903"/>
    </row>
    <row r="263" spans="2:19">
      <c r="C263" s="903"/>
      <c r="D263" s="903"/>
      <c r="E263" s="903"/>
      <c r="F263" s="903"/>
      <c r="G263" s="903"/>
      <c r="H263" s="903"/>
      <c r="I263" s="903"/>
      <c r="J263" s="904"/>
      <c r="K263" s="904"/>
      <c r="L263" s="1071"/>
      <c r="M263" s="904"/>
      <c r="N263" s="903"/>
      <c r="O263" s="904"/>
      <c r="P263" s="904"/>
      <c r="Q263" s="904"/>
    </row>
  </sheetData>
  <phoneticPr fontId="75" type="noConversion"/>
  <pageMargins left="0" right="0" top="0.75" bottom="0.75" header="0" footer="0"/>
  <pageSetup scale="80" orientation="landscape" r:id="rId1"/>
  <headerFooter alignWithMargins="0"/>
  <rowBreaks count="5" manualBreakCount="5">
    <brk id="38" max="19" man="1"/>
    <brk id="75" max="19" man="1"/>
    <brk id="111" max="19" man="1"/>
    <brk id="160" max="19" man="1"/>
    <brk id="213" max="1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63"/>
  <sheetViews>
    <sheetView view="pageBreakPreview" topLeftCell="A226" zoomScale="70" zoomScaleNormal="70" zoomScaleSheetLayoutView="70" workbookViewId="0">
      <selection activeCell="Q17" sqref="Q17"/>
    </sheetView>
  </sheetViews>
  <sheetFormatPr defaultColWidth="8.88671875" defaultRowHeight="13.2"/>
  <cols>
    <col min="1" max="1" width="12.33203125" style="38" customWidth="1"/>
    <col min="2" max="2" width="21.6640625" style="38" customWidth="1"/>
    <col min="3" max="3" width="14.44140625" style="38" customWidth="1"/>
    <col min="4" max="4" width="9.6640625" style="880" customWidth="1"/>
    <col min="5" max="10" width="9.88671875" style="880" customWidth="1"/>
    <col min="11" max="11" width="10.109375" style="880" customWidth="1"/>
    <col min="12" max="15" width="10.109375" style="841" customWidth="1"/>
    <col min="16" max="16" width="11.109375" style="841" customWidth="1"/>
    <col min="17" max="17" width="10.44140625" style="38" customWidth="1"/>
    <col min="18" max="19" width="11" style="533" customWidth="1"/>
    <col min="20" max="29" width="8.88671875" style="533"/>
    <col min="30" max="16384" width="8.88671875" style="38"/>
  </cols>
  <sheetData>
    <row r="1" spans="1:29" s="671" customFormat="1" ht="15.6">
      <c r="A1" s="3" t="s">
        <v>39</v>
      </c>
      <c r="B1" s="673"/>
      <c r="D1" s="905"/>
      <c r="E1" s="905"/>
      <c r="F1" s="905"/>
      <c r="G1" s="905"/>
      <c r="H1" s="905"/>
      <c r="I1" s="905"/>
      <c r="J1" s="905"/>
      <c r="K1" s="905"/>
      <c r="L1" s="673"/>
      <c r="M1" s="673"/>
      <c r="N1" s="673"/>
      <c r="O1" s="673"/>
      <c r="P1" s="673"/>
      <c r="R1" s="995"/>
      <c r="S1" s="995"/>
      <c r="T1" s="995"/>
      <c r="U1" s="995"/>
      <c r="V1" s="995"/>
      <c r="W1" s="995"/>
      <c r="X1" s="995"/>
      <c r="Y1" s="995"/>
      <c r="Z1" s="995"/>
      <c r="AA1" s="995"/>
      <c r="AB1" s="995"/>
      <c r="AC1" s="995"/>
    </row>
    <row r="2" spans="1:29" s="671" customFormat="1" ht="15.6">
      <c r="A2" s="671" t="s">
        <v>226</v>
      </c>
      <c r="D2" s="3"/>
      <c r="E2" s="905"/>
      <c r="F2" s="905"/>
      <c r="G2" s="905"/>
      <c r="H2" s="905"/>
      <c r="I2" s="905"/>
      <c r="J2" s="905"/>
      <c r="K2" s="905"/>
      <c r="L2" s="673"/>
      <c r="M2" s="673"/>
      <c r="N2" s="673"/>
      <c r="O2" s="673"/>
      <c r="P2" s="673"/>
      <c r="R2" s="995"/>
      <c r="S2" s="995"/>
      <c r="T2" s="995"/>
      <c r="U2" s="995"/>
      <c r="V2" s="995"/>
      <c r="W2" s="995"/>
      <c r="X2" s="995"/>
      <c r="Y2" s="995"/>
      <c r="Z2" s="995"/>
      <c r="AA2" s="995"/>
      <c r="AB2" s="995"/>
      <c r="AC2" s="995"/>
    </row>
    <row r="3" spans="1:29" s="671" customFormat="1" ht="15.6">
      <c r="A3" s="3" t="s">
        <v>253</v>
      </c>
      <c r="D3" s="3"/>
      <c r="E3" s="1762"/>
      <c r="F3" s="905"/>
      <c r="G3" s="905"/>
      <c r="H3" s="905"/>
      <c r="I3" s="905"/>
      <c r="J3" s="905"/>
      <c r="K3" s="905"/>
      <c r="L3" s="673"/>
      <c r="M3" s="673"/>
      <c r="N3" s="673"/>
      <c r="O3" s="673"/>
      <c r="P3" s="673"/>
      <c r="R3" s="995"/>
      <c r="S3" s="995"/>
      <c r="T3" s="995"/>
      <c r="U3" s="995"/>
      <c r="V3" s="995"/>
      <c r="W3" s="995"/>
      <c r="X3" s="995"/>
      <c r="Y3" s="995"/>
      <c r="Z3" s="995"/>
      <c r="AA3" s="995"/>
      <c r="AB3" s="995"/>
      <c r="AC3" s="995"/>
    </row>
    <row r="4" spans="1:29" s="671" customFormat="1" ht="15.6">
      <c r="A4" s="3"/>
      <c r="D4" s="3"/>
      <c r="E4" s="1762"/>
      <c r="F4" s="905"/>
      <c r="G4" s="905"/>
      <c r="H4" s="905"/>
      <c r="I4" s="905"/>
      <c r="J4" s="905"/>
      <c r="K4" s="905"/>
      <c r="L4" s="673"/>
      <c r="M4" s="673"/>
      <c r="N4" s="673"/>
      <c r="O4" s="673"/>
      <c r="P4" s="673"/>
      <c r="R4" s="995"/>
      <c r="S4" s="995"/>
      <c r="T4" s="995"/>
      <c r="U4" s="995"/>
      <c r="V4" s="995"/>
      <c r="W4" s="995"/>
      <c r="X4" s="995"/>
      <c r="Y4" s="995"/>
      <c r="Z4" s="995"/>
      <c r="AA4" s="995"/>
      <c r="AB4" s="995"/>
      <c r="AC4" s="995"/>
    </row>
    <row r="5" spans="1:29" s="671" customFormat="1" ht="15.6">
      <c r="A5" s="3"/>
      <c r="D5" s="3"/>
      <c r="E5" s="1762"/>
      <c r="F5" s="905"/>
      <c r="G5" s="905"/>
      <c r="H5" s="905"/>
      <c r="I5" s="905"/>
      <c r="J5" s="905"/>
      <c r="K5" s="905"/>
      <c r="L5" s="673"/>
      <c r="M5" s="673"/>
      <c r="N5" s="673"/>
      <c r="O5" s="673"/>
      <c r="P5" s="673"/>
      <c r="R5" s="995"/>
      <c r="S5" s="995"/>
      <c r="T5" s="995"/>
      <c r="U5" s="995"/>
      <c r="V5" s="995"/>
      <c r="W5" s="995"/>
      <c r="X5" s="995"/>
      <c r="Y5" s="995"/>
      <c r="Z5" s="995"/>
      <c r="AA5" s="995"/>
      <c r="AB5" s="995"/>
      <c r="AC5" s="995"/>
    </row>
    <row r="6" spans="1:29" s="671" customFormat="1" ht="15.6">
      <c r="A6" s="3"/>
      <c r="D6" s="3"/>
      <c r="E6" s="1762"/>
      <c r="F6" s="905"/>
      <c r="G6" s="905"/>
      <c r="H6" s="905"/>
      <c r="I6" s="905"/>
      <c r="J6" s="905"/>
      <c r="K6" s="905"/>
      <c r="L6" s="673"/>
      <c r="M6" s="673"/>
      <c r="N6" s="673"/>
      <c r="O6" s="673"/>
      <c r="P6" s="673"/>
      <c r="R6" s="995"/>
      <c r="S6" s="995"/>
      <c r="T6" s="995"/>
      <c r="U6" s="995"/>
      <c r="V6" s="995"/>
      <c r="W6" s="995"/>
      <c r="X6" s="995"/>
      <c r="Y6" s="995"/>
      <c r="Z6" s="995"/>
      <c r="AA6" s="995"/>
      <c r="AB6" s="995"/>
      <c r="AC6" s="995"/>
    </row>
    <row r="7" spans="1:29" s="671" customFormat="1" ht="15.6">
      <c r="A7" s="3"/>
      <c r="D7" s="3"/>
      <c r="E7" s="1762"/>
      <c r="F7" s="905"/>
      <c r="G7" s="905"/>
      <c r="H7" s="905"/>
      <c r="I7" s="905"/>
      <c r="J7" s="905"/>
      <c r="K7" s="905"/>
      <c r="L7" s="673"/>
      <c r="M7" s="673"/>
      <c r="N7" s="673"/>
      <c r="O7" s="673"/>
      <c r="P7" s="673"/>
      <c r="R7" s="995"/>
      <c r="S7" s="995"/>
      <c r="T7" s="995"/>
      <c r="U7" s="995"/>
      <c r="V7" s="995"/>
      <c r="W7" s="995"/>
      <c r="X7" s="995"/>
      <c r="Y7" s="995"/>
      <c r="Z7" s="995"/>
      <c r="AA7" s="995"/>
      <c r="AB7" s="995"/>
      <c r="AC7" s="995"/>
    </row>
    <row r="8" spans="1:29" s="671" customFormat="1" ht="15.6">
      <c r="A8" s="3"/>
      <c r="D8" s="3"/>
      <c r="E8" s="1762"/>
      <c r="F8" s="905"/>
      <c r="G8" s="905"/>
      <c r="H8" s="905"/>
      <c r="I8" s="905"/>
      <c r="J8" s="905"/>
      <c r="K8" s="905"/>
      <c r="L8" s="673"/>
      <c r="M8" s="673"/>
      <c r="N8" s="673"/>
      <c r="O8" s="673"/>
      <c r="P8" s="673"/>
      <c r="R8" s="995"/>
      <c r="S8" s="995"/>
      <c r="T8" s="995"/>
      <c r="U8" s="995"/>
      <c r="V8" s="995"/>
      <c r="W8" s="995"/>
      <c r="X8" s="995"/>
      <c r="Y8" s="995"/>
      <c r="Z8" s="995"/>
      <c r="AA8" s="995"/>
      <c r="AB8" s="995"/>
      <c r="AC8" s="995"/>
    </row>
    <row r="9" spans="1:29" s="671" customFormat="1" ht="15.6">
      <c r="A9" s="3"/>
      <c r="D9" s="3"/>
      <c r="E9" s="1762"/>
      <c r="F9" s="905"/>
      <c r="G9" s="905"/>
      <c r="H9" s="905"/>
      <c r="I9" s="905"/>
      <c r="J9" s="905"/>
      <c r="K9" s="905"/>
      <c r="L9" s="673"/>
      <c r="M9" s="673"/>
      <c r="N9" s="673"/>
      <c r="O9" s="673"/>
      <c r="P9" s="673"/>
      <c r="R9" s="995"/>
      <c r="S9" s="995"/>
      <c r="T9" s="995"/>
      <c r="U9" s="995"/>
      <c r="V9" s="995"/>
      <c r="W9" s="995"/>
      <c r="X9" s="995"/>
      <c r="Y9" s="995"/>
      <c r="Z9" s="995"/>
      <c r="AA9" s="995"/>
      <c r="AB9" s="995"/>
      <c r="AC9" s="995"/>
    </row>
    <row r="10" spans="1:29" s="671" customFormat="1" ht="15.6">
      <c r="A10" s="3"/>
      <c r="D10" s="3"/>
      <c r="E10" s="1762"/>
      <c r="F10" s="905"/>
      <c r="G10" s="905"/>
      <c r="H10" s="905"/>
      <c r="I10" s="905"/>
      <c r="J10" s="905"/>
      <c r="K10" s="905"/>
      <c r="L10" s="673"/>
      <c r="M10" s="673"/>
      <c r="N10" s="673"/>
      <c r="O10" s="673"/>
      <c r="P10" s="673"/>
      <c r="R10" s="995"/>
      <c r="S10" s="995"/>
      <c r="T10" s="995"/>
      <c r="U10" s="995"/>
      <c r="V10" s="995"/>
      <c r="W10" s="995"/>
      <c r="X10" s="995"/>
      <c r="Y10" s="995"/>
      <c r="Z10" s="995"/>
      <c r="AA10" s="995"/>
      <c r="AB10" s="995"/>
      <c r="AC10" s="995"/>
    </row>
    <row r="11" spans="1:29" s="671" customFormat="1" ht="15.6">
      <c r="A11" s="3"/>
      <c r="D11" s="3"/>
      <c r="E11" s="1762"/>
      <c r="F11" s="905"/>
      <c r="G11" s="905"/>
      <c r="H11" s="905"/>
      <c r="I11" s="905"/>
      <c r="J11" s="905"/>
      <c r="K11" s="905"/>
      <c r="L11" s="673"/>
      <c r="M11" s="673"/>
      <c r="N11" s="673"/>
      <c r="O11" s="673"/>
      <c r="P11" s="673"/>
      <c r="R11" s="995"/>
      <c r="S11" s="995"/>
      <c r="T11" s="995"/>
      <c r="U11" s="995"/>
      <c r="V11" s="995"/>
      <c r="W11" s="995"/>
      <c r="X11" s="995"/>
      <c r="Y11" s="995"/>
      <c r="Z11" s="995"/>
      <c r="AA11" s="995"/>
      <c r="AB11" s="995"/>
      <c r="AC11" s="995"/>
    </row>
    <row r="12" spans="1:29" s="671" customFormat="1" ht="15.6">
      <c r="A12" s="3"/>
      <c r="D12" s="3"/>
      <c r="E12" s="1762"/>
      <c r="F12" s="905"/>
      <c r="G12" s="905"/>
      <c r="H12" s="905"/>
      <c r="I12" s="905"/>
      <c r="J12" s="905"/>
      <c r="K12" s="905"/>
      <c r="L12" s="673"/>
      <c r="M12" s="673"/>
      <c r="N12" s="673"/>
      <c r="O12" s="673"/>
      <c r="P12" s="673"/>
      <c r="R12" s="995"/>
      <c r="S12" s="995"/>
      <c r="T12" s="995"/>
      <c r="U12" s="995"/>
      <c r="V12" s="995"/>
      <c r="W12" s="995"/>
      <c r="X12" s="995"/>
      <c r="Y12" s="995"/>
      <c r="Z12" s="995"/>
      <c r="AA12" s="995"/>
      <c r="AB12" s="995"/>
      <c r="AC12" s="995"/>
    </row>
    <row r="13" spans="1:29" s="671" customFormat="1" ht="15.6">
      <c r="A13" s="3"/>
      <c r="D13" s="3"/>
      <c r="E13" s="1762"/>
      <c r="F13" s="905"/>
      <c r="G13" s="905"/>
      <c r="H13" s="905"/>
      <c r="I13" s="905"/>
      <c r="J13" s="905"/>
      <c r="K13" s="905"/>
      <c r="L13" s="673"/>
      <c r="M13" s="673"/>
      <c r="N13" s="673"/>
      <c r="O13" s="673"/>
      <c r="P13" s="673"/>
      <c r="R13" s="995"/>
      <c r="S13" s="995"/>
      <c r="T13" s="995"/>
      <c r="U13" s="995"/>
      <c r="V13" s="995"/>
      <c r="W13" s="995"/>
      <c r="X13" s="995"/>
      <c r="Y13" s="995"/>
      <c r="Z13" s="995"/>
      <c r="AA13" s="995"/>
      <c r="AB13" s="995"/>
      <c r="AC13" s="995"/>
    </row>
    <row r="14" spans="1:29" s="671" customFormat="1" ht="15.6">
      <c r="A14" s="3"/>
      <c r="D14" s="3"/>
      <c r="E14" s="1762"/>
      <c r="F14" s="905"/>
      <c r="G14" s="905"/>
      <c r="H14" s="905"/>
      <c r="I14" s="905"/>
      <c r="J14" s="905"/>
      <c r="K14" s="905"/>
      <c r="L14" s="673"/>
      <c r="M14" s="673"/>
      <c r="N14" s="673"/>
      <c r="O14" s="673"/>
      <c r="P14" s="673"/>
      <c r="R14" s="995"/>
      <c r="S14" s="995"/>
      <c r="T14" s="995"/>
      <c r="U14" s="995"/>
      <c r="V14" s="995"/>
      <c r="W14" s="995"/>
      <c r="X14" s="995"/>
      <c r="Y14" s="995"/>
      <c r="Z14" s="995"/>
      <c r="AA14" s="995"/>
      <c r="AB14" s="995"/>
      <c r="AC14" s="995"/>
    </row>
    <row r="15" spans="1:29" s="671" customFormat="1" ht="15.6">
      <c r="A15" s="3"/>
      <c r="D15" s="3"/>
      <c r="E15" s="1762"/>
      <c r="F15" s="905"/>
      <c r="G15" s="905"/>
      <c r="H15" s="905"/>
      <c r="I15" s="905"/>
      <c r="J15" s="905"/>
      <c r="K15" s="905"/>
      <c r="L15" s="673"/>
      <c r="M15" s="673"/>
      <c r="N15" s="673"/>
      <c r="O15" s="673"/>
      <c r="P15" s="673"/>
      <c r="R15" s="995"/>
      <c r="S15" s="995"/>
      <c r="T15" s="995"/>
      <c r="U15" s="995"/>
      <c r="V15" s="995"/>
      <c r="W15" s="995"/>
      <c r="X15" s="995"/>
      <c r="Y15" s="995"/>
      <c r="Z15" s="995"/>
      <c r="AA15" s="995"/>
      <c r="AB15" s="995"/>
      <c r="AC15" s="995"/>
    </row>
    <row r="16" spans="1:29" s="671" customFormat="1" ht="15.6">
      <c r="A16" s="3"/>
      <c r="D16" s="3"/>
      <c r="E16" s="1762"/>
      <c r="F16" s="905"/>
      <c r="G16" s="905"/>
      <c r="H16" s="905"/>
      <c r="I16" s="905"/>
      <c r="J16" s="905"/>
      <c r="K16" s="905"/>
      <c r="L16" s="673"/>
      <c r="M16" s="673"/>
      <c r="N16" s="673"/>
      <c r="O16" s="673"/>
      <c r="P16" s="673"/>
      <c r="R16" s="995"/>
      <c r="S16" s="995"/>
      <c r="T16" s="995"/>
      <c r="U16" s="995"/>
      <c r="V16" s="995"/>
      <c r="W16" s="995"/>
      <c r="X16" s="995"/>
      <c r="Y16" s="995"/>
      <c r="Z16" s="995"/>
      <c r="AA16" s="995"/>
      <c r="AB16" s="995"/>
      <c r="AC16" s="995"/>
    </row>
    <row r="17" spans="1:29" s="671" customFormat="1" ht="15.6">
      <c r="A17" s="3"/>
      <c r="D17" s="3"/>
      <c r="E17" s="1762"/>
      <c r="F17" s="905"/>
      <c r="G17" s="905"/>
      <c r="H17" s="905"/>
      <c r="I17" s="905"/>
      <c r="J17" s="905"/>
      <c r="K17" s="905"/>
      <c r="L17" s="673"/>
      <c r="M17" s="673"/>
      <c r="N17" s="673"/>
      <c r="O17" s="673"/>
      <c r="P17" s="673"/>
      <c r="R17" s="995"/>
      <c r="S17" s="995"/>
      <c r="T17" s="995"/>
      <c r="U17" s="995"/>
      <c r="V17" s="995"/>
      <c r="W17" s="995"/>
      <c r="X17" s="995"/>
      <c r="Y17" s="995"/>
      <c r="Z17" s="995"/>
      <c r="AA17" s="995"/>
      <c r="AB17" s="995"/>
      <c r="AC17" s="995"/>
    </row>
    <row r="18" spans="1:29" s="671" customFormat="1" ht="15.6">
      <c r="A18" s="3"/>
      <c r="D18" s="3"/>
      <c r="E18" s="1762"/>
      <c r="F18" s="905"/>
      <c r="G18" s="905"/>
      <c r="H18" s="905"/>
      <c r="I18" s="905"/>
      <c r="J18" s="905"/>
      <c r="K18" s="905"/>
      <c r="L18" s="673"/>
      <c r="M18" s="673"/>
      <c r="N18" s="673"/>
      <c r="O18" s="673"/>
      <c r="P18" s="673"/>
      <c r="R18" s="995"/>
      <c r="S18" s="995"/>
      <c r="T18" s="995"/>
      <c r="U18" s="995"/>
      <c r="V18" s="995"/>
      <c r="W18" s="995"/>
      <c r="X18" s="995"/>
      <c r="Y18" s="995"/>
      <c r="Z18" s="995"/>
      <c r="AA18" s="995"/>
      <c r="AB18" s="995"/>
      <c r="AC18" s="995"/>
    </row>
    <row r="19" spans="1:29" s="671" customFormat="1" ht="15.6">
      <c r="A19" s="3"/>
      <c r="D19" s="3"/>
      <c r="E19" s="1762"/>
      <c r="F19" s="905"/>
      <c r="G19" s="905"/>
      <c r="H19" s="905"/>
      <c r="I19" s="905"/>
      <c r="J19" s="905"/>
      <c r="K19" s="905"/>
      <c r="L19" s="673"/>
      <c r="M19" s="673"/>
      <c r="N19" s="673"/>
      <c r="O19" s="673"/>
      <c r="P19" s="673"/>
      <c r="R19" s="995"/>
      <c r="S19" s="995"/>
      <c r="T19" s="995"/>
      <c r="U19" s="995"/>
      <c r="V19" s="995"/>
      <c r="W19" s="995"/>
      <c r="X19" s="995"/>
      <c r="Y19" s="995"/>
      <c r="Z19" s="995"/>
      <c r="AA19" s="995"/>
      <c r="AB19" s="995"/>
      <c r="AC19" s="995"/>
    </row>
    <row r="20" spans="1:29" s="671" customFormat="1" ht="15.6">
      <c r="A20" s="3"/>
      <c r="D20" s="3"/>
      <c r="E20" s="1762"/>
      <c r="F20" s="905"/>
      <c r="G20" s="905"/>
      <c r="H20" s="905"/>
      <c r="I20" s="905"/>
      <c r="J20" s="905"/>
      <c r="K20" s="905"/>
      <c r="L20" s="673"/>
      <c r="M20" s="673"/>
      <c r="N20" s="673"/>
      <c r="O20" s="673"/>
      <c r="P20" s="673"/>
      <c r="R20" s="995"/>
      <c r="S20" s="995"/>
      <c r="T20" s="995"/>
      <c r="U20" s="995"/>
      <c r="V20" s="995"/>
      <c r="W20" s="995"/>
      <c r="X20" s="995"/>
      <c r="Y20" s="995"/>
      <c r="Z20" s="995"/>
      <c r="AA20" s="995"/>
      <c r="AB20" s="995"/>
      <c r="AC20" s="995"/>
    </row>
    <row r="21" spans="1:29" s="671" customFormat="1" ht="15.6">
      <c r="A21" s="3"/>
      <c r="D21" s="3"/>
      <c r="E21" s="1762"/>
      <c r="F21" s="905"/>
      <c r="G21" s="905"/>
      <c r="H21" s="905"/>
      <c r="I21" s="905"/>
      <c r="J21" s="905"/>
      <c r="K21" s="905"/>
      <c r="L21" s="673"/>
      <c r="M21" s="673"/>
      <c r="N21" s="673"/>
      <c r="O21" s="673"/>
      <c r="P21" s="673"/>
      <c r="R21" s="995"/>
      <c r="S21" s="995"/>
      <c r="T21" s="995"/>
      <c r="U21" s="995"/>
      <c r="V21" s="995"/>
      <c r="W21" s="995"/>
      <c r="X21" s="995"/>
      <c r="Y21" s="995"/>
      <c r="Z21" s="995"/>
      <c r="AA21" s="995"/>
      <c r="AB21" s="995"/>
      <c r="AC21" s="995"/>
    </row>
    <row r="22" spans="1:29" s="671" customFormat="1" ht="15.6">
      <c r="A22" s="3"/>
      <c r="D22" s="3"/>
      <c r="E22" s="1762"/>
      <c r="F22" s="905"/>
      <c r="G22" s="905"/>
      <c r="H22" s="905"/>
      <c r="I22" s="905"/>
      <c r="J22" s="905"/>
      <c r="K22" s="905"/>
      <c r="L22" s="673"/>
      <c r="M22" s="673"/>
      <c r="N22" s="673"/>
      <c r="O22" s="673"/>
      <c r="P22" s="673"/>
      <c r="R22" s="995"/>
      <c r="S22" s="995"/>
      <c r="T22" s="995"/>
      <c r="U22" s="995"/>
      <c r="V22" s="995"/>
      <c r="W22" s="995"/>
      <c r="X22" s="995"/>
      <c r="Y22" s="995"/>
      <c r="Z22" s="995"/>
      <c r="AA22" s="995"/>
      <c r="AB22" s="995"/>
      <c r="AC22" s="995"/>
    </row>
    <row r="23" spans="1:29" s="671" customFormat="1" ht="15.6">
      <c r="A23" s="3"/>
      <c r="D23" s="3"/>
      <c r="E23" s="1762"/>
      <c r="F23" s="905"/>
      <c r="G23" s="905"/>
      <c r="H23" s="905"/>
      <c r="I23" s="905"/>
      <c r="J23" s="905"/>
      <c r="K23" s="905"/>
      <c r="L23" s="673"/>
      <c r="M23" s="673"/>
      <c r="N23" s="673"/>
      <c r="O23" s="673"/>
      <c r="P23" s="673"/>
      <c r="R23" s="995"/>
      <c r="S23" s="995"/>
      <c r="T23" s="995"/>
      <c r="U23" s="995"/>
      <c r="V23" s="995"/>
      <c r="W23" s="995"/>
      <c r="X23" s="995"/>
      <c r="Y23" s="995"/>
      <c r="Z23" s="995"/>
      <c r="AA23" s="995"/>
      <c r="AB23" s="995"/>
      <c r="AC23" s="995"/>
    </row>
    <row r="24" spans="1:29" s="671" customFormat="1" ht="15.6">
      <c r="A24" s="3"/>
      <c r="D24" s="3"/>
      <c r="E24" s="1762"/>
      <c r="F24" s="905"/>
      <c r="G24" s="905"/>
      <c r="H24" s="905"/>
      <c r="I24" s="905"/>
      <c r="J24" s="905"/>
      <c r="K24" s="905"/>
      <c r="L24" s="673"/>
      <c r="M24" s="673"/>
      <c r="N24" s="673"/>
      <c r="O24" s="673"/>
      <c r="P24" s="673"/>
      <c r="R24" s="995"/>
      <c r="S24" s="995"/>
      <c r="T24" s="995"/>
      <c r="U24" s="995"/>
      <c r="V24" s="995"/>
      <c r="W24" s="995"/>
      <c r="X24" s="995"/>
      <c r="Y24" s="995"/>
      <c r="Z24" s="995"/>
      <c r="AA24" s="995"/>
      <c r="AB24" s="995"/>
      <c r="AC24" s="995"/>
    </row>
    <row r="25" spans="1:29" s="671" customFormat="1" ht="15.6">
      <c r="A25" s="3"/>
      <c r="D25" s="3"/>
      <c r="E25" s="1762"/>
      <c r="F25" s="905"/>
      <c r="G25" s="905"/>
      <c r="H25" s="905"/>
      <c r="I25" s="905"/>
      <c r="J25" s="905"/>
      <c r="K25" s="905"/>
      <c r="L25" s="673"/>
      <c r="M25" s="673"/>
      <c r="N25" s="673"/>
      <c r="O25" s="673"/>
      <c r="P25" s="673"/>
      <c r="R25" s="995"/>
      <c r="S25" s="995"/>
      <c r="T25" s="995"/>
      <c r="U25" s="995"/>
      <c r="V25" s="995"/>
      <c r="W25" s="995"/>
      <c r="X25" s="995"/>
      <c r="Y25" s="995"/>
      <c r="Z25" s="995"/>
      <c r="AA25" s="995"/>
      <c r="AB25" s="995"/>
      <c r="AC25" s="995"/>
    </row>
    <row r="26" spans="1:29" s="671" customFormat="1" ht="15.6">
      <c r="A26" s="3"/>
      <c r="D26" s="3"/>
      <c r="E26" s="1762"/>
      <c r="F26" s="905"/>
      <c r="G26" s="905"/>
      <c r="H26" s="905"/>
      <c r="I26" s="905"/>
      <c r="J26" s="905"/>
      <c r="K26" s="905"/>
      <c r="L26" s="673"/>
      <c r="M26" s="673"/>
      <c r="N26" s="673"/>
      <c r="O26" s="673"/>
      <c r="P26" s="673"/>
      <c r="R26" s="995"/>
      <c r="S26" s="995"/>
      <c r="T26" s="995"/>
      <c r="U26" s="995"/>
      <c r="V26" s="995"/>
      <c r="W26" s="995"/>
      <c r="X26" s="995"/>
      <c r="Y26" s="995"/>
      <c r="Z26" s="995"/>
      <c r="AA26" s="995"/>
      <c r="AB26" s="995"/>
      <c r="AC26" s="995"/>
    </row>
    <row r="27" spans="1:29" s="671" customFormat="1" ht="15.6">
      <c r="A27" s="3"/>
      <c r="D27" s="3"/>
      <c r="E27" s="1762"/>
      <c r="F27" s="905"/>
      <c r="G27" s="905"/>
      <c r="H27" s="905"/>
      <c r="I27" s="905"/>
      <c r="J27" s="905"/>
      <c r="K27" s="905"/>
      <c r="L27" s="673"/>
      <c r="M27" s="673"/>
      <c r="N27" s="673"/>
      <c r="O27" s="673"/>
      <c r="P27" s="673"/>
      <c r="R27" s="995"/>
      <c r="S27" s="995"/>
      <c r="T27" s="995"/>
      <c r="U27" s="995"/>
      <c r="V27" s="995"/>
      <c r="W27" s="995"/>
      <c r="X27" s="995"/>
      <c r="Y27" s="995"/>
      <c r="Z27" s="995"/>
      <c r="AA27" s="995"/>
      <c r="AB27" s="995"/>
      <c r="AC27" s="995"/>
    </row>
    <row r="28" spans="1:29" s="671" customFormat="1" ht="15.6">
      <c r="A28" s="3"/>
      <c r="D28" s="3"/>
      <c r="E28" s="1762"/>
      <c r="F28" s="905"/>
      <c r="G28" s="905"/>
      <c r="H28" s="905"/>
      <c r="I28" s="905"/>
      <c r="J28" s="905"/>
      <c r="K28" s="905"/>
      <c r="L28" s="673"/>
      <c r="M28" s="673"/>
      <c r="N28" s="673"/>
      <c r="O28" s="673"/>
      <c r="P28" s="673"/>
      <c r="R28" s="995"/>
      <c r="S28" s="995"/>
      <c r="T28" s="995"/>
      <c r="U28" s="995"/>
      <c r="V28" s="995"/>
      <c r="W28" s="995"/>
      <c r="X28" s="995"/>
      <c r="Y28" s="995"/>
      <c r="Z28" s="995"/>
      <c r="AA28" s="995"/>
      <c r="AB28" s="995"/>
      <c r="AC28" s="995"/>
    </row>
    <row r="29" spans="1:29" s="671" customFormat="1" ht="15.6">
      <c r="A29" s="3"/>
      <c r="D29" s="3"/>
      <c r="E29" s="1762"/>
      <c r="F29" s="905"/>
      <c r="G29" s="905"/>
      <c r="H29" s="905"/>
      <c r="I29" s="905"/>
      <c r="J29" s="905"/>
      <c r="K29" s="905"/>
      <c r="L29" s="673"/>
      <c r="M29" s="673"/>
      <c r="N29" s="673"/>
      <c r="O29" s="673"/>
      <c r="P29" s="673"/>
      <c r="R29" s="995"/>
      <c r="S29" s="995"/>
      <c r="T29" s="995"/>
      <c r="U29" s="995"/>
      <c r="V29" s="995"/>
      <c r="W29" s="995"/>
      <c r="X29" s="995"/>
      <c r="Y29" s="995"/>
      <c r="Z29" s="995"/>
      <c r="AA29" s="995"/>
      <c r="AB29" s="995"/>
      <c r="AC29" s="995"/>
    </row>
    <row r="30" spans="1:29" s="671" customFormat="1" ht="15.6">
      <c r="A30" s="3"/>
      <c r="D30" s="3"/>
      <c r="E30" s="1762"/>
      <c r="F30" s="905"/>
      <c r="G30" s="905"/>
      <c r="H30" s="905"/>
      <c r="I30" s="905"/>
      <c r="J30" s="905"/>
      <c r="K30" s="905"/>
      <c r="L30" s="673"/>
      <c r="M30" s="673"/>
      <c r="N30" s="673"/>
      <c r="O30" s="673"/>
      <c r="P30" s="673"/>
      <c r="R30" s="995"/>
      <c r="S30" s="995"/>
      <c r="T30" s="995"/>
      <c r="U30" s="995"/>
      <c r="V30" s="995"/>
      <c r="W30" s="995"/>
      <c r="X30" s="995"/>
      <c r="Y30" s="995"/>
      <c r="Z30" s="995"/>
      <c r="AA30" s="995"/>
      <c r="AB30" s="995"/>
      <c r="AC30" s="995"/>
    </row>
    <row r="31" spans="1:29" s="671" customFormat="1" ht="15.6">
      <c r="A31" s="3"/>
      <c r="D31" s="3"/>
      <c r="E31" s="1762"/>
      <c r="F31" s="905"/>
      <c r="G31" s="905"/>
      <c r="H31" s="905"/>
      <c r="I31" s="905"/>
      <c r="J31" s="905"/>
      <c r="K31" s="905"/>
      <c r="L31" s="673"/>
      <c r="M31" s="673"/>
      <c r="N31" s="673"/>
      <c r="O31" s="673"/>
      <c r="P31" s="673"/>
      <c r="R31" s="995"/>
      <c r="S31" s="995"/>
      <c r="T31" s="995"/>
      <c r="U31" s="995"/>
      <c r="V31" s="995"/>
      <c r="W31" s="995"/>
      <c r="X31" s="995"/>
      <c r="Y31" s="995"/>
      <c r="Z31" s="995"/>
      <c r="AA31" s="995"/>
      <c r="AB31" s="995"/>
      <c r="AC31" s="995"/>
    </row>
    <row r="32" spans="1:29" s="671" customFormat="1" ht="15.6">
      <c r="A32" s="3"/>
      <c r="D32" s="3"/>
      <c r="E32" s="1762"/>
      <c r="F32" s="905"/>
      <c r="G32" s="905"/>
      <c r="H32" s="905"/>
      <c r="I32" s="905"/>
      <c r="J32" s="905"/>
      <c r="K32" s="905"/>
      <c r="L32" s="673"/>
      <c r="M32" s="673"/>
      <c r="N32" s="673"/>
      <c r="O32" s="673"/>
      <c r="P32" s="673"/>
      <c r="R32" s="995"/>
      <c r="S32" s="995"/>
      <c r="T32" s="995"/>
      <c r="U32" s="995"/>
      <c r="V32" s="995"/>
      <c r="W32" s="995"/>
      <c r="X32" s="995"/>
      <c r="Y32" s="995"/>
      <c r="Z32" s="995"/>
      <c r="AA32" s="995"/>
      <c r="AB32" s="995"/>
      <c r="AC32" s="995"/>
    </row>
    <row r="33" spans="1:29" s="671" customFormat="1" ht="15.6">
      <c r="A33" s="3"/>
      <c r="D33" s="3"/>
      <c r="E33" s="1762"/>
      <c r="F33" s="905"/>
      <c r="G33" s="905"/>
      <c r="H33" s="905"/>
      <c r="I33" s="905"/>
      <c r="J33" s="905"/>
      <c r="K33" s="905"/>
      <c r="L33" s="673"/>
      <c r="M33" s="673"/>
      <c r="N33" s="673"/>
      <c r="O33" s="673"/>
      <c r="P33" s="673"/>
      <c r="R33" s="995"/>
      <c r="S33" s="995"/>
      <c r="T33" s="995"/>
      <c r="U33" s="995"/>
      <c r="V33" s="995"/>
      <c r="W33" s="995"/>
      <c r="X33" s="995"/>
      <c r="Y33" s="995"/>
      <c r="Z33" s="995"/>
      <c r="AA33" s="995"/>
      <c r="AB33" s="995"/>
      <c r="AC33" s="995"/>
    </row>
    <row r="34" spans="1:29" s="671" customFormat="1" ht="15.6">
      <c r="A34" s="3"/>
      <c r="D34" s="3"/>
      <c r="E34" s="1762"/>
      <c r="F34" s="905"/>
      <c r="G34" s="905"/>
      <c r="H34" s="905"/>
      <c r="I34" s="905"/>
      <c r="J34" s="905"/>
      <c r="K34" s="905"/>
      <c r="L34" s="673"/>
      <c r="M34" s="673"/>
      <c r="N34" s="673"/>
      <c r="O34" s="673"/>
      <c r="P34" s="673"/>
      <c r="R34" s="995"/>
      <c r="S34" s="995"/>
      <c r="T34" s="995"/>
      <c r="U34" s="995"/>
      <c r="V34" s="995"/>
      <c r="W34" s="995"/>
      <c r="X34" s="995"/>
      <c r="Y34" s="995"/>
      <c r="Z34" s="995"/>
      <c r="AA34" s="995"/>
      <c r="AB34" s="995"/>
      <c r="AC34" s="995"/>
    </row>
    <row r="35" spans="1:29" ht="15.6" thickBot="1">
      <c r="R35" s="995"/>
    </row>
    <row r="36" spans="1:29">
      <c r="A36" s="136" t="s">
        <v>227</v>
      </c>
      <c r="B36" s="906" t="s">
        <v>142</v>
      </c>
      <c r="C36" s="906" t="s">
        <v>246</v>
      </c>
      <c r="D36" s="907">
        <v>2004</v>
      </c>
      <c r="E36" s="937">
        <v>2005</v>
      </c>
      <c r="F36" s="938">
        <v>2006</v>
      </c>
      <c r="G36" s="907">
        <v>2007</v>
      </c>
      <c r="H36" s="939">
        <v>2008</v>
      </c>
      <c r="I36" s="959">
        <v>2009</v>
      </c>
      <c r="J36" s="959">
        <v>2010</v>
      </c>
      <c r="K36" s="907">
        <v>2011</v>
      </c>
      <c r="L36" s="960">
        <v>2012</v>
      </c>
      <c r="M36" s="960">
        <v>2013</v>
      </c>
      <c r="N36" s="969">
        <v>2014</v>
      </c>
      <c r="O36" s="970">
        <v>2015</v>
      </c>
      <c r="P36" s="971">
        <v>2016</v>
      </c>
      <c r="Q36" s="1558">
        <v>2017</v>
      </c>
      <c r="R36" s="970">
        <v>2018</v>
      </c>
      <c r="S36" s="1563">
        <v>2019</v>
      </c>
      <c r="T36" s="890"/>
      <c r="U36" s="890"/>
      <c r="V36" s="890"/>
      <c r="W36" s="890"/>
      <c r="X36" s="890"/>
      <c r="Y36" s="890"/>
      <c r="Z36" s="890"/>
    </row>
    <row r="37" spans="1:29">
      <c r="A37" s="908" t="s">
        <v>44</v>
      </c>
      <c r="B37" s="909" t="s">
        <v>229</v>
      </c>
      <c r="C37" s="910" t="s">
        <v>44</v>
      </c>
      <c r="D37" s="911">
        <v>124556</v>
      </c>
      <c r="E37" s="940">
        <v>121435</v>
      </c>
      <c r="F37" s="941">
        <v>122736</v>
      </c>
      <c r="G37" s="911">
        <v>123780</v>
      </c>
      <c r="H37" s="902">
        <v>122431</v>
      </c>
      <c r="I37" s="961">
        <v>121982</v>
      </c>
      <c r="J37" s="961">
        <v>107632</v>
      </c>
      <c r="K37" s="911">
        <v>122642</v>
      </c>
      <c r="L37" s="911">
        <v>123570</v>
      </c>
      <c r="M37" s="911">
        <v>122572</v>
      </c>
      <c r="N37" s="961">
        <v>123283</v>
      </c>
      <c r="O37" s="972">
        <v>114506</v>
      </c>
      <c r="P37" s="973">
        <v>123809</v>
      </c>
      <c r="Q37" s="902">
        <v>122813</v>
      </c>
      <c r="R37" s="972">
        <v>119044</v>
      </c>
      <c r="S37" s="1564">
        <v>117969</v>
      </c>
      <c r="T37" s="902"/>
      <c r="U37" s="902"/>
      <c r="V37" s="902"/>
      <c r="W37" s="890"/>
      <c r="X37" s="902"/>
      <c r="Y37" s="902"/>
      <c r="Z37" s="902"/>
      <c r="AA37" s="902"/>
      <c r="AB37" s="902"/>
    </row>
    <row r="38" spans="1:29">
      <c r="A38" s="912"/>
      <c r="B38" s="910"/>
      <c r="C38" s="913" t="s">
        <v>45</v>
      </c>
      <c r="D38" s="914">
        <v>5694</v>
      </c>
      <c r="E38" s="942">
        <v>5903</v>
      </c>
      <c r="F38" s="943">
        <v>5623</v>
      </c>
      <c r="G38" s="914">
        <v>5912</v>
      </c>
      <c r="H38" s="944">
        <v>5464</v>
      </c>
      <c r="I38" s="962">
        <v>5033</v>
      </c>
      <c r="J38" s="962">
        <v>5224</v>
      </c>
      <c r="K38" s="914">
        <v>5083</v>
      </c>
      <c r="L38" s="850">
        <v>5477</v>
      </c>
      <c r="M38" s="850">
        <v>5528</v>
      </c>
      <c r="N38" s="862">
        <v>5557</v>
      </c>
      <c r="O38" s="974">
        <v>5574</v>
      </c>
      <c r="P38" s="975">
        <v>5364</v>
      </c>
      <c r="Q38" s="888">
        <v>5380</v>
      </c>
      <c r="R38" s="981">
        <v>5224</v>
      </c>
      <c r="S38" s="1565">
        <v>5179</v>
      </c>
      <c r="T38" s="902"/>
      <c r="U38" s="902"/>
      <c r="V38" s="902"/>
      <c r="W38" s="890"/>
      <c r="X38" s="902"/>
      <c r="Y38" s="902"/>
      <c r="Z38" s="902"/>
      <c r="AA38" s="902"/>
      <c r="AB38" s="902"/>
    </row>
    <row r="39" spans="1:29">
      <c r="A39" s="912"/>
      <c r="B39" s="910"/>
      <c r="C39" s="913" t="s">
        <v>247</v>
      </c>
      <c r="D39" s="914">
        <v>1523</v>
      </c>
      <c r="E39" s="942">
        <v>1566</v>
      </c>
      <c r="F39" s="943">
        <v>1654</v>
      </c>
      <c r="G39" s="914">
        <v>1754</v>
      </c>
      <c r="H39" s="944">
        <v>1398</v>
      </c>
      <c r="I39" s="962">
        <v>1274</v>
      </c>
      <c r="J39" s="962">
        <v>1200</v>
      </c>
      <c r="K39" s="914">
        <v>1292</v>
      </c>
      <c r="L39" s="850">
        <v>1380</v>
      </c>
      <c r="M39" s="850">
        <v>1626</v>
      </c>
      <c r="N39" s="862">
        <v>1602</v>
      </c>
      <c r="O39" s="974">
        <v>1773</v>
      </c>
      <c r="P39" s="975">
        <v>1675</v>
      </c>
      <c r="Q39" s="888">
        <v>1566</v>
      </c>
      <c r="R39" s="981">
        <v>1631</v>
      </c>
      <c r="S39" s="1565">
        <v>1627</v>
      </c>
      <c r="T39" s="902"/>
      <c r="U39" s="902"/>
      <c r="V39" s="902"/>
      <c r="W39" s="890"/>
      <c r="X39" s="902"/>
      <c r="Y39" s="902"/>
      <c r="Z39" s="902"/>
      <c r="AA39" s="902"/>
      <c r="AB39" s="902"/>
    </row>
    <row r="40" spans="1:29">
      <c r="A40" s="912"/>
      <c r="B40" s="910"/>
      <c r="C40" s="913" t="s">
        <v>248</v>
      </c>
      <c r="D40" s="914">
        <v>4107</v>
      </c>
      <c r="E40" s="942">
        <v>5431</v>
      </c>
      <c r="F40" s="943">
        <v>5421</v>
      </c>
      <c r="G40" s="914">
        <v>6203</v>
      </c>
      <c r="H40" s="944">
        <v>5217</v>
      </c>
      <c r="I40" s="962">
        <v>5205</v>
      </c>
      <c r="J40" s="962">
        <v>6042</v>
      </c>
      <c r="K40" s="914">
        <v>8067</v>
      </c>
      <c r="L40" s="850">
        <v>8683</v>
      </c>
      <c r="M40" s="850">
        <v>9379</v>
      </c>
      <c r="N40" s="862">
        <v>9709</v>
      </c>
      <c r="O40" s="974">
        <v>10915</v>
      </c>
      <c r="P40" s="975">
        <v>11157</v>
      </c>
      <c r="Q40" s="888">
        <v>10970</v>
      </c>
      <c r="R40" s="981">
        <v>12110</v>
      </c>
      <c r="S40" s="1565">
        <v>13181</v>
      </c>
      <c r="T40" s="902"/>
      <c r="U40" s="902"/>
      <c r="V40" s="902"/>
      <c r="W40" s="890"/>
      <c r="X40" s="902"/>
      <c r="Y40" s="902"/>
      <c r="Z40" s="902"/>
      <c r="AA40" s="902"/>
      <c r="AB40" s="902"/>
    </row>
    <row r="41" spans="1:29">
      <c r="A41" s="912"/>
      <c r="B41" s="910"/>
      <c r="C41" s="913" t="s">
        <v>48</v>
      </c>
      <c r="D41" s="914">
        <v>34203</v>
      </c>
      <c r="E41" s="942">
        <v>36020</v>
      </c>
      <c r="F41" s="943">
        <v>38352</v>
      </c>
      <c r="G41" s="914">
        <v>41054</v>
      </c>
      <c r="H41" s="944">
        <v>40739</v>
      </c>
      <c r="I41" s="962">
        <v>38176</v>
      </c>
      <c r="J41" s="962">
        <v>40266</v>
      </c>
      <c r="K41" s="914">
        <v>40491</v>
      </c>
      <c r="L41" s="850">
        <v>42727</v>
      </c>
      <c r="M41" s="850">
        <v>43669</v>
      </c>
      <c r="N41" s="862">
        <v>43554</v>
      </c>
      <c r="O41" s="974">
        <v>43899</v>
      </c>
      <c r="P41" s="975">
        <v>45149</v>
      </c>
      <c r="Q41" s="888">
        <v>44765</v>
      </c>
      <c r="R41" s="981">
        <v>43979</v>
      </c>
      <c r="S41" s="1565">
        <v>42558</v>
      </c>
      <c r="T41" s="902"/>
      <c r="U41" s="902"/>
      <c r="V41" s="902"/>
      <c r="W41" s="890"/>
      <c r="X41" s="902"/>
      <c r="Y41" s="902"/>
      <c r="Z41" s="902"/>
      <c r="AA41" s="902"/>
      <c r="AB41" s="902"/>
    </row>
    <row r="42" spans="1:29">
      <c r="A42" s="912"/>
      <c r="B42" s="910"/>
      <c r="C42" s="913" t="s">
        <v>49</v>
      </c>
      <c r="D42" s="914">
        <v>8137</v>
      </c>
      <c r="E42" s="942">
        <v>11205</v>
      </c>
      <c r="F42" s="943">
        <v>12813</v>
      </c>
      <c r="G42" s="914">
        <v>10623</v>
      </c>
      <c r="H42" s="944">
        <v>13265</v>
      </c>
      <c r="I42" s="962">
        <v>10691</v>
      </c>
      <c r="J42" s="962">
        <v>10129</v>
      </c>
      <c r="K42" s="914">
        <v>13802</v>
      </c>
      <c r="L42" s="850">
        <v>14999</v>
      </c>
      <c r="M42" s="850">
        <v>14979</v>
      </c>
      <c r="N42" s="862">
        <v>14791</v>
      </c>
      <c r="O42" s="974">
        <v>17032</v>
      </c>
      <c r="P42" s="975">
        <v>17133</v>
      </c>
      <c r="Q42" s="888">
        <v>14818</v>
      </c>
      <c r="R42" s="981">
        <v>15426</v>
      </c>
      <c r="S42" s="1565">
        <v>13477</v>
      </c>
      <c r="T42" s="902"/>
      <c r="U42" s="902"/>
      <c r="V42" s="902"/>
      <c r="W42" s="890"/>
      <c r="X42" s="902"/>
      <c r="Y42" s="902"/>
      <c r="Z42" s="902"/>
      <c r="AA42" s="902"/>
      <c r="AB42" s="902"/>
    </row>
    <row r="43" spans="1:29" s="841" customFormat="1">
      <c r="A43" s="915"/>
      <c r="B43" s="916"/>
      <c r="C43" s="916" t="s">
        <v>201</v>
      </c>
      <c r="D43" s="917">
        <v>178220</v>
      </c>
      <c r="E43" s="945">
        <v>181560</v>
      </c>
      <c r="F43" s="946">
        <v>186599</v>
      </c>
      <c r="G43" s="917">
        <v>189326</v>
      </c>
      <c r="H43" s="947">
        <v>188514</v>
      </c>
      <c r="I43" s="963">
        <v>182361</v>
      </c>
      <c r="J43" s="963">
        <v>170493</v>
      </c>
      <c r="K43" s="917">
        <v>191377</v>
      </c>
      <c r="L43" s="917">
        <v>196836</v>
      </c>
      <c r="M43" s="917">
        <v>197753</v>
      </c>
      <c r="N43" s="963">
        <v>198496</v>
      </c>
      <c r="O43" s="976">
        <v>193699</v>
      </c>
      <c r="P43" s="977">
        <v>204287</v>
      </c>
      <c r="Q43" s="947">
        <v>200312</v>
      </c>
      <c r="R43" s="976">
        <f>SUM(R37:R42)</f>
        <v>197414</v>
      </c>
      <c r="S43" s="1566">
        <f>SUM(S37:S42)</f>
        <v>193991</v>
      </c>
      <c r="T43" s="902"/>
      <c r="U43" s="902"/>
      <c r="V43" s="902"/>
      <c r="W43" s="890"/>
      <c r="X43" s="902"/>
      <c r="Y43" s="902"/>
      <c r="Z43" s="902"/>
      <c r="AA43" s="902"/>
      <c r="AB43" s="902"/>
      <c r="AC43" s="890"/>
    </row>
    <row r="44" spans="1:29" s="841" customFormat="1">
      <c r="A44" s="915"/>
      <c r="B44" s="918" t="s">
        <v>230</v>
      </c>
      <c r="C44" s="919" t="s">
        <v>44</v>
      </c>
      <c r="D44" s="920">
        <v>971239</v>
      </c>
      <c r="E44" s="948">
        <v>1080746</v>
      </c>
      <c r="F44" s="949">
        <v>1078285</v>
      </c>
      <c r="G44" s="920">
        <v>1153079</v>
      </c>
      <c r="H44" s="950">
        <v>1219771</v>
      </c>
      <c r="I44" s="964">
        <v>1171570</v>
      </c>
      <c r="J44" s="964">
        <v>1393571</v>
      </c>
      <c r="K44" s="965">
        <v>1359510</v>
      </c>
      <c r="L44" s="966">
        <v>1336003</v>
      </c>
      <c r="M44" s="966">
        <v>1341784</v>
      </c>
      <c r="N44" s="978">
        <v>1378585</v>
      </c>
      <c r="O44" s="979">
        <v>1403873</v>
      </c>
      <c r="P44" s="980">
        <v>1405787</v>
      </c>
      <c r="Q44" s="1335">
        <v>1479972</v>
      </c>
      <c r="R44" s="993">
        <v>41453</v>
      </c>
      <c r="S44" s="1567">
        <v>42847</v>
      </c>
      <c r="T44" s="999"/>
      <c r="U44" s="999"/>
      <c r="V44" s="999"/>
      <c r="W44" s="890"/>
      <c r="X44" s="902"/>
      <c r="Y44" s="902"/>
      <c r="Z44" s="902"/>
      <c r="AA44" s="902"/>
      <c r="AB44" s="902"/>
      <c r="AC44" s="890"/>
    </row>
    <row r="45" spans="1:29" s="841" customFormat="1">
      <c r="A45" s="915"/>
      <c r="B45" s="921"/>
      <c r="C45" s="922" t="s">
        <v>49</v>
      </c>
      <c r="D45" s="914">
        <v>40120</v>
      </c>
      <c r="E45" s="942">
        <v>96339</v>
      </c>
      <c r="F45" s="943">
        <v>99323</v>
      </c>
      <c r="G45" s="914">
        <v>102649</v>
      </c>
      <c r="H45" s="944">
        <v>74457</v>
      </c>
      <c r="I45" s="962">
        <v>68063</v>
      </c>
      <c r="J45" s="962">
        <v>50668</v>
      </c>
      <c r="K45" s="914">
        <v>56387</v>
      </c>
      <c r="L45" s="914">
        <v>59924</v>
      </c>
      <c r="M45" s="914">
        <v>64414</v>
      </c>
      <c r="N45" s="962">
        <v>58943</v>
      </c>
      <c r="O45" s="981">
        <v>55520</v>
      </c>
      <c r="P45" s="982">
        <v>56783</v>
      </c>
      <c r="Q45" s="944">
        <v>52249</v>
      </c>
      <c r="R45" s="1561">
        <v>723</v>
      </c>
      <c r="S45" s="1568">
        <v>649</v>
      </c>
      <c r="T45" s="999"/>
      <c r="U45" s="999"/>
      <c r="V45" s="999"/>
      <c r="W45" s="890"/>
      <c r="X45" s="902"/>
      <c r="Y45" s="902"/>
      <c r="Z45" s="902"/>
      <c r="AA45" s="902"/>
      <c r="AB45" s="902"/>
      <c r="AC45" s="890"/>
    </row>
    <row r="46" spans="1:29" s="841" customFormat="1">
      <c r="A46" s="915"/>
      <c r="B46" s="923"/>
      <c r="C46" s="924" t="s">
        <v>201</v>
      </c>
      <c r="D46" s="925">
        <v>1011359</v>
      </c>
      <c r="E46" s="951">
        <v>1177085</v>
      </c>
      <c r="F46" s="952">
        <v>1177608</v>
      </c>
      <c r="G46" s="925">
        <v>1255728</v>
      </c>
      <c r="H46" s="952">
        <v>1294228</v>
      </c>
      <c r="I46" s="925">
        <v>1239633</v>
      </c>
      <c r="J46" s="925">
        <v>1444239</v>
      </c>
      <c r="K46" s="925">
        <v>1415897</v>
      </c>
      <c r="L46" s="967">
        <v>1395927</v>
      </c>
      <c r="M46" s="967">
        <v>1406198</v>
      </c>
      <c r="N46" s="983">
        <v>1437528</v>
      </c>
      <c r="O46" s="984">
        <v>1459393</v>
      </c>
      <c r="P46" s="985">
        <v>1462570</v>
      </c>
      <c r="Q46" s="1559">
        <f>SUM(Q44:Q45)</f>
        <v>1532221</v>
      </c>
      <c r="R46" s="987">
        <f>SUM(R44:R45)</f>
        <v>42176</v>
      </c>
      <c r="S46" s="1569">
        <f>SUM(S44:S45)</f>
        <v>43496</v>
      </c>
      <c r="T46" s="1001"/>
      <c r="U46" s="1001"/>
      <c r="V46" s="1001"/>
      <c r="W46" s="890"/>
      <c r="X46" s="902"/>
      <c r="Y46" s="902"/>
      <c r="Z46" s="902"/>
      <c r="AA46" s="902"/>
      <c r="AB46" s="902"/>
      <c r="AC46" s="890"/>
    </row>
    <row r="47" spans="1:29" s="841" customFormat="1">
      <c r="A47" s="915"/>
      <c r="B47" s="926" t="s">
        <v>249</v>
      </c>
      <c r="C47" s="916" t="s">
        <v>44</v>
      </c>
      <c r="D47" s="911">
        <v>687801</v>
      </c>
      <c r="E47" s="940">
        <v>816560</v>
      </c>
      <c r="F47" s="941">
        <v>910566</v>
      </c>
      <c r="G47" s="911">
        <v>1011882</v>
      </c>
      <c r="H47" s="902">
        <v>1138645</v>
      </c>
      <c r="I47" s="961">
        <v>1159153</v>
      </c>
      <c r="J47" s="961">
        <v>1254313</v>
      </c>
      <c r="K47" s="911">
        <v>1282053</v>
      </c>
      <c r="L47" s="911">
        <v>1338181</v>
      </c>
      <c r="M47" s="911">
        <v>1374793</v>
      </c>
      <c r="N47" s="961">
        <v>1412593</v>
      </c>
      <c r="O47" s="972">
        <v>1411259</v>
      </c>
      <c r="P47" s="986">
        <v>1408532</v>
      </c>
      <c r="Q47" s="1001">
        <v>1424706</v>
      </c>
      <c r="R47" s="972">
        <v>43033</v>
      </c>
      <c r="S47" s="1763">
        <v>42666</v>
      </c>
      <c r="T47" s="1003"/>
      <c r="U47" s="1003"/>
      <c r="V47" s="1003"/>
      <c r="W47" s="890"/>
      <c r="X47" s="902"/>
      <c r="Y47" s="902"/>
      <c r="Z47" s="902"/>
      <c r="AA47" s="902"/>
      <c r="AB47" s="902"/>
      <c r="AC47" s="890"/>
    </row>
    <row r="48" spans="1:29" s="841" customFormat="1">
      <c r="A48" s="915"/>
      <c r="B48" s="927"/>
      <c r="C48" s="922" t="s">
        <v>45</v>
      </c>
      <c r="D48" s="914">
        <v>15944</v>
      </c>
      <c r="E48" s="942">
        <v>17798</v>
      </c>
      <c r="F48" s="943">
        <v>18332</v>
      </c>
      <c r="G48" s="914">
        <v>18903</v>
      </c>
      <c r="H48" s="944">
        <v>19323</v>
      </c>
      <c r="I48" s="962">
        <v>16218</v>
      </c>
      <c r="J48" s="962">
        <v>15898</v>
      </c>
      <c r="K48" s="914">
        <v>15940</v>
      </c>
      <c r="L48" s="850">
        <v>15422</v>
      </c>
      <c r="M48" s="850">
        <v>15076</v>
      </c>
      <c r="N48" s="862">
        <v>15593</v>
      </c>
      <c r="O48" s="974">
        <v>15210</v>
      </c>
      <c r="P48" s="975">
        <v>15204</v>
      </c>
      <c r="Q48" s="888">
        <v>15179</v>
      </c>
      <c r="R48" s="981">
        <v>15660</v>
      </c>
      <c r="S48" s="1565">
        <v>15215</v>
      </c>
      <c r="T48" s="902"/>
      <c r="U48" s="902"/>
      <c r="V48" s="902"/>
      <c r="W48" s="890"/>
      <c r="X48" s="902"/>
      <c r="Y48" s="902"/>
      <c r="Z48" s="902"/>
      <c r="AA48" s="902"/>
      <c r="AB48" s="902"/>
      <c r="AC48" s="890"/>
    </row>
    <row r="49" spans="1:29" s="841" customFormat="1">
      <c r="A49" s="915"/>
      <c r="B49" s="927"/>
      <c r="C49" s="922" t="s">
        <v>247</v>
      </c>
      <c r="D49" s="914">
        <v>7580</v>
      </c>
      <c r="E49" s="942">
        <v>8511</v>
      </c>
      <c r="F49" s="943">
        <v>9030</v>
      </c>
      <c r="G49" s="914">
        <v>9412</v>
      </c>
      <c r="H49" s="944">
        <v>9634</v>
      </c>
      <c r="I49" s="962">
        <v>7998</v>
      </c>
      <c r="J49" s="962">
        <v>8651</v>
      </c>
      <c r="K49" s="914">
        <v>9277</v>
      </c>
      <c r="L49" s="850">
        <v>8814</v>
      </c>
      <c r="M49" s="850">
        <v>10112</v>
      </c>
      <c r="N49" s="862">
        <v>10697</v>
      </c>
      <c r="O49" s="974">
        <v>10254</v>
      </c>
      <c r="P49" s="975">
        <v>10176</v>
      </c>
      <c r="Q49" s="888">
        <v>10133</v>
      </c>
      <c r="R49" s="981">
        <v>11071</v>
      </c>
      <c r="S49" s="1565">
        <v>10615</v>
      </c>
      <c r="T49" s="902"/>
      <c r="U49" s="902"/>
      <c r="V49" s="902"/>
      <c r="W49" s="890"/>
      <c r="X49" s="902"/>
      <c r="Y49" s="902"/>
      <c r="Z49" s="902"/>
      <c r="AA49" s="902"/>
      <c r="AB49" s="902"/>
      <c r="AC49" s="890"/>
    </row>
    <row r="50" spans="1:29" s="841" customFormat="1">
      <c r="A50" s="915"/>
      <c r="B50" s="927"/>
      <c r="C50" s="922" t="s">
        <v>248</v>
      </c>
      <c r="D50" s="914">
        <v>12222</v>
      </c>
      <c r="E50" s="942">
        <v>14847</v>
      </c>
      <c r="F50" s="943">
        <v>17200</v>
      </c>
      <c r="G50" s="914">
        <v>18452</v>
      </c>
      <c r="H50" s="944">
        <v>20634</v>
      </c>
      <c r="I50" s="962">
        <v>19042</v>
      </c>
      <c r="J50" s="962">
        <v>21697</v>
      </c>
      <c r="K50" s="914">
        <v>22132</v>
      </c>
      <c r="L50" s="850">
        <v>23137</v>
      </c>
      <c r="M50" s="850">
        <v>23908</v>
      </c>
      <c r="N50" s="862">
        <v>25285</v>
      </c>
      <c r="O50" s="974">
        <v>24738</v>
      </c>
      <c r="P50" s="975">
        <v>25310</v>
      </c>
      <c r="Q50" s="888">
        <v>25848</v>
      </c>
      <c r="R50" s="981">
        <v>27700</v>
      </c>
      <c r="S50" s="1565">
        <v>28575</v>
      </c>
      <c r="T50" s="902"/>
      <c r="U50" s="902"/>
      <c r="V50" s="902"/>
      <c r="W50" s="890"/>
      <c r="X50" s="902"/>
      <c r="Y50" s="902"/>
      <c r="Z50" s="902"/>
      <c r="AA50" s="902"/>
      <c r="AB50" s="902"/>
      <c r="AC50" s="890"/>
    </row>
    <row r="51" spans="1:29" s="841" customFormat="1">
      <c r="A51" s="915"/>
      <c r="B51" s="927"/>
      <c r="C51" s="922" t="s">
        <v>48</v>
      </c>
      <c r="D51" s="914">
        <v>18721</v>
      </c>
      <c r="E51" s="942">
        <v>18554</v>
      </c>
      <c r="F51" s="943">
        <v>21211</v>
      </c>
      <c r="G51" s="914">
        <v>23679</v>
      </c>
      <c r="H51" s="944">
        <v>28255</v>
      </c>
      <c r="I51" s="962">
        <v>34041</v>
      </c>
      <c r="J51" s="962">
        <v>38558</v>
      </c>
      <c r="K51" s="914">
        <v>39823</v>
      </c>
      <c r="L51" s="850">
        <v>42468</v>
      </c>
      <c r="M51" s="850">
        <v>45235</v>
      </c>
      <c r="N51" s="862">
        <v>48125</v>
      </c>
      <c r="O51" s="974">
        <v>49304</v>
      </c>
      <c r="P51" s="975">
        <v>52120</v>
      </c>
      <c r="Q51" s="888">
        <v>52230</v>
      </c>
      <c r="R51" s="981">
        <v>51720</v>
      </c>
      <c r="S51" s="1565">
        <v>52134</v>
      </c>
      <c r="T51" s="902"/>
      <c r="U51" s="902"/>
      <c r="V51" s="902"/>
      <c r="W51" s="890"/>
      <c r="X51" s="902"/>
      <c r="Y51" s="902"/>
      <c r="Z51" s="902"/>
      <c r="AA51" s="902"/>
      <c r="AB51" s="902"/>
      <c r="AC51" s="890"/>
    </row>
    <row r="52" spans="1:29" s="841" customFormat="1">
      <c r="A52" s="915"/>
      <c r="B52" s="927"/>
      <c r="C52" s="922" t="s">
        <v>49</v>
      </c>
      <c r="D52" s="914">
        <v>23407</v>
      </c>
      <c r="E52" s="942">
        <v>29995</v>
      </c>
      <c r="F52" s="943">
        <v>39646</v>
      </c>
      <c r="G52" s="914">
        <v>33210</v>
      </c>
      <c r="H52" s="944">
        <v>38054</v>
      </c>
      <c r="I52" s="962">
        <v>26814</v>
      </c>
      <c r="J52" s="962">
        <v>49916</v>
      </c>
      <c r="K52" s="914">
        <v>83898</v>
      </c>
      <c r="L52" s="914">
        <v>86221</v>
      </c>
      <c r="M52" s="914">
        <v>88813</v>
      </c>
      <c r="N52" s="962">
        <v>90623</v>
      </c>
      <c r="O52" s="981">
        <v>88099</v>
      </c>
      <c r="P52" s="982">
        <v>84467</v>
      </c>
      <c r="Q52" s="944">
        <v>84095</v>
      </c>
      <c r="R52" s="1561">
        <v>68570</v>
      </c>
      <c r="S52" s="1764">
        <v>63944</v>
      </c>
      <c r="T52" s="1003"/>
      <c r="U52" s="1003"/>
      <c r="V52" s="1003"/>
      <c r="W52" s="890"/>
      <c r="X52" s="902"/>
      <c r="Y52" s="902"/>
      <c r="Z52" s="902"/>
      <c r="AA52" s="902"/>
      <c r="AB52" s="902"/>
      <c r="AC52" s="890"/>
    </row>
    <row r="53" spans="1:29" s="841" customFormat="1">
      <c r="A53" s="915"/>
      <c r="B53" s="928"/>
      <c r="C53" s="924" t="s">
        <v>201</v>
      </c>
      <c r="D53" s="929">
        <v>765675</v>
      </c>
      <c r="E53" s="951">
        <v>906265</v>
      </c>
      <c r="F53" s="952">
        <v>1015985</v>
      </c>
      <c r="G53" s="925">
        <v>1115538</v>
      </c>
      <c r="H53" s="953">
        <v>1254545</v>
      </c>
      <c r="I53" s="929">
        <v>1263266</v>
      </c>
      <c r="J53" s="929">
        <v>1389033</v>
      </c>
      <c r="K53" s="929">
        <v>1453123</v>
      </c>
      <c r="L53" s="929">
        <v>1514243</v>
      </c>
      <c r="M53" s="929">
        <v>1557937</v>
      </c>
      <c r="N53" s="929">
        <v>1602916</v>
      </c>
      <c r="O53" s="987">
        <v>1598864</v>
      </c>
      <c r="P53" s="988">
        <v>1595809</v>
      </c>
      <c r="Q53" s="953">
        <f>SUM(Q47:Q52)</f>
        <v>1612191</v>
      </c>
      <c r="R53" s="987">
        <f>SUM(R47:R52)</f>
        <v>217754</v>
      </c>
      <c r="S53" s="1569">
        <f>SUM(S47:S52)</f>
        <v>213149</v>
      </c>
      <c r="T53" s="902"/>
      <c r="U53" s="902"/>
      <c r="V53" s="902"/>
      <c r="W53" s="890"/>
      <c r="X53" s="902"/>
      <c r="Y53" s="902"/>
      <c r="Z53" s="902"/>
      <c r="AA53" s="902"/>
      <c r="AB53" s="902"/>
      <c r="AC53" s="890"/>
    </row>
    <row r="54" spans="1:29" s="841" customFormat="1" ht="19.95" customHeight="1">
      <c r="A54" s="930"/>
      <c r="B54" s="931" t="s">
        <v>201</v>
      </c>
      <c r="C54" s="931"/>
      <c r="D54" s="932">
        <v>1955254</v>
      </c>
      <c r="E54" s="954">
        <v>2264910</v>
      </c>
      <c r="F54" s="955">
        <v>2380192</v>
      </c>
      <c r="G54" s="932">
        <v>2560592</v>
      </c>
      <c r="H54" s="955">
        <v>2737287</v>
      </c>
      <c r="I54" s="932">
        <v>2685260</v>
      </c>
      <c r="J54" s="932">
        <v>3003765</v>
      </c>
      <c r="K54" s="932">
        <v>3060397</v>
      </c>
      <c r="L54" s="932">
        <v>3107006</v>
      </c>
      <c r="M54" s="932">
        <v>3161888</v>
      </c>
      <c r="N54" s="989">
        <v>3238940</v>
      </c>
      <c r="O54" s="990">
        <v>3251956</v>
      </c>
      <c r="P54" s="991">
        <v>3262666</v>
      </c>
      <c r="Q54" s="1018">
        <v>3344724</v>
      </c>
      <c r="R54" s="987">
        <f>R43+R46+R53</f>
        <v>457344</v>
      </c>
      <c r="S54" s="1569">
        <f>S43+S46+S53</f>
        <v>450636</v>
      </c>
      <c r="T54" s="1005"/>
      <c r="U54" s="1005"/>
      <c r="V54" s="1005"/>
      <c r="W54" s="890"/>
      <c r="X54" s="902"/>
      <c r="Y54" s="902"/>
      <c r="Z54" s="902"/>
      <c r="AA54" s="902"/>
      <c r="AB54" s="902"/>
      <c r="AC54" s="890"/>
    </row>
    <row r="55" spans="1:29" s="841" customFormat="1">
      <c r="A55" s="933" t="s">
        <v>45</v>
      </c>
      <c r="B55" s="919" t="s">
        <v>229</v>
      </c>
      <c r="C55" s="916" t="s">
        <v>44</v>
      </c>
      <c r="D55" s="911">
        <v>4757</v>
      </c>
      <c r="E55" s="940">
        <v>4612</v>
      </c>
      <c r="F55" s="941">
        <v>4141</v>
      </c>
      <c r="G55" s="911">
        <v>4021</v>
      </c>
      <c r="H55" s="902">
        <v>3438</v>
      </c>
      <c r="I55" s="961">
        <v>2661</v>
      </c>
      <c r="J55" s="961">
        <v>2282</v>
      </c>
      <c r="K55" s="911">
        <v>2811</v>
      </c>
      <c r="L55" s="849">
        <v>3057</v>
      </c>
      <c r="M55" s="849">
        <v>3288</v>
      </c>
      <c r="N55" s="861">
        <v>3542</v>
      </c>
      <c r="O55" s="992">
        <v>4190</v>
      </c>
      <c r="P55" s="986">
        <v>4583</v>
      </c>
      <c r="Q55" s="1001">
        <v>4992</v>
      </c>
      <c r="R55" s="972">
        <v>5122</v>
      </c>
      <c r="S55" s="1564">
        <v>4828</v>
      </c>
      <c r="T55" s="902"/>
      <c r="U55" s="902"/>
      <c r="V55" s="902"/>
      <c r="W55" s="890"/>
      <c r="X55" s="902"/>
      <c r="Y55" s="902"/>
      <c r="Z55" s="902"/>
      <c r="AA55" s="902"/>
      <c r="AB55" s="902"/>
      <c r="AC55" s="890"/>
    </row>
    <row r="56" spans="1:29" s="841" customFormat="1">
      <c r="A56" s="915"/>
      <c r="B56" s="916"/>
      <c r="C56" s="922" t="s">
        <v>45</v>
      </c>
      <c r="D56" s="914">
        <v>362342</v>
      </c>
      <c r="E56" s="942">
        <v>359382</v>
      </c>
      <c r="F56" s="943">
        <v>336013</v>
      </c>
      <c r="G56" s="914">
        <v>321375</v>
      </c>
      <c r="H56" s="944">
        <v>317528</v>
      </c>
      <c r="I56" s="962">
        <v>282359</v>
      </c>
      <c r="J56" s="962">
        <v>276156</v>
      </c>
      <c r="K56" s="914">
        <v>271683</v>
      </c>
      <c r="L56" s="850">
        <v>269132</v>
      </c>
      <c r="M56" s="850">
        <v>252391</v>
      </c>
      <c r="N56" s="862">
        <v>245343</v>
      </c>
      <c r="O56" s="974">
        <v>237574</v>
      </c>
      <c r="P56" s="975">
        <v>238167</v>
      </c>
      <c r="Q56" s="888">
        <v>236218</v>
      </c>
      <c r="R56" s="981">
        <v>228705</v>
      </c>
      <c r="S56" s="1565">
        <v>219138</v>
      </c>
      <c r="T56" s="902"/>
      <c r="U56" s="902"/>
      <c r="V56" s="902"/>
      <c r="W56" s="890"/>
      <c r="X56" s="902"/>
      <c r="Y56" s="902"/>
      <c r="Z56" s="902"/>
      <c r="AA56" s="902"/>
      <c r="AB56" s="902"/>
      <c r="AC56" s="890"/>
    </row>
    <row r="57" spans="1:29" s="841" customFormat="1">
      <c r="A57" s="915"/>
      <c r="B57" s="916"/>
      <c r="C57" s="922" t="s">
        <v>247</v>
      </c>
      <c r="D57" s="914">
        <v>9017</v>
      </c>
      <c r="E57" s="942">
        <v>9201</v>
      </c>
      <c r="F57" s="943">
        <v>9222</v>
      </c>
      <c r="G57" s="914">
        <v>8853</v>
      </c>
      <c r="H57" s="944">
        <v>8039</v>
      </c>
      <c r="I57" s="962">
        <v>5857</v>
      </c>
      <c r="J57" s="962">
        <v>5471</v>
      </c>
      <c r="K57" s="914">
        <v>6242</v>
      </c>
      <c r="L57" s="850">
        <v>6203</v>
      </c>
      <c r="M57" s="850">
        <v>5502</v>
      </c>
      <c r="N57" s="862">
        <v>5101</v>
      </c>
      <c r="O57" s="974">
        <v>5117</v>
      </c>
      <c r="P57" s="975">
        <v>4654</v>
      </c>
      <c r="Q57" s="888">
        <v>4699</v>
      </c>
      <c r="R57" s="981">
        <v>5036</v>
      </c>
      <c r="S57" s="1565">
        <v>4399</v>
      </c>
      <c r="T57" s="902"/>
      <c r="U57" s="902"/>
      <c r="V57" s="902"/>
      <c r="W57" s="890"/>
      <c r="X57" s="902"/>
      <c r="Y57" s="902"/>
      <c r="Z57" s="902"/>
      <c r="AA57" s="902"/>
      <c r="AB57" s="902"/>
      <c r="AC57" s="890"/>
    </row>
    <row r="58" spans="1:29" s="841" customFormat="1">
      <c r="A58" s="915"/>
      <c r="B58" s="916"/>
      <c r="C58" s="922" t="s">
        <v>248</v>
      </c>
      <c r="D58" s="914">
        <v>18026</v>
      </c>
      <c r="E58" s="942">
        <v>20663</v>
      </c>
      <c r="F58" s="943">
        <v>20471</v>
      </c>
      <c r="G58" s="914">
        <v>20183</v>
      </c>
      <c r="H58" s="944">
        <v>19498</v>
      </c>
      <c r="I58" s="962">
        <v>16783</v>
      </c>
      <c r="J58" s="962">
        <v>17691</v>
      </c>
      <c r="K58" s="914">
        <v>22640</v>
      </c>
      <c r="L58" s="850">
        <v>21792</v>
      </c>
      <c r="M58" s="850">
        <v>19734</v>
      </c>
      <c r="N58" s="862">
        <v>18161</v>
      </c>
      <c r="O58" s="974">
        <v>18466</v>
      </c>
      <c r="P58" s="975">
        <v>17892</v>
      </c>
      <c r="Q58" s="888">
        <v>18438</v>
      </c>
      <c r="R58" s="981">
        <v>21594</v>
      </c>
      <c r="S58" s="1565">
        <v>22864</v>
      </c>
      <c r="T58" s="902"/>
      <c r="U58" s="902"/>
      <c r="V58" s="902"/>
      <c r="W58" s="890"/>
      <c r="X58" s="902"/>
      <c r="Y58" s="902"/>
      <c r="Z58" s="902"/>
      <c r="AA58" s="902"/>
      <c r="AB58" s="902"/>
      <c r="AC58" s="890"/>
    </row>
    <row r="59" spans="1:29" s="841" customFormat="1">
      <c r="A59" s="915"/>
      <c r="B59" s="916"/>
      <c r="C59" s="922" t="s">
        <v>48</v>
      </c>
      <c r="D59" s="914">
        <v>55281</v>
      </c>
      <c r="E59" s="942">
        <v>61587</v>
      </c>
      <c r="F59" s="943">
        <v>64140</v>
      </c>
      <c r="G59" s="914">
        <v>65057</v>
      </c>
      <c r="H59" s="944">
        <v>66408</v>
      </c>
      <c r="I59" s="962">
        <v>60409</v>
      </c>
      <c r="J59" s="962">
        <v>58948</v>
      </c>
      <c r="K59" s="914">
        <v>59246</v>
      </c>
      <c r="L59" s="850">
        <v>58833</v>
      </c>
      <c r="M59" s="850">
        <v>54996</v>
      </c>
      <c r="N59" s="862">
        <v>55350</v>
      </c>
      <c r="O59" s="974">
        <v>55271</v>
      </c>
      <c r="P59" s="975">
        <v>54087</v>
      </c>
      <c r="Q59" s="888">
        <v>52843</v>
      </c>
      <c r="R59" s="981">
        <v>52131</v>
      </c>
      <c r="S59" s="1565">
        <v>50203</v>
      </c>
      <c r="T59" s="902"/>
      <c r="U59" s="902"/>
      <c r="V59" s="902"/>
      <c r="W59" s="890"/>
      <c r="X59" s="902"/>
      <c r="Y59" s="902"/>
      <c r="Z59" s="902"/>
      <c r="AA59" s="902"/>
      <c r="AB59" s="902"/>
      <c r="AC59" s="890"/>
    </row>
    <row r="60" spans="1:29" s="841" customFormat="1">
      <c r="A60" s="915"/>
      <c r="B60" s="916"/>
      <c r="C60" s="922" t="s">
        <v>49</v>
      </c>
      <c r="D60" s="914">
        <v>3481</v>
      </c>
      <c r="E60" s="942">
        <v>4088</v>
      </c>
      <c r="F60" s="943">
        <v>4323</v>
      </c>
      <c r="G60" s="914">
        <v>3779</v>
      </c>
      <c r="H60" s="944">
        <v>4132</v>
      </c>
      <c r="I60" s="962">
        <v>6147</v>
      </c>
      <c r="J60" s="962">
        <v>3983</v>
      </c>
      <c r="K60" s="914">
        <v>6433</v>
      </c>
      <c r="L60" s="850">
        <v>6950</v>
      </c>
      <c r="M60" s="850">
        <v>6420</v>
      </c>
      <c r="N60" s="862">
        <v>6212</v>
      </c>
      <c r="O60" s="974">
        <v>7733</v>
      </c>
      <c r="P60" s="975">
        <v>7950</v>
      </c>
      <c r="Q60" s="888">
        <v>6253</v>
      </c>
      <c r="R60" s="1561">
        <v>6807</v>
      </c>
      <c r="S60" s="1568">
        <v>6259</v>
      </c>
      <c r="T60" s="902"/>
      <c r="U60" s="902"/>
      <c r="V60" s="902"/>
      <c r="W60" s="890"/>
      <c r="X60" s="902"/>
      <c r="Y60" s="902"/>
      <c r="Z60" s="902"/>
      <c r="AA60" s="902"/>
      <c r="AB60" s="902"/>
      <c r="AC60" s="890"/>
    </row>
    <row r="61" spans="1:29" s="841" customFormat="1">
      <c r="A61" s="915"/>
      <c r="B61" s="916"/>
      <c r="C61" s="916" t="s">
        <v>201</v>
      </c>
      <c r="D61" s="911">
        <v>452904</v>
      </c>
      <c r="E61" s="940">
        <v>459533</v>
      </c>
      <c r="F61" s="941">
        <v>438310</v>
      </c>
      <c r="G61" s="911">
        <v>423268</v>
      </c>
      <c r="H61" s="902">
        <v>419043</v>
      </c>
      <c r="I61" s="961">
        <v>374216</v>
      </c>
      <c r="J61" s="961">
        <v>364531</v>
      </c>
      <c r="K61" s="911">
        <v>369055</v>
      </c>
      <c r="L61" s="849">
        <v>365967</v>
      </c>
      <c r="M61" s="849">
        <v>342331</v>
      </c>
      <c r="N61" s="861">
        <v>333709</v>
      </c>
      <c r="O61" s="992">
        <v>328351</v>
      </c>
      <c r="P61" s="986">
        <v>327333</v>
      </c>
      <c r="Q61" s="1001">
        <v>323443</v>
      </c>
      <c r="R61" s="976">
        <f>SUM(R55:R60)</f>
        <v>319395</v>
      </c>
      <c r="S61" s="1566">
        <f>SUM(S55:S60)</f>
        <v>307691</v>
      </c>
      <c r="T61" s="902"/>
      <c r="U61" s="902"/>
      <c r="V61" s="902"/>
      <c r="W61" s="890"/>
      <c r="X61" s="902"/>
      <c r="Y61" s="902"/>
      <c r="Z61" s="902"/>
      <c r="AA61" s="902"/>
      <c r="AB61" s="902"/>
      <c r="AC61" s="890"/>
    </row>
    <row r="62" spans="1:29" s="841" customFormat="1">
      <c r="A62" s="915"/>
      <c r="B62" s="918" t="s">
        <v>230</v>
      </c>
      <c r="C62" s="919" t="s">
        <v>44</v>
      </c>
      <c r="D62" s="934">
        <v>334205</v>
      </c>
      <c r="E62" s="956">
        <v>345901</v>
      </c>
      <c r="F62" s="957">
        <v>311358</v>
      </c>
      <c r="G62" s="934">
        <v>317941</v>
      </c>
      <c r="H62" s="958">
        <v>336920</v>
      </c>
      <c r="I62" s="968">
        <v>236894</v>
      </c>
      <c r="J62" s="968">
        <v>284714</v>
      </c>
      <c r="K62" s="934">
        <v>291832</v>
      </c>
      <c r="L62" s="934">
        <v>275999</v>
      </c>
      <c r="M62" s="934">
        <v>250696</v>
      </c>
      <c r="N62" s="968">
        <v>237140</v>
      </c>
      <c r="O62" s="993">
        <v>231165</v>
      </c>
      <c r="P62" s="994">
        <v>233145</v>
      </c>
      <c r="Q62" s="958">
        <v>243863</v>
      </c>
      <c r="R62" s="993">
        <v>6906</v>
      </c>
      <c r="S62" s="1567">
        <v>6612</v>
      </c>
      <c r="T62" s="902"/>
      <c r="U62" s="999"/>
      <c r="V62" s="999"/>
      <c r="W62" s="890"/>
      <c r="X62" s="902"/>
      <c r="Y62" s="902"/>
      <c r="Z62" s="902"/>
      <c r="AA62" s="902"/>
      <c r="AB62" s="902"/>
      <c r="AC62" s="890"/>
    </row>
    <row r="63" spans="1:29" s="841" customFormat="1">
      <c r="A63" s="915"/>
      <c r="B63" s="921"/>
      <c r="C63" s="922" t="s">
        <v>49</v>
      </c>
      <c r="D63" s="914">
        <v>13431</v>
      </c>
      <c r="E63" s="942">
        <v>30899</v>
      </c>
      <c r="F63" s="943">
        <v>28245</v>
      </c>
      <c r="G63" s="914">
        <v>27706</v>
      </c>
      <c r="H63" s="944">
        <v>9815</v>
      </c>
      <c r="I63" s="962">
        <v>11801</v>
      </c>
      <c r="J63" s="962">
        <v>7688</v>
      </c>
      <c r="K63" s="914">
        <v>8956</v>
      </c>
      <c r="L63" s="914">
        <v>9646</v>
      </c>
      <c r="M63" s="914">
        <v>9526</v>
      </c>
      <c r="N63" s="962">
        <v>4635</v>
      </c>
      <c r="O63" s="981">
        <v>3569</v>
      </c>
      <c r="P63" s="982">
        <v>3716</v>
      </c>
      <c r="Q63" s="944">
        <v>3117</v>
      </c>
      <c r="R63" s="1561">
        <v>106</v>
      </c>
      <c r="S63" s="1568">
        <v>95</v>
      </c>
      <c r="T63" s="999"/>
      <c r="U63" s="999"/>
      <c r="V63" s="999"/>
      <c r="W63" s="890"/>
      <c r="X63" s="902"/>
      <c r="Y63" s="902"/>
      <c r="Z63" s="902"/>
      <c r="AA63" s="902"/>
      <c r="AB63" s="902"/>
      <c r="AC63" s="890"/>
    </row>
    <row r="64" spans="1:29">
      <c r="A64" s="912"/>
      <c r="B64" s="935"/>
      <c r="C64" s="936" t="s">
        <v>201</v>
      </c>
      <c r="D64" s="925">
        <v>347636</v>
      </c>
      <c r="E64" s="951">
        <v>376800</v>
      </c>
      <c r="F64" s="952">
        <v>339603</v>
      </c>
      <c r="G64" s="925">
        <v>345647</v>
      </c>
      <c r="H64" s="952">
        <v>346735</v>
      </c>
      <c r="I64" s="925">
        <v>248695</v>
      </c>
      <c r="J64" s="925">
        <v>292402</v>
      </c>
      <c r="K64" s="925">
        <v>300788</v>
      </c>
      <c r="L64" s="967">
        <v>285645</v>
      </c>
      <c r="M64" s="967">
        <v>260222</v>
      </c>
      <c r="N64" s="983">
        <v>241775</v>
      </c>
      <c r="O64" s="984">
        <v>234734</v>
      </c>
      <c r="P64" s="985">
        <v>236861</v>
      </c>
      <c r="Q64" s="1559">
        <f>SUM(Q62:Q63)</f>
        <v>246980</v>
      </c>
      <c r="R64" s="987">
        <f>SUM(R62:R63)</f>
        <v>7012</v>
      </c>
      <c r="S64" s="1569">
        <f>SUM(S62:S63)</f>
        <v>6707</v>
      </c>
      <c r="T64" s="1001"/>
      <c r="U64" s="1001"/>
      <c r="V64" s="1001"/>
      <c r="W64" s="890"/>
      <c r="X64" s="902"/>
      <c r="Y64" s="902"/>
      <c r="Z64" s="902"/>
      <c r="AA64" s="902"/>
      <c r="AB64" s="902"/>
    </row>
    <row r="65" spans="1:29">
      <c r="A65" s="912"/>
      <c r="B65" s="1007" t="s">
        <v>249</v>
      </c>
      <c r="C65" s="910" t="s">
        <v>44</v>
      </c>
      <c r="D65" s="911">
        <v>151959</v>
      </c>
      <c r="E65" s="940">
        <v>204459</v>
      </c>
      <c r="F65" s="941">
        <v>256342</v>
      </c>
      <c r="G65" s="911">
        <v>273103</v>
      </c>
      <c r="H65" s="902">
        <v>257395</v>
      </c>
      <c r="I65" s="961">
        <v>314030</v>
      </c>
      <c r="J65" s="961">
        <v>414312</v>
      </c>
      <c r="K65" s="911">
        <v>432109</v>
      </c>
      <c r="L65" s="849">
        <v>530905</v>
      </c>
      <c r="M65" s="849">
        <v>567820</v>
      </c>
      <c r="N65" s="861">
        <v>575932</v>
      </c>
      <c r="O65" s="992">
        <v>559566</v>
      </c>
      <c r="P65" s="986">
        <v>541763</v>
      </c>
      <c r="Q65" s="1001">
        <v>561445</v>
      </c>
      <c r="R65" s="972">
        <v>19577</v>
      </c>
      <c r="S65" s="1763">
        <v>19731</v>
      </c>
      <c r="T65" s="1003"/>
      <c r="U65" s="1003"/>
      <c r="V65" s="1003"/>
      <c r="W65" s="890"/>
      <c r="X65" s="902"/>
      <c r="Y65" s="902"/>
      <c r="Z65" s="902"/>
      <c r="AA65" s="902"/>
      <c r="AB65" s="902"/>
    </row>
    <row r="66" spans="1:29">
      <c r="A66" s="912"/>
      <c r="B66" s="1008"/>
      <c r="C66" s="913" t="s">
        <v>45</v>
      </c>
      <c r="D66" s="914">
        <v>6074</v>
      </c>
      <c r="E66" s="942">
        <v>8578</v>
      </c>
      <c r="F66" s="943">
        <v>11047</v>
      </c>
      <c r="G66" s="914">
        <v>12123</v>
      </c>
      <c r="H66" s="944">
        <v>12582</v>
      </c>
      <c r="I66" s="962">
        <v>12956</v>
      </c>
      <c r="J66" s="962">
        <v>13925</v>
      </c>
      <c r="K66" s="914">
        <v>15897</v>
      </c>
      <c r="L66" s="850">
        <v>17881</v>
      </c>
      <c r="M66" s="850">
        <v>19340</v>
      </c>
      <c r="N66" s="862">
        <v>20616</v>
      </c>
      <c r="O66" s="974">
        <v>21265</v>
      </c>
      <c r="P66" s="975">
        <v>22077</v>
      </c>
      <c r="Q66" s="888">
        <v>24074</v>
      </c>
      <c r="R66" s="981">
        <v>24925</v>
      </c>
      <c r="S66" s="1565">
        <v>26234</v>
      </c>
      <c r="T66" s="902"/>
      <c r="U66" s="902"/>
      <c r="V66" s="902"/>
      <c r="W66" s="890"/>
      <c r="X66" s="902"/>
      <c r="Y66" s="902"/>
      <c r="Z66" s="902"/>
      <c r="AA66" s="902"/>
      <c r="AB66" s="902"/>
    </row>
    <row r="67" spans="1:29">
      <c r="A67" s="912"/>
      <c r="B67" s="910"/>
      <c r="C67" s="913" t="s">
        <v>247</v>
      </c>
      <c r="D67" s="914">
        <v>5777</v>
      </c>
      <c r="E67" s="942">
        <v>7267</v>
      </c>
      <c r="F67" s="943">
        <v>8382</v>
      </c>
      <c r="G67" s="914">
        <v>9247</v>
      </c>
      <c r="H67" s="944">
        <v>9513</v>
      </c>
      <c r="I67" s="962">
        <v>8311</v>
      </c>
      <c r="J67" s="962">
        <v>8875</v>
      </c>
      <c r="K67" s="914">
        <v>8992</v>
      </c>
      <c r="L67" s="850">
        <v>9801</v>
      </c>
      <c r="M67" s="850">
        <v>10797</v>
      </c>
      <c r="N67" s="862">
        <v>10552</v>
      </c>
      <c r="O67" s="974">
        <v>10166</v>
      </c>
      <c r="P67" s="975">
        <v>10119</v>
      </c>
      <c r="Q67" s="888">
        <v>10344</v>
      </c>
      <c r="R67" s="981">
        <v>10559</v>
      </c>
      <c r="S67" s="1565">
        <v>10591</v>
      </c>
      <c r="T67" s="902"/>
      <c r="U67" s="902"/>
      <c r="V67" s="902"/>
      <c r="W67" s="890"/>
      <c r="X67" s="902"/>
      <c r="Y67" s="902"/>
      <c r="Z67" s="902"/>
      <c r="AA67" s="902"/>
      <c r="AB67" s="902"/>
    </row>
    <row r="68" spans="1:29">
      <c r="A68" s="912"/>
      <c r="B68" s="910"/>
      <c r="C68" s="913" t="s">
        <v>248</v>
      </c>
      <c r="D68" s="914">
        <v>7516</v>
      </c>
      <c r="E68" s="942">
        <v>10313</v>
      </c>
      <c r="F68" s="943">
        <v>12330</v>
      </c>
      <c r="G68" s="914">
        <v>12687</v>
      </c>
      <c r="H68" s="944">
        <v>13766</v>
      </c>
      <c r="I68" s="962">
        <v>13519</v>
      </c>
      <c r="J68" s="962">
        <v>16191</v>
      </c>
      <c r="K68" s="914">
        <v>16591</v>
      </c>
      <c r="L68" s="850">
        <v>20486</v>
      </c>
      <c r="M68" s="850">
        <v>21459</v>
      </c>
      <c r="N68" s="862">
        <v>22299</v>
      </c>
      <c r="O68" s="974">
        <v>21612</v>
      </c>
      <c r="P68" s="975">
        <v>21315</v>
      </c>
      <c r="Q68" s="888">
        <v>22470</v>
      </c>
      <c r="R68" s="981">
        <v>23690</v>
      </c>
      <c r="S68" s="1565">
        <v>26003</v>
      </c>
      <c r="T68" s="902"/>
      <c r="U68" s="902"/>
      <c r="V68" s="902"/>
      <c r="W68" s="890"/>
      <c r="X68" s="902"/>
      <c r="Y68" s="902"/>
      <c r="Z68" s="902"/>
      <c r="AA68" s="902"/>
      <c r="AB68" s="902"/>
    </row>
    <row r="69" spans="1:29">
      <c r="A69" s="912"/>
      <c r="B69" s="1008"/>
      <c r="C69" s="913" t="s">
        <v>48</v>
      </c>
      <c r="D69" s="914">
        <v>9531</v>
      </c>
      <c r="E69" s="942">
        <v>10407</v>
      </c>
      <c r="F69" s="943">
        <v>12699</v>
      </c>
      <c r="G69" s="914">
        <v>13737</v>
      </c>
      <c r="H69" s="944">
        <v>15988</v>
      </c>
      <c r="I69" s="962">
        <v>21573</v>
      </c>
      <c r="J69" s="962">
        <v>25069</v>
      </c>
      <c r="K69" s="914">
        <v>25938</v>
      </c>
      <c r="L69" s="850">
        <v>29853</v>
      </c>
      <c r="M69" s="850">
        <v>29971</v>
      </c>
      <c r="N69" s="862">
        <v>31341</v>
      </c>
      <c r="O69" s="974">
        <v>31088</v>
      </c>
      <c r="P69" s="975">
        <v>31934</v>
      </c>
      <c r="Q69" s="888">
        <v>33270</v>
      </c>
      <c r="R69" s="981">
        <v>33191</v>
      </c>
      <c r="S69" s="1565">
        <v>34232</v>
      </c>
      <c r="T69" s="902"/>
      <c r="U69" s="902"/>
      <c r="V69" s="902"/>
      <c r="W69" s="890"/>
      <c r="X69" s="902"/>
      <c r="Y69" s="902"/>
      <c r="Z69" s="902"/>
      <c r="AA69" s="902"/>
      <c r="AB69" s="902"/>
    </row>
    <row r="70" spans="1:29">
      <c r="A70" s="912"/>
      <c r="B70" s="1008"/>
      <c r="C70" s="913" t="s">
        <v>49</v>
      </c>
      <c r="D70" s="914">
        <v>3301</v>
      </c>
      <c r="E70" s="942">
        <v>5263</v>
      </c>
      <c r="F70" s="943">
        <v>6557</v>
      </c>
      <c r="G70" s="914">
        <v>5609</v>
      </c>
      <c r="H70" s="944">
        <v>6700</v>
      </c>
      <c r="I70" s="962">
        <v>4909</v>
      </c>
      <c r="J70" s="962">
        <v>9927</v>
      </c>
      <c r="K70" s="914">
        <v>16958</v>
      </c>
      <c r="L70" s="1024">
        <v>20485</v>
      </c>
      <c r="M70" s="1024">
        <v>23685</v>
      </c>
      <c r="N70" s="962">
        <v>22658</v>
      </c>
      <c r="O70" s="981">
        <v>18575</v>
      </c>
      <c r="P70" s="982">
        <v>19740</v>
      </c>
      <c r="Q70" s="944">
        <v>22511</v>
      </c>
      <c r="R70" s="1561">
        <v>20578</v>
      </c>
      <c r="S70" s="1764">
        <v>21017</v>
      </c>
      <c r="T70" s="1003"/>
      <c r="U70" s="1003"/>
      <c r="V70" s="1003"/>
      <c r="W70" s="890"/>
      <c r="X70" s="902"/>
      <c r="Y70" s="902"/>
      <c r="Z70" s="902"/>
      <c r="AA70" s="902"/>
      <c r="AB70" s="902"/>
    </row>
    <row r="71" spans="1:29">
      <c r="A71" s="912"/>
      <c r="B71" s="1009"/>
      <c r="C71" s="936" t="s">
        <v>201</v>
      </c>
      <c r="D71" s="929">
        <v>184158</v>
      </c>
      <c r="E71" s="951">
        <v>246287</v>
      </c>
      <c r="F71" s="952">
        <v>307357</v>
      </c>
      <c r="G71" s="917">
        <v>326506</v>
      </c>
      <c r="H71" s="953">
        <v>315944</v>
      </c>
      <c r="I71" s="929">
        <v>375298</v>
      </c>
      <c r="J71" s="929">
        <v>488299</v>
      </c>
      <c r="K71" s="925">
        <v>516485</v>
      </c>
      <c r="L71" s="967">
        <v>629411</v>
      </c>
      <c r="M71" s="983">
        <v>673072</v>
      </c>
      <c r="N71" s="983">
        <v>683398</v>
      </c>
      <c r="O71" s="984">
        <v>662272</v>
      </c>
      <c r="P71" s="985">
        <v>646948</v>
      </c>
      <c r="Q71" s="1559">
        <f>SUM(Q65:Q70)</f>
        <v>674114</v>
      </c>
      <c r="R71" s="987">
        <f>SUM(R65:R70)</f>
        <v>132520</v>
      </c>
      <c r="S71" s="1569">
        <f>SUM(S65:S70)</f>
        <v>137808</v>
      </c>
      <c r="T71" s="1001"/>
      <c r="U71" s="1001"/>
      <c r="V71" s="1001"/>
      <c r="W71" s="890"/>
      <c r="X71" s="902"/>
      <c r="Y71" s="902"/>
      <c r="Z71" s="902"/>
      <c r="AA71" s="902"/>
      <c r="AB71" s="902"/>
    </row>
    <row r="72" spans="1:29" ht="19.95" customHeight="1">
      <c r="A72" s="1010"/>
      <c r="B72" s="1011" t="s">
        <v>201</v>
      </c>
      <c r="C72" s="1011"/>
      <c r="D72" s="932">
        <v>984698</v>
      </c>
      <c r="E72" s="954">
        <v>1082620</v>
      </c>
      <c r="F72" s="955">
        <v>1085270</v>
      </c>
      <c r="G72" s="932">
        <v>1095421</v>
      </c>
      <c r="H72" s="955">
        <v>1081722</v>
      </c>
      <c r="I72" s="932">
        <v>998209</v>
      </c>
      <c r="J72" s="932">
        <v>1145232</v>
      </c>
      <c r="K72" s="932">
        <v>1186328</v>
      </c>
      <c r="L72" s="932">
        <v>1281023</v>
      </c>
      <c r="M72" s="932">
        <v>1275625</v>
      </c>
      <c r="N72" s="989">
        <v>1258882</v>
      </c>
      <c r="O72" s="990">
        <v>1225357</v>
      </c>
      <c r="P72" s="991">
        <v>1211142</v>
      </c>
      <c r="Q72" s="1018">
        <v>1244535</v>
      </c>
      <c r="R72" s="987">
        <f>R61+R64+R71</f>
        <v>458927</v>
      </c>
      <c r="S72" s="1569">
        <f>S61+S64+S71</f>
        <v>452206</v>
      </c>
      <c r="T72" s="1005"/>
      <c r="U72" s="1005"/>
      <c r="V72" s="1005"/>
      <c r="W72" s="890"/>
      <c r="X72" s="902"/>
      <c r="Y72" s="902"/>
      <c r="Z72" s="902"/>
      <c r="AA72" s="902"/>
      <c r="AB72" s="902"/>
    </row>
    <row r="73" spans="1:29">
      <c r="A73" s="908" t="s">
        <v>247</v>
      </c>
      <c r="B73" s="909" t="s">
        <v>229</v>
      </c>
      <c r="C73" s="910" t="s">
        <v>44</v>
      </c>
      <c r="D73" s="911">
        <v>1233</v>
      </c>
      <c r="E73" s="940">
        <v>1166</v>
      </c>
      <c r="F73" s="941">
        <v>1291</v>
      </c>
      <c r="G73" s="911">
        <v>916</v>
      </c>
      <c r="H73" s="902">
        <v>1098</v>
      </c>
      <c r="I73" s="961">
        <v>703</v>
      </c>
      <c r="J73" s="961">
        <v>759</v>
      </c>
      <c r="K73" s="911">
        <v>1091</v>
      </c>
      <c r="L73" s="849">
        <v>1556</v>
      </c>
      <c r="M73" s="849">
        <v>1450</v>
      </c>
      <c r="N73" s="861">
        <v>1388</v>
      </c>
      <c r="O73" s="992">
        <v>1379</v>
      </c>
      <c r="P73" s="986">
        <v>1205</v>
      </c>
      <c r="Q73" s="1001">
        <v>1177</v>
      </c>
      <c r="R73" s="972">
        <v>1333</v>
      </c>
      <c r="S73" s="1564">
        <v>1337</v>
      </c>
      <c r="T73" s="902"/>
      <c r="U73" s="902"/>
      <c r="V73" s="902"/>
      <c r="W73" s="890"/>
      <c r="X73" s="902"/>
      <c r="Y73" s="902"/>
      <c r="Z73" s="902"/>
      <c r="AA73" s="902"/>
      <c r="AB73" s="902"/>
    </row>
    <row r="74" spans="1:29">
      <c r="A74" s="912"/>
      <c r="B74" s="910"/>
      <c r="C74" s="913" t="s">
        <v>45</v>
      </c>
      <c r="D74" s="914">
        <v>4910</v>
      </c>
      <c r="E74" s="942">
        <v>5668</v>
      </c>
      <c r="F74" s="943">
        <v>5706</v>
      </c>
      <c r="G74" s="914">
        <v>4476</v>
      </c>
      <c r="H74" s="944">
        <v>3478</v>
      </c>
      <c r="I74" s="962">
        <v>2747</v>
      </c>
      <c r="J74" s="962">
        <v>2988</v>
      </c>
      <c r="K74" s="914">
        <v>3035</v>
      </c>
      <c r="L74" s="850">
        <v>3422</v>
      </c>
      <c r="M74" s="850">
        <v>3770</v>
      </c>
      <c r="N74" s="862">
        <v>3096</v>
      </c>
      <c r="O74" s="974">
        <v>2658</v>
      </c>
      <c r="P74" s="975">
        <v>2596</v>
      </c>
      <c r="Q74" s="888">
        <v>2125</v>
      </c>
      <c r="R74" s="981">
        <v>2263</v>
      </c>
      <c r="S74" s="1565">
        <v>2179</v>
      </c>
      <c r="T74" s="902"/>
      <c r="U74" s="902"/>
      <c r="V74" s="902"/>
      <c r="W74" s="890"/>
      <c r="X74" s="902"/>
      <c r="Y74" s="902"/>
      <c r="Z74" s="902"/>
      <c r="AA74" s="902"/>
      <c r="AB74" s="902"/>
    </row>
    <row r="75" spans="1:29">
      <c r="A75" s="912"/>
      <c r="B75" s="910"/>
      <c r="C75" s="913" t="s">
        <v>247</v>
      </c>
      <c r="D75" s="914">
        <v>105027</v>
      </c>
      <c r="E75" s="942">
        <v>121942</v>
      </c>
      <c r="F75" s="943">
        <v>125249</v>
      </c>
      <c r="G75" s="914">
        <v>128438</v>
      </c>
      <c r="H75" s="944">
        <v>126691</v>
      </c>
      <c r="I75" s="962">
        <v>126988</v>
      </c>
      <c r="J75" s="962">
        <v>131461</v>
      </c>
      <c r="K75" s="914">
        <v>137671</v>
      </c>
      <c r="L75" s="850">
        <v>147694</v>
      </c>
      <c r="M75" s="850">
        <v>159248</v>
      </c>
      <c r="N75" s="862">
        <v>163185</v>
      </c>
      <c r="O75" s="974">
        <v>166376</v>
      </c>
      <c r="P75" s="975">
        <v>162297</v>
      </c>
      <c r="Q75" s="888">
        <v>158190</v>
      </c>
      <c r="R75" s="981">
        <v>161646</v>
      </c>
      <c r="S75" s="1565">
        <v>170377</v>
      </c>
      <c r="T75" s="902"/>
      <c r="U75" s="902"/>
      <c r="V75" s="902"/>
      <c r="W75" s="890"/>
      <c r="X75" s="902"/>
      <c r="Y75" s="902"/>
      <c r="Z75" s="902"/>
      <c r="AA75" s="902"/>
      <c r="AB75" s="902"/>
    </row>
    <row r="76" spans="1:29">
      <c r="A76" s="912"/>
      <c r="B76" s="910"/>
      <c r="C76" s="913" t="s">
        <v>248</v>
      </c>
      <c r="D76" s="914">
        <v>4933</v>
      </c>
      <c r="E76" s="942">
        <v>6824</v>
      </c>
      <c r="F76" s="943">
        <v>7538</v>
      </c>
      <c r="G76" s="914">
        <v>6471</v>
      </c>
      <c r="H76" s="944">
        <v>5500</v>
      </c>
      <c r="I76" s="962">
        <v>3478</v>
      </c>
      <c r="J76" s="962">
        <v>4340</v>
      </c>
      <c r="K76" s="914">
        <v>5279</v>
      </c>
      <c r="L76" s="850">
        <v>5813</v>
      </c>
      <c r="M76" s="850">
        <v>7418</v>
      </c>
      <c r="N76" s="862">
        <v>7525</v>
      </c>
      <c r="O76" s="974">
        <v>8414</v>
      </c>
      <c r="P76" s="975">
        <v>8837</v>
      </c>
      <c r="Q76" s="888">
        <v>8144</v>
      </c>
      <c r="R76" s="981">
        <v>8547</v>
      </c>
      <c r="S76" s="1565">
        <v>9971</v>
      </c>
      <c r="T76" s="902"/>
      <c r="U76" s="902"/>
      <c r="V76" s="902"/>
      <c r="W76" s="890"/>
      <c r="X76" s="902"/>
      <c r="Y76" s="902"/>
      <c r="Z76" s="902"/>
      <c r="AA76" s="902"/>
      <c r="AB76" s="902"/>
    </row>
    <row r="77" spans="1:29">
      <c r="A77" s="912"/>
      <c r="B77" s="910"/>
      <c r="C77" s="913" t="s">
        <v>48</v>
      </c>
      <c r="D77" s="914">
        <v>12892</v>
      </c>
      <c r="E77" s="942">
        <v>16310</v>
      </c>
      <c r="F77" s="943">
        <v>20627</v>
      </c>
      <c r="G77" s="914">
        <v>21408</v>
      </c>
      <c r="H77" s="944">
        <v>21174</v>
      </c>
      <c r="I77" s="962">
        <v>20602</v>
      </c>
      <c r="J77" s="962">
        <v>22134</v>
      </c>
      <c r="K77" s="914">
        <v>22985</v>
      </c>
      <c r="L77" s="850">
        <v>24189</v>
      </c>
      <c r="M77" s="850">
        <v>27387</v>
      </c>
      <c r="N77" s="862">
        <v>29379</v>
      </c>
      <c r="O77" s="974">
        <v>30426</v>
      </c>
      <c r="P77" s="975">
        <v>28393</v>
      </c>
      <c r="Q77" s="888">
        <v>26175</v>
      </c>
      <c r="R77" s="981">
        <v>24071</v>
      </c>
      <c r="S77" s="1565">
        <v>25328</v>
      </c>
      <c r="T77" s="902"/>
      <c r="U77" s="902"/>
      <c r="V77" s="902"/>
      <c r="W77" s="890"/>
      <c r="X77" s="902"/>
      <c r="Y77" s="902"/>
      <c r="Z77" s="902"/>
      <c r="AA77" s="902"/>
      <c r="AB77" s="902"/>
    </row>
    <row r="78" spans="1:29" s="841" customFormat="1">
      <c r="A78" s="915"/>
      <c r="B78" s="916"/>
      <c r="C78" s="922" t="s">
        <v>49</v>
      </c>
      <c r="D78" s="914">
        <v>564</v>
      </c>
      <c r="E78" s="942">
        <v>921</v>
      </c>
      <c r="F78" s="943">
        <v>991</v>
      </c>
      <c r="G78" s="914">
        <v>720</v>
      </c>
      <c r="H78" s="944">
        <v>836</v>
      </c>
      <c r="I78" s="962">
        <v>725</v>
      </c>
      <c r="J78" s="962">
        <v>471</v>
      </c>
      <c r="K78" s="914">
        <v>573</v>
      </c>
      <c r="L78" s="850">
        <v>777</v>
      </c>
      <c r="M78" s="850">
        <v>1326</v>
      </c>
      <c r="N78" s="862">
        <v>1327</v>
      </c>
      <c r="O78" s="974">
        <v>1988</v>
      </c>
      <c r="P78" s="975">
        <v>1807</v>
      </c>
      <c r="Q78" s="888">
        <v>1729</v>
      </c>
      <c r="R78" s="981">
        <v>2370</v>
      </c>
      <c r="S78" s="1565">
        <v>2386</v>
      </c>
      <c r="T78" s="902"/>
      <c r="U78" s="902"/>
      <c r="V78" s="902"/>
      <c r="W78" s="890"/>
      <c r="X78" s="902"/>
      <c r="Y78" s="902"/>
      <c r="Z78" s="902"/>
      <c r="AA78" s="902"/>
      <c r="AB78" s="902"/>
      <c r="AC78" s="890"/>
    </row>
    <row r="79" spans="1:29" s="841" customFormat="1">
      <c r="A79" s="915"/>
      <c r="B79" s="916"/>
      <c r="C79" s="916" t="s">
        <v>201</v>
      </c>
      <c r="D79" s="911">
        <v>129559</v>
      </c>
      <c r="E79" s="940">
        <v>152831</v>
      </c>
      <c r="F79" s="941">
        <v>161402</v>
      </c>
      <c r="G79" s="911">
        <v>162429</v>
      </c>
      <c r="H79" s="902">
        <v>158777</v>
      </c>
      <c r="I79" s="961">
        <v>155243</v>
      </c>
      <c r="J79" s="961">
        <v>162153</v>
      </c>
      <c r="K79" s="911">
        <v>170634</v>
      </c>
      <c r="L79" s="1012">
        <v>183451</v>
      </c>
      <c r="M79" s="1012">
        <v>200599</v>
      </c>
      <c r="N79" s="1025">
        <v>205900</v>
      </c>
      <c r="O79" s="1028">
        <v>211241</v>
      </c>
      <c r="P79" s="1029">
        <v>205135</v>
      </c>
      <c r="Q79" s="1017">
        <v>197540</v>
      </c>
      <c r="R79" s="976">
        <f>SUM(R73:R78)</f>
        <v>200230</v>
      </c>
      <c r="S79" s="1566">
        <f>SUM(S73:S78)</f>
        <v>211578</v>
      </c>
      <c r="T79" s="902"/>
      <c r="U79" s="902"/>
      <c r="V79" s="902"/>
      <c r="W79" s="890"/>
      <c r="X79" s="902"/>
      <c r="Y79" s="902"/>
      <c r="Z79" s="902"/>
      <c r="AA79" s="902"/>
      <c r="AB79" s="902"/>
      <c r="AC79" s="890"/>
    </row>
    <row r="80" spans="1:29" s="841" customFormat="1">
      <c r="A80" s="915"/>
      <c r="B80" s="918" t="s">
        <v>230</v>
      </c>
      <c r="C80" s="919" t="s">
        <v>44</v>
      </c>
      <c r="D80" s="934">
        <v>65249</v>
      </c>
      <c r="E80" s="956">
        <v>96839</v>
      </c>
      <c r="F80" s="957">
        <v>105841</v>
      </c>
      <c r="G80" s="934">
        <v>103955</v>
      </c>
      <c r="H80" s="958">
        <v>77749</v>
      </c>
      <c r="I80" s="968">
        <v>69028</v>
      </c>
      <c r="J80" s="968">
        <v>93076</v>
      </c>
      <c r="K80" s="934">
        <v>103305</v>
      </c>
      <c r="L80" s="934">
        <v>106228</v>
      </c>
      <c r="M80" s="934">
        <v>131743</v>
      </c>
      <c r="N80" s="968">
        <v>124045</v>
      </c>
      <c r="O80" s="993">
        <v>130110</v>
      </c>
      <c r="P80" s="994">
        <v>118193</v>
      </c>
      <c r="Q80" s="958">
        <v>102446</v>
      </c>
      <c r="R80" s="993">
        <v>2738</v>
      </c>
      <c r="S80" s="1567">
        <v>3298</v>
      </c>
      <c r="T80" s="999"/>
      <c r="U80" s="999"/>
      <c r="V80" s="999"/>
      <c r="W80" s="890"/>
      <c r="X80" s="902"/>
      <c r="Y80" s="902"/>
      <c r="Z80" s="902"/>
      <c r="AA80" s="902"/>
      <c r="AB80" s="902"/>
      <c r="AC80" s="890"/>
    </row>
    <row r="81" spans="1:29" s="841" customFormat="1">
      <c r="A81" s="915"/>
      <c r="B81" s="921"/>
      <c r="C81" s="922" t="s">
        <v>49</v>
      </c>
      <c r="D81" s="914">
        <v>2824</v>
      </c>
      <c r="E81" s="942">
        <v>8687</v>
      </c>
      <c r="F81" s="943">
        <v>9794</v>
      </c>
      <c r="G81" s="914">
        <v>9204</v>
      </c>
      <c r="H81" s="944">
        <v>2394</v>
      </c>
      <c r="I81" s="962">
        <v>3688</v>
      </c>
      <c r="J81" s="962">
        <v>3139</v>
      </c>
      <c r="K81" s="914">
        <v>3795</v>
      </c>
      <c r="L81" s="914">
        <v>3570</v>
      </c>
      <c r="M81" s="914">
        <v>4662</v>
      </c>
      <c r="N81" s="962">
        <v>1924</v>
      </c>
      <c r="O81" s="981">
        <v>1980</v>
      </c>
      <c r="P81" s="982">
        <v>1948</v>
      </c>
      <c r="Q81" s="944">
        <v>1499</v>
      </c>
      <c r="R81" s="1561">
        <v>10</v>
      </c>
      <c r="S81" s="1568">
        <v>18</v>
      </c>
      <c r="T81" s="999"/>
      <c r="U81" s="999"/>
      <c r="V81" s="999"/>
      <c r="W81" s="890"/>
      <c r="X81" s="902"/>
      <c r="Y81" s="902"/>
      <c r="Z81" s="902"/>
      <c r="AA81" s="902"/>
      <c r="AB81" s="902"/>
      <c r="AC81" s="890"/>
    </row>
    <row r="82" spans="1:29" s="841" customFormat="1">
      <c r="A82" s="915"/>
      <c r="B82" s="923"/>
      <c r="C82" s="924" t="s">
        <v>201</v>
      </c>
      <c r="D82" s="925">
        <v>68073</v>
      </c>
      <c r="E82" s="951">
        <v>105526</v>
      </c>
      <c r="F82" s="952">
        <v>115635</v>
      </c>
      <c r="G82" s="925">
        <v>113159</v>
      </c>
      <c r="H82" s="952">
        <v>80143</v>
      </c>
      <c r="I82" s="925">
        <v>72716</v>
      </c>
      <c r="J82" s="925">
        <v>96215</v>
      </c>
      <c r="K82" s="925">
        <v>107100</v>
      </c>
      <c r="L82" s="967">
        <v>109798</v>
      </c>
      <c r="M82" s="967">
        <v>136405</v>
      </c>
      <c r="N82" s="983">
        <v>125969</v>
      </c>
      <c r="O82" s="984">
        <v>132090</v>
      </c>
      <c r="P82" s="985">
        <v>120141</v>
      </c>
      <c r="Q82" s="1559">
        <f>SUM(Q80:Q81)</f>
        <v>103945</v>
      </c>
      <c r="R82" s="987">
        <f>SUM(R80:R81)</f>
        <v>2748</v>
      </c>
      <c r="S82" s="1569">
        <f>SUM(S80:S81)</f>
        <v>3316</v>
      </c>
      <c r="T82" s="1001"/>
      <c r="U82" s="1001"/>
      <c r="V82" s="1001"/>
      <c r="W82" s="890"/>
      <c r="X82" s="902"/>
      <c r="Y82" s="902"/>
      <c r="Z82" s="902"/>
      <c r="AA82" s="902"/>
      <c r="AB82" s="902"/>
      <c r="AC82" s="890"/>
    </row>
    <row r="83" spans="1:29" s="841" customFormat="1">
      <c r="A83" s="915"/>
      <c r="B83" s="926" t="s">
        <v>249</v>
      </c>
      <c r="C83" s="916" t="s">
        <v>44</v>
      </c>
      <c r="D83" s="911">
        <v>15107</v>
      </c>
      <c r="E83" s="940">
        <v>22484</v>
      </c>
      <c r="F83" s="941">
        <v>33779</v>
      </c>
      <c r="G83" s="911">
        <v>45560</v>
      </c>
      <c r="H83" s="902">
        <v>54478</v>
      </c>
      <c r="I83" s="961">
        <v>60888</v>
      </c>
      <c r="J83" s="961">
        <v>71527</v>
      </c>
      <c r="K83" s="911">
        <v>74809</v>
      </c>
      <c r="L83" s="849">
        <v>101474</v>
      </c>
      <c r="M83" s="849">
        <v>100826</v>
      </c>
      <c r="N83" s="861">
        <v>101919</v>
      </c>
      <c r="O83" s="992">
        <v>105523</v>
      </c>
      <c r="P83" s="986">
        <v>133353</v>
      </c>
      <c r="Q83" s="1001">
        <v>135643</v>
      </c>
      <c r="R83" s="972">
        <v>4774</v>
      </c>
      <c r="S83" s="1763">
        <v>5187</v>
      </c>
      <c r="T83" s="1003"/>
      <c r="U83" s="1003"/>
      <c r="V83" s="1003"/>
      <c r="W83" s="890"/>
      <c r="X83" s="902"/>
      <c r="Y83" s="902"/>
      <c r="Z83" s="902"/>
      <c r="AA83" s="902"/>
      <c r="AB83" s="902"/>
      <c r="AC83" s="890"/>
    </row>
    <row r="84" spans="1:29" s="841" customFormat="1">
      <c r="A84" s="915"/>
      <c r="B84" s="927"/>
      <c r="C84" s="922" t="s">
        <v>45</v>
      </c>
      <c r="D84" s="914">
        <v>871</v>
      </c>
      <c r="E84" s="942">
        <v>1177</v>
      </c>
      <c r="F84" s="943">
        <v>1514</v>
      </c>
      <c r="G84" s="914">
        <v>1871</v>
      </c>
      <c r="H84" s="944">
        <v>2121</v>
      </c>
      <c r="I84" s="962">
        <v>2035</v>
      </c>
      <c r="J84" s="962">
        <v>1884</v>
      </c>
      <c r="K84" s="914">
        <v>1972</v>
      </c>
      <c r="L84" s="850">
        <v>2286</v>
      </c>
      <c r="M84" s="850">
        <v>2364</v>
      </c>
      <c r="N84" s="862">
        <v>2586</v>
      </c>
      <c r="O84" s="974">
        <v>2564</v>
      </c>
      <c r="P84" s="975">
        <v>2620</v>
      </c>
      <c r="Q84" s="888">
        <v>2610</v>
      </c>
      <c r="R84" s="981">
        <v>2807</v>
      </c>
      <c r="S84" s="1565">
        <v>3455</v>
      </c>
      <c r="T84" s="902"/>
      <c r="U84" s="902"/>
      <c r="V84" s="902"/>
      <c r="W84" s="890"/>
      <c r="X84" s="902"/>
      <c r="Y84" s="902"/>
      <c r="Z84" s="902"/>
      <c r="AA84" s="902"/>
      <c r="AB84" s="902"/>
      <c r="AC84" s="890"/>
    </row>
    <row r="85" spans="1:29" s="841" customFormat="1">
      <c r="A85" s="915"/>
      <c r="B85" s="916"/>
      <c r="C85" s="922" t="s">
        <v>247</v>
      </c>
      <c r="D85" s="914">
        <v>223</v>
      </c>
      <c r="E85" s="942">
        <v>246</v>
      </c>
      <c r="F85" s="943">
        <v>227</v>
      </c>
      <c r="G85" s="914">
        <v>263</v>
      </c>
      <c r="H85" s="944">
        <v>423</v>
      </c>
      <c r="I85" s="962">
        <v>328</v>
      </c>
      <c r="J85" s="962">
        <v>344</v>
      </c>
      <c r="K85" s="914">
        <v>363</v>
      </c>
      <c r="L85" s="850">
        <v>442</v>
      </c>
      <c r="M85" s="850">
        <v>730</v>
      </c>
      <c r="N85" s="862">
        <v>888</v>
      </c>
      <c r="O85" s="974">
        <v>899</v>
      </c>
      <c r="P85" s="975">
        <v>1127</v>
      </c>
      <c r="Q85" s="888">
        <v>894</v>
      </c>
      <c r="R85" s="981">
        <v>915</v>
      </c>
      <c r="S85" s="1565">
        <v>1226</v>
      </c>
      <c r="T85" s="902"/>
      <c r="U85" s="902"/>
      <c r="V85" s="902"/>
      <c r="W85" s="890"/>
      <c r="X85" s="902"/>
      <c r="Y85" s="902"/>
      <c r="Z85" s="902"/>
      <c r="AA85" s="902"/>
      <c r="AB85" s="902"/>
      <c r="AC85" s="890"/>
    </row>
    <row r="86" spans="1:29" s="841" customFormat="1">
      <c r="A86" s="915"/>
      <c r="B86" s="916"/>
      <c r="C86" s="922" t="s">
        <v>248</v>
      </c>
      <c r="D86" s="914">
        <v>925</v>
      </c>
      <c r="E86" s="942">
        <v>1307</v>
      </c>
      <c r="F86" s="943">
        <v>1649</v>
      </c>
      <c r="G86" s="914">
        <v>1996</v>
      </c>
      <c r="H86" s="944">
        <v>2522</v>
      </c>
      <c r="I86" s="962">
        <v>2431</v>
      </c>
      <c r="J86" s="962">
        <v>2838</v>
      </c>
      <c r="K86" s="914">
        <v>2850</v>
      </c>
      <c r="L86" s="850">
        <v>3172</v>
      </c>
      <c r="M86" s="850">
        <v>3448</v>
      </c>
      <c r="N86" s="862">
        <v>4003</v>
      </c>
      <c r="O86" s="974">
        <v>4493</v>
      </c>
      <c r="P86" s="975">
        <v>4927</v>
      </c>
      <c r="Q86" s="888">
        <v>5036</v>
      </c>
      <c r="R86" s="981">
        <v>5328</v>
      </c>
      <c r="S86" s="1565">
        <v>6048</v>
      </c>
      <c r="T86" s="902"/>
      <c r="U86" s="902"/>
      <c r="V86" s="902"/>
      <c r="W86" s="890"/>
      <c r="X86" s="902"/>
      <c r="Y86" s="902"/>
      <c r="Z86" s="902"/>
      <c r="AA86" s="902"/>
      <c r="AB86" s="902"/>
      <c r="AC86" s="890"/>
    </row>
    <row r="87" spans="1:29" s="841" customFormat="1">
      <c r="A87" s="915"/>
      <c r="B87" s="927"/>
      <c r="C87" s="922" t="s">
        <v>48</v>
      </c>
      <c r="D87" s="914">
        <v>754</v>
      </c>
      <c r="E87" s="942">
        <v>907</v>
      </c>
      <c r="F87" s="943">
        <v>1058</v>
      </c>
      <c r="G87" s="914">
        <v>1568</v>
      </c>
      <c r="H87" s="944">
        <v>2410</v>
      </c>
      <c r="I87" s="962">
        <v>3348</v>
      </c>
      <c r="J87" s="962">
        <v>3906</v>
      </c>
      <c r="K87" s="914">
        <v>4304</v>
      </c>
      <c r="L87" s="850">
        <v>5292</v>
      </c>
      <c r="M87" s="850">
        <v>6112</v>
      </c>
      <c r="N87" s="862">
        <v>7365</v>
      </c>
      <c r="O87" s="974">
        <v>7779</v>
      </c>
      <c r="P87" s="975">
        <v>8948</v>
      </c>
      <c r="Q87" s="888">
        <v>9390</v>
      </c>
      <c r="R87" s="981">
        <v>9890</v>
      </c>
      <c r="S87" s="1565">
        <v>11096</v>
      </c>
      <c r="T87" s="902"/>
      <c r="U87" s="902"/>
      <c r="V87" s="902"/>
      <c r="W87" s="890"/>
      <c r="X87" s="902"/>
      <c r="Y87" s="902"/>
      <c r="Z87" s="902"/>
      <c r="AA87" s="902"/>
      <c r="AB87" s="902"/>
      <c r="AC87" s="890"/>
    </row>
    <row r="88" spans="1:29" s="841" customFormat="1">
      <c r="A88" s="915"/>
      <c r="B88" s="927"/>
      <c r="C88" s="922" t="s">
        <v>49</v>
      </c>
      <c r="D88" s="1012">
        <v>868</v>
      </c>
      <c r="E88" s="1015">
        <v>1059</v>
      </c>
      <c r="F88" s="1016">
        <v>2034</v>
      </c>
      <c r="G88" s="1012">
        <v>1616</v>
      </c>
      <c r="H88" s="1017">
        <v>1538</v>
      </c>
      <c r="I88" s="1025">
        <v>1011</v>
      </c>
      <c r="J88" s="962">
        <v>1685</v>
      </c>
      <c r="K88" s="914">
        <v>2498</v>
      </c>
      <c r="L88" s="1024">
        <v>3271</v>
      </c>
      <c r="M88" s="1024">
        <v>3720</v>
      </c>
      <c r="N88" s="962">
        <v>3423</v>
      </c>
      <c r="O88" s="981">
        <v>4547</v>
      </c>
      <c r="P88" s="982">
        <v>4061</v>
      </c>
      <c r="Q88" s="944">
        <v>4669</v>
      </c>
      <c r="R88" s="1561">
        <v>5016</v>
      </c>
      <c r="S88" s="1764">
        <v>6174</v>
      </c>
      <c r="T88" s="1003"/>
      <c r="U88" s="1003"/>
      <c r="V88" s="1003"/>
      <c r="W88" s="890"/>
      <c r="X88" s="902"/>
      <c r="Y88" s="902"/>
      <c r="Z88" s="902"/>
      <c r="AA88" s="902"/>
      <c r="AB88" s="902"/>
      <c r="AC88" s="890"/>
    </row>
    <row r="89" spans="1:29" s="841" customFormat="1">
      <c r="A89" s="915"/>
      <c r="B89" s="928"/>
      <c r="C89" s="924" t="s">
        <v>201</v>
      </c>
      <c r="D89" s="917">
        <v>18748</v>
      </c>
      <c r="E89" s="945">
        <v>27180</v>
      </c>
      <c r="F89" s="946">
        <v>40261</v>
      </c>
      <c r="G89" s="917">
        <v>52874</v>
      </c>
      <c r="H89" s="946">
        <v>63492</v>
      </c>
      <c r="I89" s="917">
        <v>70041</v>
      </c>
      <c r="J89" s="917">
        <v>82184</v>
      </c>
      <c r="K89" s="917">
        <v>86796</v>
      </c>
      <c r="L89" s="963">
        <v>115937</v>
      </c>
      <c r="M89" s="963">
        <v>117200</v>
      </c>
      <c r="N89" s="963">
        <v>120184</v>
      </c>
      <c r="O89" s="976">
        <v>125805</v>
      </c>
      <c r="P89" s="977">
        <v>155036</v>
      </c>
      <c r="Q89" s="947">
        <f>SUM(Q83:Q88)</f>
        <v>158242</v>
      </c>
      <c r="R89" s="987">
        <f>SUM(R83:R88)</f>
        <v>28730</v>
      </c>
      <c r="S89" s="1569">
        <f>SUM(S83:S88)</f>
        <v>33186</v>
      </c>
      <c r="T89" s="902"/>
      <c r="U89" s="902"/>
      <c r="V89" s="902"/>
      <c r="W89" s="890"/>
      <c r="X89" s="902"/>
      <c r="Y89" s="902"/>
      <c r="Z89" s="902"/>
      <c r="AA89" s="902"/>
      <c r="AB89" s="902"/>
      <c r="AC89" s="890"/>
    </row>
    <row r="90" spans="1:29" s="841" customFormat="1" ht="19.95" customHeight="1">
      <c r="A90" s="930"/>
      <c r="B90" s="931" t="s">
        <v>201</v>
      </c>
      <c r="C90" s="931"/>
      <c r="D90" s="932">
        <v>216380</v>
      </c>
      <c r="E90" s="954">
        <v>285537</v>
      </c>
      <c r="F90" s="955">
        <v>317298</v>
      </c>
      <c r="G90" s="932">
        <v>328462</v>
      </c>
      <c r="H90" s="1018">
        <v>302412</v>
      </c>
      <c r="I90" s="989">
        <v>298000</v>
      </c>
      <c r="J90" s="989">
        <v>340552</v>
      </c>
      <c r="K90" s="932">
        <v>364530</v>
      </c>
      <c r="L90" s="932">
        <v>409186</v>
      </c>
      <c r="M90" s="932">
        <v>454204</v>
      </c>
      <c r="N90" s="989">
        <v>452053</v>
      </c>
      <c r="O90" s="990">
        <v>469136</v>
      </c>
      <c r="P90" s="991">
        <v>480312</v>
      </c>
      <c r="Q90" s="1018">
        <v>459727</v>
      </c>
      <c r="R90" s="987">
        <f>R79+R82+R89</f>
        <v>231708</v>
      </c>
      <c r="S90" s="1569">
        <f>S79+S82+S89</f>
        <v>248080</v>
      </c>
      <c r="T90" s="1005"/>
      <c r="U90" s="1005"/>
      <c r="V90" s="1005"/>
      <c r="W90" s="890"/>
      <c r="X90" s="902"/>
      <c r="Y90" s="902"/>
      <c r="Z90" s="902"/>
      <c r="AA90" s="902"/>
      <c r="AB90" s="902"/>
      <c r="AC90" s="890"/>
    </row>
    <row r="91" spans="1:29" s="841" customFormat="1">
      <c r="A91" s="933" t="s">
        <v>47</v>
      </c>
      <c r="B91" s="919" t="s">
        <v>229</v>
      </c>
      <c r="C91" s="916" t="s">
        <v>44</v>
      </c>
      <c r="D91" s="911">
        <v>105</v>
      </c>
      <c r="E91" s="940">
        <v>93</v>
      </c>
      <c r="F91" s="941">
        <v>219</v>
      </c>
      <c r="G91" s="911">
        <v>245</v>
      </c>
      <c r="H91" s="902">
        <v>271</v>
      </c>
      <c r="I91" s="961">
        <v>237</v>
      </c>
      <c r="J91" s="961">
        <v>208</v>
      </c>
      <c r="K91" s="911">
        <v>206</v>
      </c>
      <c r="L91" s="849">
        <v>249</v>
      </c>
      <c r="M91" s="849">
        <v>400</v>
      </c>
      <c r="N91" s="861">
        <v>733</v>
      </c>
      <c r="O91" s="992">
        <v>1044</v>
      </c>
      <c r="P91" s="986">
        <v>1252</v>
      </c>
      <c r="Q91" s="1001">
        <v>1850</v>
      </c>
      <c r="R91" s="972">
        <v>1475</v>
      </c>
      <c r="S91" s="1564">
        <v>1538</v>
      </c>
      <c r="T91" s="902"/>
      <c r="U91" s="902"/>
      <c r="V91" s="902"/>
      <c r="W91" s="890"/>
      <c r="X91" s="902"/>
      <c r="Y91" s="902"/>
      <c r="Z91" s="902"/>
      <c r="AA91" s="902"/>
      <c r="AB91" s="902"/>
      <c r="AC91" s="890"/>
    </row>
    <row r="92" spans="1:29" s="841" customFormat="1">
      <c r="A92" s="915"/>
      <c r="B92" s="916"/>
      <c r="C92" s="922" t="s">
        <v>45</v>
      </c>
      <c r="D92" s="914">
        <v>112</v>
      </c>
      <c r="E92" s="942">
        <v>156</v>
      </c>
      <c r="F92" s="943">
        <v>221</v>
      </c>
      <c r="G92" s="914">
        <v>269</v>
      </c>
      <c r="H92" s="944">
        <v>311</v>
      </c>
      <c r="I92" s="962">
        <v>393</v>
      </c>
      <c r="J92" s="962">
        <v>424</v>
      </c>
      <c r="K92" s="914">
        <v>447</v>
      </c>
      <c r="L92" s="850">
        <v>561</v>
      </c>
      <c r="M92" s="850">
        <v>630</v>
      </c>
      <c r="N92" s="862">
        <v>752</v>
      </c>
      <c r="O92" s="974">
        <v>635</v>
      </c>
      <c r="P92" s="975">
        <v>675</v>
      </c>
      <c r="Q92" s="888">
        <v>808</v>
      </c>
      <c r="R92" s="981">
        <v>1736</v>
      </c>
      <c r="S92" s="1565">
        <v>3056</v>
      </c>
      <c r="T92" s="902"/>
      <c r="U92" s="902"/>
      <c r="V92" s="902"/>
      <c r="W92" s="890"/>
      <c r="X92" s="902"/>
      <c r="Y92" s="902"/>
      <c r="Z92" s="902"/>
      <c r="AA92" s="902"/>
      <c r="AB92" s="902"/>
      <c r="AC92" s="890"/>
    </row>
    <row r="93" spans="1:29" s="841" customFormat="1">
      <c r="A93" s="915"/>
      <c r="B93" s="916"/>
      <c r="C93" s="922" t="s">
        <v>247</v>
      </c>
      <c r="D93" s="914">
        <v>48</v>
      </c>
      <c r="E93" s="942">
        <v>34</v>
      </c>
      <c r="F93" s="943">
        <v>50</v>
      </c>
      <c r="G93" s="914">
        <v>82</v>
      </c>
      <c r="H93" s="944">
        <v>161</v>
      </c>
      <c r="I93" s="962">
        <v>128</v>
      </c>
      <c r="J93" s="962">
        <v>116</v>
      </c>
      <c r="K93" s="914">
        <v>167</v>
      </c>
      <c r="L93" s="850">
        <v>196</v>
      </c>
      <c r="M93" s="850">
        <v>224</v>
      </c>
      <c r="N93" s="862">
        <v>354</v>
      </c>
      <c r="O93" s="974">
        <v>378</v>
      </c>
      <c r="P93" s="975">
        <v>541</v>
      </c>
      <c r="Q93" s="888">
        <v>500</v>
      </c>
      <c r="R93" s="981">
        <v>599</v>
      </c>
      <c r="S93" s="1565">
        <v>609</v>
      </c>
      <c r="T93" s="902"/>
      <c r="U93" s="902"/>
      <c r="V93" s="902"/>
      <c r="W93" s="890"/>
      <c r="X93" s="902"/>
      <c r="Y93" s="902"/>
      <c r="Z93" s="902"/>
      <c r="AA93" s="902"/>
      <c r="AB93" s="902"/>
      <c r="AC93" s="890"/>
    </row>
    <row r="94" spans="1:29" s="841" customFormat="1">
      <c r="A94" s="915"/>
      <c r="B94" s="916"/>
      <c r="C94" s="922" t="s">
        <v>248</v>
      </c>
      <c r="D94" s="914">
        <v>65586</v>
      </c>
      <c r="E94" s="942">
        <v>93172</v>
      </c>
      <c r="F94" s="943">
        <v>121968</v>
      </c>
      <c r="G94" s="914">
        <v>152299</v>
      </c>
      <c r="H94" s="944">
        <v>194005</v>
      </c>
      <c r="I94" s="962">
        <v>228456</v>
      </c>
      <c r="J94" s="962">
        <v>291960</v>
      </c>
      <c r="K94" s="914">
        <v>413540</v>
      </c>
      <c r="L94" s="850">
        <v>533245</v>
      </c>
      <c r="M94" s="850">
        <v>702013</v>
      </c>
      <c r="N94" s="862">
        <v>798074</v>
      </c>
      <c r="O94" s="974">
        <v>965137</v>
      </c>
      <c r="P94" s="975">
        <v>1200383</v>
      </c>
      <c r="Q94" s="888">
        <v>1245128</v>
      </c>
      <c r="R94" s="981">
        <v>1393195</v>
      </c>
      <c r="S94" s="1565">
        <v>1242826</v>
      </c>
      <c r="T94" s="902"/>
      <c r="U94" s="902"/>
      <c r="V94" s="902"/>
      <c r="W94" s="890"/>
      <c r="X94" s="902"/>
      <c r="Y94" s="902"/>
      <c r="Z94" s="902"/>
      <c r="AA94" s="902"/>
      <c r="AB94" s="902"/>
      <c r="AC94" s="890"/>
    </row>
    <row r="95" spans="1:29" s="841" customFormat="1">
      <c r="A95" s="915"/>
      <c r="B95" s="916"/>
      <c r="C95" s="922" t="s">
        <v>48</v>
      </c>
      <c r="D95" s="914">
        <v>1443</v>
      </c>
      <c r="E95" s="942">
        <v>1858</v>
      </c>
      <c r="F95" s="943">
        <v>3346</v>
      </c>
      <c r="G95" s="914">
        <v>3333</v>
      </c>
      <c r="H95" s="944">
        <v>3732</v>
      </c>
      <c r="I95" s="962">
        <v>5830</v>
      </c>
      <c r="J95" s="962">
        <v>6321</v>
      </c>
      <c r="K95" s="914">
        <v>7090</v>
      </c>
      <c r="L95" s="850">
        <v>8179</v>
      </c>
      <c r="M95" s="850">
        <v>9689</v>
      </c>
      <c r="N95" s="862">
        <v>10827</v>
      </c>
      <c r="O95" s="974">
        <v>11852</v>
      </c>
      <c r="P95" s="975">
        <v>15416</v>
      </c>
      <c r="Q95" s="888">
        <v>16581</v>
      </c>
      <c r="R95" s="981">
        <v>19874</v>
      </c>
      <c r="S95" s="1565">
        <v>22950</v>
      </c>
      <c r="T95" s="902"/>
      <c r="U95" s="902"/>
      <c r="V95" s="902"/>
      <c r="W95" s="890"/>
      <c r="X95" s="902"/>
      <c r="Y95" s="902"/>
      <c r="Z95" s="902"/>
      <c r="AA95" s="902"/>
      <c r="AB95" s="902"/>
      <c r="AC95" s="890"/>
    </row>
    <row r="96" spans="1:29" s="841" customFormat="1">
      <c r="A96" s="915"/>
      <c r="B96" s="916"/>
      <c r="C96" s="922" t="s">
        <v>49</v>
      </c>
      <c r="D96" s="914">
        <v>158</v>
      </c>
      <c r="E96" s="942">
        <v>226</v>
      </c>
      <c r="F96" s="943">
        <v>439</v>
      </c>
      <c r="G96" s="914">
        <v>511</v>
      </c>
      <c r="H96" s="944">
        <v>612</v>
      </c>
      <c r="I96" s="962">
        <v>664</v>
      </c>
      <c r="J96" s="962">
        <v>714</v>
      </c>
      <c r="K96" s="914">
        <v>898</v>
      </c>
      <c r="L96" s="850">
        <v>1034</v>
      </c>
      <c r="M96" s="850">
        <v>1353</v>
      </c>
      <c r="N96" s="862">
        <v>1874</v>
      </c>
      <c r="O96" s="974">
        <v>1917</v>
      </c>
      <c r="P96" s="975">
        <v>2381</v>
      </c>
      <c r="Q96" s="888">
        <v>2772</v>
      </c>
      <c r="R96" s="981">
        <v>4017</v>
      </c>
      <c r="S96" s="1565">
        <v>3728</v>
      </c>
      <c r="T96" s="902"/>
      <c r="U96" s="902"/>
      <c r="V96" s="902"/>
      <c r="W96" s="890"/>
      <c r="X96" s="902"/>
      <c r="Y96" s="902"/>
      <c r="Z96" s="902"/>
      <c r="AA96" s="902"/>
      <c r="AB96" s="902"/>
      <c r="AC96" s="890"/>
    </row>
    <row r="97" spans="1:29" s="841" customFormat="1">
      <c r="A97" s="915"/>
      <c r="B97" s="916"/>
      <c r="C97" s="916" t="s">
        <v>201</v>
      </c>
      <c r="D97" s="961">
        <v>67452</v>
      </c>
      <c r="E97" s="940">
        <v>95539</v>
      </c>
      <c r="F97" s="941">
        <v>126243</v>
      </c>
      <c r="G97" s="911">
        <v>156739</v>
      </c>
      <c r="H97" s="902">
        <v>199092</v>
      </c>
      <c r="I97" s="961">
        <v>235708</v>
      </c>
      <c r="J97" s="961">
        <v>299743</v>
      </c>
      <c r="K97" s="911">
        <v>422348</v>
      </c>
      <c r="L97" s="1026">
        <v>543464</v>
      </c>
      <c r="M97" s="1026">
        <v>714309</v>
      </c>
      <c r="N97" s="1030">
        <v>812614</v>
      </c>
      <c r="O97" s="1031">
        <v>980963</v>
      </c>
      <c r="P97" s="1032">
        <v>1220648</v>
      </c>
      <c r="Q97" s="1337">
        <v>1267639</v>
      </c>
      <c r="R97" s="976">
        <f>SUM(R91:R96)</f>
        <v>1420896</v>
      </c>
      <c r="S97" s="1566">
        <f>SUM(S91:S96)</f>
        <v>1274707</v>
      </c>
      <c r="T97" s="902"/>
      <c r="U97" s="902"/>
      <c r="V97" s="902"/>
      <c r="W97" s="890"/>
      <c r="X97" s="902"/>
      <c r="Y97" s="902"/>
      <c r="Z97" s="902"/>
      <c r="AA97" s="902"/>
      <c r="AB97" s="902"/>
      <c r="AC97" s="890"/>
    </row>
    <row r="98" spans="1:29" s="841" customFormat="1">
      <c r="A98" s="915"/>
      <c r="B98" s="918" t="s">
        <v>230</v>
      </c>
      <c r="C98" s="919" t="s">
        <v>44</v>
      </c>
      <c r="D98" s="934">
        <v>5090</v>
      </c>
      <c r="E98" s="956">
        <v>6331</v>
      </c>
      <c r="F98" s="957">
        <v>8947</v>
      </c>
      <c r="G98" s="934">
        <v>12835</v>
      </c>
      <c r="H98" s="958">
        <v>12934</v>
      </c>
      <c r="I98" s="968">
        <v>12669</v>
      </c>
      <c r="J98" s="968">
        <v>16366</v>
      </c>
      <c r="K98" s="934">
        <v>19601</v>
      </c>
      <c r="L98" s="934">
        <v>20199</v>
      </c>
      <c r="M98" s="934">
        <v>32211</v>
      </c>
      <c r="N98" s="968">
        <v>32556</v>
      </c>
      <c r="O98" s="993">
        <v>39324</v>
      </c>
      <c r="P98" s="994">
        <v>62439</v>
      </c>
      <c r="Q98" s="958">
        <v>73749</v>
      </c>
      <c r="R98" s="993">
        <v>2339</v>
      </c>
      <c r="S98" s="1567">
        <v>2677</v>
      </c>
      <c r="T98" s="999"/>
      <c r="U98" s="999"/>
      <c r="V98" s="999"/>
      <c r="W98" s="890"/>
      <c r="X98" s="902"/>
      <c r="Y98" s="902"/>
      <c r="Z98" s="902"/>
      <c r="AA98" s="902"/>
      <c r="AB98" s="902"/>
      <c r="AC98" s="890"/>
    </row>
    <row r="99" spans="1:29" s="841" customFormat="1">
      <c r="A99" s="915"/>
      <c r="B99" s="921"/>
      <c r="C99" s="922" t="s">
        <v>49</v>
      </c>
      <c r="D99" s="914">
        <v>235</v>
      </c>
      <c r="E99" s="942">
        <v>576</v>
      </c>
      <c r="F99" s="943">
        <v>824</v>
      </c>
      <c r="G99" s="914">
        <v>1159</v>
      </c>
      <c r="H99" s="944">
        <v>379</v>
      </c>
      <c r="I99" s="962">
        <v>570</v>
      </c>
      <c r="J99" s="962">
        <v>566</v>
      </c>
      <c r="K99" s="914">
        <v>678</v>
      </c>
      <c r="L99" s="914">
        <v>687</v>
      </c>
      <c r="M99" s="914">
        <v>1189</v>
      </c>
      <c r="N99" s="962">
        <v>2150</v>
      </c>
      <c r="O99" s="981">
        <v>962</v>
      </c>
      <c r="P99" s="982">
        <v>1643</v>
      </c>
      <c r="Q99" s="944">
        <v>1239</v>
      </c>
      <c r="R99" s="1561">
        <v>30</v>
      </c>
      <c r="S99" s="1568">
        <v>24</v>
      </c>
      <c r="T99" s="999"/>
      <c r="U99" s="999"/>
      <c r="V99" s="999"/>
      <c r="W99" s="890"/>
      <c r="X99" s="902"/>
      <c r="Y99" s="902"/>
      <c r="Z99" s="902"/>
      <c r="AA99" s="902"/>
      <c r="AB99" s="902"/>
      <c r="AC99" s="890"/>
    </row>
    <row r="100" spans="1:29" s="841" customFormat="1">
      <c r="A100" s="915"/>
      <c r="B100" s="923"/>
      <c r="C100" s="924" t="s">
        <v>201</v>
      </c>
      <c r="D100" s="925">
        <v>5325</v>
      </c>
      <c r="E100" s="951">
        <v>6907</v>
      </c>
      <c r="F100" s="952">
        <v>9771</v>
      </c>
      <c r="G100" s="925">
        <v>13994</v>
      </c>
      <c r="H100" s="952">
        <v>13313</v>
      </c>
      <c r="I100" s="925">
        <v>13239</v>
      </c>
      <c r="J100" s="925">
        <v>16932</v>
      </c>
      <c r="K100" s="925">
        <v>20279</v>
      </c>
      <c r="L100" s="967">
        <v>20886</v>
      </c>
      <c r="M100" s="967">
        <v>33400</v>
      </c>
      <c r="N100" s="983">
        <v>34706</v>
      </c>
      <c r="O100" s="984">
        <v>40286</v>
      </c>
      <c r="P100" s="985">
        <v>64082</v>
      </c>
      <c r="Q100" s="1559">
        <f>SUM(Q98:Q99)</f>
        <v>74988</v>
      </c>
      <c r="R100" s="987">
        <f>SUM(R98:R99)</f>
        <v>2369</v>
      </c>
      <c r="S100" s="1569">
        <f>SUM(S98:S99)</f>
        <v>2701</v>
      </c>
      <c r="T100" s="1001"/>
      <c r="U100" s="1001"/>
      <c r="V100" s="1001"/>
      <c r="W100" s="890"/>
      <c r="X100" s="902"/>
      <c r="Y100" s="902"/>
      <c r="Z100" s="902"/>
      <c r="AA100" s="902"/>
      <c r="AB100" s="902"/>
      <c r="AC100" s="890"/>
    </row>
    <row r="101" spans="1:29">
      <c r="A101" s="912"/>
      <c r="B101" s="1007" t="s">
        <v>249</v>
      </c>
      <c r="C101" s="910" t="s">
        <v>44</v>
      </c>
      <c r="D101" s="911">
        <v>5495</v>
      </c>
      <c r="E101" s="940">
        <v>9129</v>
      </c>
      <c r="F101" s="941">
        <v>12429</v>
      </c>
      <c r="G101" s="911">
        <v>23097</v>
      </c>
      <c r="H101" s="902">
        <v>36095</v>
      </c>
      <c r="I101" s="961">
        <v>41842</v>
      </c>
      <c r="J101" s="961">
        <v>54564</v>
      </c>
      <c r="K101" s="911">
        <v>71878</v>
      </c>
      <c r="L101" s="849">
        <v>114514</v>
      </c>
      <c r="M101" s="849">
        <v>118315</v>
      </c>
      <c r="N101" s="861">
        <v>140520</v>
      </c>
      <c r="O101" s="992">
        <v>172748</v>
      </c>
      <c r="P101" s="986">
        <v>201657</v>
      </c>
      <c r="Q101" s="1001">
        <v>246505</v>
      </c>
      <c r="R101" s="972">
        <v>7513</v>
      </c>
      <c r="S101" s="1763">
        <v>9915</v>
      </c>
      <c r="T101" s="1003"/>
      <c r="U101" s="1003"/>
      <c r="V101" s="1003"/>
      <c r="W101" s="890"/>
      <c r="X101" s="902"/>
      <c r="Y101" s="902"/>
      <c r="Z101" s="902"/>
      <c r="AA101" s="902"/>
      <c r="AB101" s="902"/>
    </row>
    <row r="102" spans="1:29">
      <c r="A102" s="912"/>
      <c r="B102" s="1008"/>
      <c r="C102" s="913" t="s">
        <v>45</v>
      </c>
      <c r="D102" s="914">
        <v>143</v>
      </c>
      <c r="E102" s="942">
        <v>241</v>
      </c>
      <c r="F102" s="943">
        <v>284</v>
      </c>
      <c r="G102" s="914">
        <v>397</v>
      </c>
      <c r="H102" s="944">
        <v>461</v>
      </c>
      <c r="I102" s="962">
        <v>498</v>
      </c>
      <c r="J102" s="962">
        <v>639</v>
      </c>
      <c r="K102" s="914">
        <v>954</v>
      </c>
      <c r="L102" s="850">
        <v>1461</v>
      </c>
      <c r="M102" s="850">
        <v>1434</v>
      </c>
      <c r="N102" s="862">
        <v>1779</v>
      </c>
      <c r="O102" s="974">
        <v>2205</v>
      </c>
      <c r="P102" s="975">
        <v>3135</v>
      </c>
      <c r="Q102" s="888">
        <v>3364</v>
      </c>
      <c r="R102" s="981">
        <v>3589</v>
      </c>
      <c r="S102" s="1565">
        <v>4891</v>
      </c>
      <c r="T102" s="902"/>
      <c r="U102" s="902"/>
      <c r="V102" s="902"/>
      <c r="W102" s="890"/>
      <c r="X102" s="902"/>
      <c r="Y102" s="902"/>
      <c r="Z102" s="902"/>
      <c r="AA102" s="902"/>
      <c r="AB102" s="902"/>
    </row>
    <row r="103" spans="1:29">
      <c r="A103" s="912"/>
      <c r="B103" s="910"/>
      <c r="C103" s="913" t="s">
        <v>247</v>
      </c>
      <c r="D103" s="914">
        <v>81</v>
      </c>
      <c r="E103" s="942">
        <v>114</v>
      </c>
      <c r="F103" s="943">
        <v>147</v>
      </c>
      <c r="G103" s="914">
        <v>214</v>
      </c>
      <c r="H103" s="944">
        <v>320</v>
      </c>
      <c r="I103" s="962">
        <v>298</v>
      </c>
      <c r="J103" s="962">
        <v>401</v>
      </c>
      <c r="K103" s="914">
        <v>585</v>
      </c>
      <c r="L103" s="850">
        <v>786</v>
      </c>
      <c r="M103" s="850">
        <v>923</v>
      </c>
      <c r="N103" s="862">
        <v>1218</v>
      </c>
      <c r="O103" s="974">
        <v>1569</v>
      </c>
      <c r="P103" s="975">
        <v>2288</v>
      </c>
      <c r="Q103" s="888">
        <v>2515</v>
      </c>
      <c r="R103" s="981">
        <v>2541</v>
      </c>
      <c r="S103" s="1565">
        <v>3114</v>
      </c>
      <c r="T103" s="902"/>
      <c r="U103" s="902"/>
      <c r="V103" s="902"/>
      <c r="W103" s="890"/>
      <c r="X103" s="902"/>
      <c r="Y103" s="902"/>
      <c r="Z103" s="902"/>
      <c r="AA103" s="902"/>
      <c r="AB103" s="902"/>
    </row>
    <row r="104" spans="1:29">
      <c r="A104" s="912"/>
      <c r="B104" s="910"/>
      <c r="C104" s="913" t="s">
        <v>248</v>
      </c>
      <c r="D104" s="914">
        <v>200</v>
      </c>
      <c r="E104" s="942">
        <v>313</v>
      </c>
      <c r="F104" s="943">
        <v>350</v>
      </c>
      <c r="G104" s="914">
        <v>761</v>
      </c>
      <c r="H104" s="944">
        <v>574</v>
      </c>
      <c r="I104" s="962">
        <v>640</v>
      </c>
      <c r="J104" s="962">
        <v>1107</v>
      </c>
      <c r="K104" s="914">
        <v>2289</v>
      </c>
      <c r="L104" s="850">
        <v>2068</v>
      </c>
      <c r="M104" s="850">
        <v>2923</v>
      </c>
      <c r="N104" s="862">
        <v>3061</v>
      </c>
      <c r="O104" s="974">
        <v>3115</v>
      </c>
      <c r="P104" s="975">
        <v>4598</v>
      </c>
      <c r="Q104" s="888">
        <v>581</v>
      </c>
      <c r="R104" s="981">
        <v>620</v>
      </c>
      <c r="S104" s="1565">
        <v>742</v>
      </c>
      <c r="T104" s="902"/>
      <c r="U104" s="902"/>
      <c r="V104" s="902"/>
      <c r="W104" s="890"/>
      <c r="X104" s="902"/>
      <c r="Y104" s="902"/>
      <c r="Z104" s="902"/>
      <c r="AA104" s="902"/>
      <c r="AB104" s="902"/>
    </row>
    <row r="105" spans="1:29">
      <c r="A105" s="912"/>
      <c r="B105" s="1008"/>
      <c r="C105" s="913" t="s">
        <v>48</v>
      </c>
      <c r="D105" s="1013">
        <v>212</v>
      </c>
      <c r="E105" s="1019">
        <v>269</v>
      </c>
      <c r="F105" s="1020">
        <v>422</v>
      </c>
      <c r="G105" s="1013">
        <v>570</v>
      </c>
      <c r="H105" s="1021">
        <v>723</v>
      </c>
      <c r="I105" s="1027">
        <v>1049</v>
      </c>
      <c r="J105" s="962">
        <v>1841</v>
      </c>
      <c r="K105" s="914">
        <v>3455</v>
      </c>
      <c r="L105" s="850">
        <v>5094</v>
      </c>
      <c r="M105" s="850">
        <v>5404</v>
      </c>
      <c r="N105" s="862">
        <v>7213</v>
      </c>
      <c r="O105" s="974">
        <v>9534</v>
      </c>
      <c r="P105" s="975">
        <v>10610</v>
      </c>
      <c r="Q105" s="888">
        <v>13093</v>
      </c>
      <c r="R105" s="981">
        <v>12741</v>
      </c>
      <c r="S105" s="1565">
        <v>16105</v>
      </c>
      <c r="T105" s="902"/>
      <c r="U105" s="902"/>
      <c r="V105" s="902"/>
      <c r="W105" s="890"/>
      <c r="X105" s="902"/>
      <c r="Y105" s="902"/>
      <c r="Z105" s="902"/>
      <c r="AA105" s="902"/>
      <c r="AB105" s="902"/>
    </row>
    <row r="106" spans="1:29">
      <c r="A106" s="912"/>
      <c r="B106" s="1008"/>
      <c r="C106" s="913" t="s">
        <v>49</v>
      </c>
      <c r="D106" s="914">
        <v>306</v>
      </c>
      <c r="E106" s="942">
        <v>388</v>
      </c>
      <c r="F106" s="943">
        <v>546</v>
      </c>
      <c r="G106" s="914">
        <v>559</v>
      </c>
      <c r="H106" s="943">
        <v>699</v>
      </c>
      <c r="I106" s="914">
        <v>507</v>
      </c>
      <c r="J106" s="962">
        <v>1369</v>
      </c>
      <c r="K106" s="914">
        <v>3430</v>
      </c>
      <c r="L106" s="849">
        <v>4664</v>
      </c>
      <c r="M106" s="849">
        <v>4857</v>
      </c>
      <c r="N106" s="861">
        <v>7632</v>
      </c>
      <c r="O106" s="992">
        <v>7310</v>
      </c>
      <c r="P106" s="982">
        <v>8888</v>
      </c>
      <c r="Q106" s="944">
        <v>10516</v>
      </c>
      <c r="R106" s="1561">
        <v>8987</v>
      </c>
      <c r="S106" s="1764">
        <v>14897</v>
      </c>
      <c r="T106" s="1003"/>
      <c r="U106" s="1003"/>
      <c r="V106" s="1003"/>
      <c r="W106" s="890"/>
      <c r="X106" s="902"/>
      <c r="Y106" s="902"/>
      <c r="Z106" s="902"/>
      <c r="AA106" s="902"/>
      <c r="AB106" s="902"/>
    </row>
    <row r="107" spans="1:29">
      <c r="A107" s="912"/>
      <c r="B107" s="1009"/>
      <c r="C107" s="936" t="s">
        <v>201</v>
      </c>
      <c r="D107" s="925">
        <v>6437</v>
      </c>
      <c r="E107" s="951">
        <v>10454</v>
      </c>
      <c r="F107" s="952">
        <v>14178</v>
      </c>
      <c r="G107" s="925">
        <v>25598</v>
      </c>
      <c r="H107" s="952">
        <v>38872</v>
      </c>
      <c r="I107" s="925">
        <v>44834</v>
      </c>
      <c r="J107" s="925">
        <v>59921</v>
      </c>
      <c r="K107" s="925">
        <v>82591</v>
      </c>
      <c r="L107" s="967">
        <v>128587</v>
      </c>
      <c r="M107" s="967">
        <v>133856</v>
      </c>
      <c r="N107" s="983">
        <v>161423</v>
      </c>
      <c r="O107" s="984">
        <v>196481</v>
      </c>
      <c r="P107" s="985">
        <v>231176</v>
      </c>
      <c r="Q107" s="1559">
        <f>SUM(Q101:Q106)</f>
        <v>276574</v>
      </c>
      <c r="R107" s="987">
        <f>SUM(R101:R106)</f>
        <v>35991</v>
      </c>
      <c r="S107" s="1569">
        <f>SUM(S101:S106)</f>
        <v>49664</v>
      </c>
      <c r="T107" s="1001"/>
      <c r="U107" s="1001"/>
      <c r="V107" s="1001"/>
      <c r="W107" s="890"/>
      <c r="X107" s="902"/>
      <c r="Y107" s="902"/>
      <c r="Z107" s="902"/>
      <c r="AA107" s="902"/>
      <c r="AB107" s="902"/>
    </row>
    <row r="108" spans="1:29" ht="19.95" customHeight="1">
      <c r="A108" s="1010"/>
      <c r="B108" s="1011" t="s">
        <v>201</v>
      </c>
      <c r="C108" s="1011"/>
      <c r="D108" s="1014">
        <v>79214</v>
      </c>
      <c r="E108" s="1022">
        <v>112900</v>
      </c>
      <c r="F108" s="1023">
        <v>150192</v>
      </c>
      <c r="G108" s="1014">
        <v>196331</v>
      </c>
      <c r="H108" s="1023">
        <v>251277</v>
      </c>
      <c r="I108" s="1014">
        <v>293781</v>
      </c>
      <c r="J108" s="1014">
        <v>376596</v>
      </c>
      <c r="K108" s="1014">
        <v>525218</v>
      </c>
      <c r="L108" s="932">
        <v>692937</v>
      </c>
      <c r="M108" s="932">
        <v>881565</v>
      </c>
      <c r="N108" s="989">
        <v>1008743</v>
      </c>
      <c r="O108" s="990">
        <v>1217730</v>
      </c>
      <c r="P108" s="991">
        <v>1515906</v>
      </c>
      <c r="Q108" s="1018">
        <v>1619201</v>
      </c>
      <c r="R108" s="987">
        <f>R97+R100+R107</f>
        <v>1459256</v>
      </c>
      <c r="S108" s="1569">
        <f>S97+S100+S107</f>
        <v>1327072</v>
      </c>
      <c r="T108" s="1005"/>
      <c r="U108" s="1005"/>
      <c r="V108" s="1005"/>
      <c r="W108" s="890"/>
      <c r="X108" s="902"/>
      <c r="Y108" s="902"/>
      <c r="Z108" s="902"/>
      <c r="AA108" s="902"/>
      <c r="AB108" s="902"/>
    </row>
    <row r="109" spans="1:29">
      <c r="A109" s="908" t="s">
        <v>48</v>
      </c>
      <c r="B109" s="909" t="s">
        <v>229</v>
      </c>
      <c r="C109" s="910" t="s">
        <v>44</v>
      </c>
      <c r="D109" s="911">
        <v>7043</v>
      </c>
      <c r="E109" s="940">
        <v>7087</v>
      </c>
      <c r="F109" s="941">
        <v>5663</v>
      </c>
      <c r="G109" s="911">
        <v>5495</v>
      </c>
      <c r="H109" s="902">
        <v>5623</v>
      </c>
      <c r="I109" s="961">
        <v>4919</v>
      </c>
      <c r="J109" s="961">
        <v>5323</v>
      </c>
      <c r="K109" s="911">
        <v>6422</v>
      </c>
      <c r="L109" s="849">
        <v>6956</v>
      </c>
      <c r="M109" s="849">
        <v>6897</v>
      </c>
      <c r="N109" s="861">
        <v>6783</v>
      </c>
      <c r="O109" s="992">
        <v>6905</v>
      </c>
      <c r="P109" s="986">
        <v>7363</v>
      </c>
      <c r="Q109" s="1001">
        <v>7446</v>
      </c>
      <c r="R109" s="972">
        <v>7126</v>
      </c>
      <c r="S109" s="1564">
        <v>6319</v>
      </c>
      <c r="T109" s="902"/>
      <c r="U109" s="902"/>
      <c r="V109" s="902"/>
      <c r="W109" s="890"/>
      <c r="X109" s="902"/>
      <c r="Y109" s="902"/>
      <c r="Z109" s="902"/>
      <c r="AA109" s="902"/>
      <c r="AB109" s="902"/>
    </row>
    <row r="110" spans="1:29">
      <c r="A110" s="912"/>
      <c r="B110" s="910"/>
      <c r="C110" s="913" t="s">
        <v>45</v>
      </c>
      <c r="D110" s="914">
        <v>8045</v>
      </c>
      <c r="E110" s="942">
        <v>8069</v>
      </c>
      <c r="F110" s="943">
        <v>7482</v>
      </c>
      <c r="G110" s="914">
        <v>7689</v>
      </c>
      <c r="H110" s="944">
        <v>7394</v>
      </c>
      <c r="I110" s="962">
        <v>7285</v>
      </c>
      <c r="J110" s="962">
        <v>8143</v>
      </c>
      <c r="K110" s="914">
        <v>8787</v>
      </c>
      <c r="L110" s="850">
        <v>9019</v>
      </c>
      <c r="M110" s="850">
        <v>9753</v>
      </c>
      <c r="N110" s="862">
        <v>10577</v>
      </c>
      <c r="O110" s="974">
        <v>9598</v>
      </c>
      <c r="P110" s="975">
        <v>9305</v>
      </c>
      <c r="Q110" s="888">
        <v>9002</v>
      </c>
      <c r="R110" s="981">
        <v>8713</v>
      </c>
      <c r="S110" s="1565">
        <v>8543</v>
      </c>
      <c r="T110" s="902"/>
      <c r="U110" s="902"/>
      <c r="V110" s="902"/>
      <c r="W110" s="890"/>
      <c r="X110" s="902"/>
      <c r="Y110" s="902"/>
      <c r="Z110" s="902"/>
      <c r="AA110" s="902"/>
      <c r="AB110" s="902"/>
    </row>
    <row r="111" spans="1:29">
      <c r="A111" s="912"/>
      <c r="B111" s="910"/>
      <c r="C111" s="913" t="s">
        <v>247</v>
      </c>
      <c r="D111" s="914">
        <v>2306</v>
      </c>
      <c r="E111" s="942">
        <v>2754</v>
      </c>
      <c r="F111" s="943">
        <v>1922</v>
      </c>
      <c r="G111" s="914">
        <v>1871</v>
      </c>
      <c r="H111" s="944">
        <v>1665</v>
      </c>
      <c r="I111" s="962">
        <v>1438</v>
      </c>
      <c r="J111" s="962">
        <v>1556</v>
      </c>
      <c r="K111" s="914">
        <v>1613</v>
      </c>
      <c r="L111" s="850">
        <v>1729</v>
      </c>
      <c r="M111" s="850">
        <v>1931</v>
      </c>
      <c r="N111" s="862">
        <v>1853</v>
      </c>
      <c r="O111" s="974">
        <v>1846</v>
      </c>
      <c r="P111" s="975">
        <v>1715</v>
      </c>
      <c r="Q111" s="888">
        <v>1563</v>
      </c>
      <c r="R111" s="981">
        <v>1582</v>
      </c>
      <c r="S111" s="1565">
        <v>1658</v>
      </c>
      <c r="T111" s="902"/>
      <c r="U111" s="902"/>
      <c r="V111" s="902"/>
      <c r="W111" s="890"/>
      <c r="X111" s="902"/>
      <c r="Y111" s="902"/>
      <c r="Z111" s="902"/>
      <c r="AA111" s="902"/>
      <c r="AB111" s="902"/>
    </row>
    <row r="112" spans="1:29">
      <c r="A112" s="912"/>
      <c r="B112" s="910"/>
      <c r="C112" s="913" t="s">
        <v>248</v>
      </c>
      <c r="D112" s="914">
        <v>4588</v>
      </c>
      <c r="E112" s="942">
        <v>6469</v>
      </c>
      <c r="F112" s="943">
        <v>6077</v>
      </c>
      <c r="G112" s="914">
        <v>8280</v>
      </c>
      <c r="H112" s="944">
        <v>6754</v>
      </c>
      <c r="I112" s="962">
        <v>6125</v>
      </c>
      <c r="J112" s="962">
        <v>7731</v>
      </c>
      <c r="K112" s="914">
        <v>11133</v>
      </c>
      <c r="L112" s="850">
        <v>11678</v>
      </c>
      <c r="M112" s="850">
        <v>11973</v>
      </c>
      <c r="N112" s="862">
        <v>12340</v>
      </c>
      <c r="O112" s="974">
        <v>12628</v>
      </c>
      <c r="P112" s="975">
        <v>14283</v>
      </c>
      <c r="Q112" s="888">
        <v>13784</v>
      </c>
      <c r="R112" s="981">
        <v>15428</v>
      </c>
      <c r="S112" s="1565">
        <v>15376</v>
      </c>
      <c r="T112" s="902"/>
      <c r="U112" s="902"/>
      <c r="V112" s="902"/>
      <c r="W112" s="890"/>
      <c r="X112" s="902"/>
      <c r="Y112" s="902"/>
      <c r="Z112" s="902"/>
      <c r="AA112" s="902"/>
      <c r="AB112" s="902"/>
    </row>
    <row r="113" spans="1:29">
      <c r="A113" s="912"/>
      <c r="B113" s="910"/>
      <c r="C113" s="913" t="s">
        <v>48</v>
      </c>
      <c r="D113" s="914">
        <v>185008</v>
      </c>
      <c r="E113" s="942">
        <v>202776</v>
      </c>
      <c r="F113" s="943">
        <v>215904</v>
      </c>
      <c r="G113" s="914">
        <v>234043</v>
      </c>
      <c r="H113" s="944">
        <v>223045</v>
      </c>
      <c r="I113" s="962">
        <v>213093</v>
      </c>
      <c r="J113" s="962">
        <v>227907</v>
      </c>
      <c r="K113" s="914">
        <v>231630</v>
      </c>
      <c r="L113" s="850">
        <v>250617</v>
      </c>
      <c r="M113" s="850">
        <v>264923</v>
      </c>
      <c r="N113" s="862">
        <v>260984</v>
      </c>
      <c r="O113" s="974">
        <v>260274</v>
      </c>
      <c r="P113" s="975">
        <v>264685</v>
      </c>
      <c r="Q113" s="888">
        <v>260824</v>
      </c>
      <c r="R113" s="981">
        <v>250372</v>
      </c>
      <c r="S113" s="1565">
        <v>248498</v>
      </c>
      <c r="T113" s="902"/>
      <c r="U113" s="902"/>
      <c r="V113" s="902"/>
      <c r="W113" s="890"/>
      <c r="X113" s="902"/>
      <c r="Y113" s="902"/>
      <c r="Z113" s="902"/>
      <c r="AA113" s="902"/>
      <c r="AB113" s="902"/>
    </row>
    <row r="114" spans="1:29">
      <c r="A114" s="912"/>
      <c r="B114" s="910"/>
      <c r="C114" s="913" t="s">
        <v>49</v>
      </c>
      <c r="D114" s="914">
        <v>11103</v>
      </c>
      <c r="E114" s="942">
        <v>17614</v>
      </c>
      <c r="F114" s="943">
        <v>18309</v>
      </c>
      <c r="G114" s="914">
        <v>16228</v>
      </c>
      <c r="H114" s="944">
        <v>17251</v>
      </c>
      <c r="I114" s="962">
        <v>14672</v>
      </c>
      <c r="J114" s="962">
        <v>15618</v>
      </c>
      <c r="K114" s="914">
        <v>19668</v>
      </c>
      <c r="L114" s="850">
        <v>22889</v>
      </c>
      <c r="M114" s="850">
        <v>24047</v>
      </c>
      <c r="N114" s="862">
        <v>23016</v>
      </c>
      <c r="O114" s="974">
        <v>24568</v>
      </c>
      <c r="P114" s="975">
        <v>27609</v>
      </c>
      <c r="Q114" s="888">
        <v>23608</v>
      </c>
      <c r="R114" s="981">
        <v>22581</v>
      </c>
      <c r="S114" s="1565">
        <v>21882</v>
      </c>
      <c r="T114" s="902"/>
      <c r="U114" s="902"/>
      <c r="V114" s="902"/>
      <c r="W114" s="890"/>
      <c r="X114" s="902"/>
      <c r="Y114" s="902"/>
      <c r="Z114" s="902"/>
      <c r="AA114" s="902"/>
      <c r="AB114" s="902"/>
    </row>
    <row r="115" spans="1:29" s="841" customFormat="1">
      <c r="A115" s="915"/>
      <c r="B115" s="916"/>
      <c r="C115" s="916" t="s">
        <v>201</v>
      </c>
      <c r="D115" s="911">
        <v>218093</v>
      </c>
      <c r="E115" s="940">
        <v>244769</v>
      </c>
      <c r="F115" s="941">
        <v>255357</v>
      </c>
      <c r="G115" s="925">
        <v>273606</v>
      </c>
      <c r="H115" s="941">
        <v>261732</v>
      </c>
      <c r="I115" s="911">
        <v>247532</v>
      </c>
      <c r="J115" s="911">
        <v>266278</v>
      </c>
      <c r="K115" s="911">
        <v>279253</v>
      </c>
      <c r="L115" s="1026">
        <v>302888</v>
      </c>
      <c r="M115" s="1026">
        <v>319524</v>
      </c>
      <c r="N115" s="1030">
        <v>315553</v>
      </c>
      <c r="O115" s="1031">
        <v>315819</v>
      </c>
      <c r="P115" s="1032">
        <v>324960</v>
      </c>
      <c r="Q115" s="1337">
        <v>316227</v>
      </c>
      <c r="R115" s="976">
        <f>SUM(R109:R114)</f>
        <v>305802</v>
      </c>
      <c r="S115" s="1566">
        <f>SUM(S109:S114)</f>
        <v>302276</v>
      </c>
      <c r="T115" s="902"/>
      <c r="U115" s="902"/>
      <c r="V115" s="902"/>
      <c r="W115" s="890"/>
      <c r="X115" s="902"/>
      <c r="Y115" s="902"/>
      <c r="Z115" s="902"/>
      <c r="AA115" s="902"/>
      <c r="AB115" s="902"/>
      <c r="AC115" s="890"/>
    </row>
    <row r="116" spans="1:29" s="841" customFormat="1">
      <c r="A116" s="915"/>
      <c r="B116" s="918" t="s">
        <v>230</v>
      </c>
      <c r="C116" s="919" t="s">
        <v>44</v>
      </c>
      <c r="D116" s="934">
        <v>276240</v>
      </c>
      <c r="E116" s="956">
        <v>308889</v>
      </c>
      <c r="F116" s="957">
        <v>276641</v>
      </c>
      <c r="G116" s="934">
        <v>272474</v>
      </c>
      <c r="H116" s="958">
        <v>295222</v>
      </c>
      <c r="I116" s="968">
        <v>252009</v>
      </c>
      <c r="J116" s="968">
        <v>462711</v>
      </c>
      <c r="K116" s="934">
        <v>375715</v>
      </c>
      <c r="L116" s="934">
        <v>393859</v>
      </c>
      <c r="M116" s="934">
        <v>341204</v>
      </c>
      <c r="N116" s="968">
        <v>328903</v>
      </c>
      <c r="O116" s="993">
        <v>356905</v>
      </c>
      <c r="P116" s="994">
        <v>435942</v>
      </c>
      <c r="Q116" s="958">
        <v>479015</v>
      </c>
      <c r="R116" s="993">
        <v>14649</v>
      </c>
      <c r="S116" s="1567">
        <v>16321</v>
      </c>
      <c r="T116" s="999"/>
      <c r="U116" s="999"/>
      <c r="V116" s="999"/>
      <c r="W116" s="890"/>
      <c r="X116" s="902"/>
      <c r="Y116" s="902"/>
      <c r="Z116" s="902"/>
      <c r="AA116" s="902"/>
      <c r="AB116" s="902"/>
      <c r="AC116" s="890"/>
    </row>
    <row r="117" spans="1:29" s="841" customFormat="1">
      <c r="A117" s="915"/>
      <c r="B117" s="921"/>
      <c r="C117" s="922" t="s">
        <v>49</v>
      </c>
      <c r="D117" s="914">
        <v>10609</v>
      </c>
      <c r="E117" s="942">
        <v>25498</v>
      </c>
      <c r="F117" s="943">
        <v>22908</v>
      </c>
      <c r="G117" s="914">
        <v>21720</v>
      </c>
      <c r="H117" s="944">
        <v>8118</v>
      </c>
      <c r="I117" s="962">
        <v>11441</v>
      </c>
      <c r="J117" s="962">
        <v>9130</v>
      </c>
      <c r="K117" s="914">
        <v>10232</v>
      </c>
      <c r="L117" s="914">
        <v>16183</v>
      </c>
      <c r="M117" s="914">
        <v>16285</v>
      </c>
      <c r="N117" s="962">
        <v>13475</v>
      </c>
      <c r="O117" s="981">
        <v>8654</v>
      </c>
      <c r="P117" s="982">
        <v>10535</v>
      </c>
      <c r="Q117" s="944">
        <v>6231</v>
      </c>
      <c r="R117" s="1561">
        <v>900</v>
      </c>
      <c r="S117" s="1568">
        <v>998</v>
      </c>
      <c r="T117" s="999"/>
      <c r="U117" s="999"/>
      <c r="V117" s="999"/>
      <c r="W117" s="890"/>
      <c r="X117" s="902"/>
      <c r="Y117" s="902"/>
      <c r="Z117" s="902"/>
      <c r="AA117" s="902"/>
      <c r="AB117" s="902"/>
      <c r="AC117" s="890"/>
    </row>
    <row r="118" spans="1:29" s="841" customFormat="1">
      <c r="A118" s="915"/>
      <c r="B118" s="923"/>
      <c r="C118" s="924" t="s">
        <v>201</v>
      </c>
      <c r="D118" s="925">
        <v>286849</v>
      </c>
      <c r="E118" s="951">
        <v>334387</v>
      </c>
      <c r="F118" s="952">
        <v>299549</v>
      </c>
      <c r="G118" s="925">
        <v>294194</v>
      </c>
      <c r="H118" s="952">
        <v>303340</v>
      </c>
      <c r="I118" s="925">
        <v>263450</v>
      </c>
      <c r="J118" s="925">
        <v>471841</v>
      </c>
      <c r="K118" s="925">
        <v>385947</v>
      </c>
      <c r="L118" s="967">
        <v>410042</v>
      </c>
      <c r="M118" s="967">
        <v>357489</v>
      </c>
      <c r="N118" s="983">
        <v>342378</v>
      </c>
      <c r="O118" s="984">
        <v>365559</v>
      </c>
      <c r="P118" s="985">
        <v>446477</v>
      </c>
      <c r="Q118" s="1559">
        <f>SUM(Q116:Q117)</f>
        <v>485246</v>
      </c>
      <c r="R118" s="987">
        <f>SUM(R116:R117)</f>
        <v>15549</v>
      </c>
      <c r="S118" s="1569">
        <f>SUM(S116:S117)</f>
        <v>17319</v>
      </c>
      <c r="T118" s="1001"/>
      <c r="U118" s="1001"/>
      <c r="V118" s="1001"/>
      <c r="W118" s="890"/>
      <c r="X118" s="902"/>
      <c r="Y118" s="902"/>
      <c r="Z118" s="902"/>
      <c r="AA118" s="902"/>
      <c r="AB118" s="902"/>
      <c r="AC118" s="890"/>
    </row>
    <row r="119" spans="1:29" s="841" customFormat="1">
      <c r="A119" s="915"/>
      <c r="B119" s="926" t="s">
        <v>249</v>
      </c>
      <c r="C119" s="916" t="s">
        <v>44</v>
      </c>
      <c r="D119" s="911">
        <v>530453</v>
      </c>
      <c r="E119" s="940">
        <v>595893</v>
      </c>
      <c r="F119" s="941">
        <v>713383</v>
      </c>
      <c r="G119" s="911">
        <v>786820</v>
      </c>
      <c r="H119" s="902">
        <v>843686</v>
      </c>
      <c r="I119" s="961">
        <v>798314</v>
      </c>
      <c r="J119" s="961">
        <v>834346</v>
      </c>
      <c r="K119" s="911">
        <v>863007</v>
      </c>
      <c r="L119" s="849">
        <v>867357</v>
      </c>
      <c r="M119" s="849">
        <v>900839</v>
      </c>
      <c r="N119" s="861">
        <v>1019446</v>
      </c>
      <c r="O119" s="992">
        <v>1209803</v>
      </c>
      <c r="P119" s="986">
        <v>1035413</v>
      </c>
      <c r="Q119" s="1001">
        <v>1090876</v>
      </c>
      <c r="R119" s="972">
        <v>32365</v>
      </c>
      <c r="S119" s="1763">
        <v>33072</v>
      </c>
      <c r="T119" s="1003"/>
      <c r="U119" s="1003"/>
      <c r="V119" s="1003"/>
      <c r="W119" s="890"/>
      <c r="X119" s="902"/>
      <c r="Y119" s="902"/>
      <c r="Z119" s="902"/>
      <c r="AA119" s="902"/>
      <c r="AB119" s="902"/>
      <c r="AC119" s="890"/>
    </row>
    <row r="120" spans="1:29" s="841" customFormat="1">
      <c r="A120" s="915"/>
      <c r="B120" s="927"/>
      <c r="C120" s="922" t="s">
        <v>45</v>
      </c>
      <c r="D120" s="914">
        <v>14950</v>
      </c>
      <c r="E120" s="942">
        <v>15742</v>
      </c>
      <c r="F120" s="943">
        <v>17479</v>
      </c>
      <c r="G120" s="914">
        <v>18337</v>
      </c>
      <c r="H120" s="944">
        <v>17718</v>
      </c>
      <c r="I120" s="962">
        <v>15082</v>
      </c>
      <c r="J120" s="962">
        <v>15040</v>
      </c>
      <c r="K120" s="914">
        <v>14627</v>
      </c>
      <c r="L120" s="850">
        <v>13903</v>
      </c>
      <c r="M120" s="850">
        <v>13728</v>
      </c>
      <c r="N120" s="862">
        <v>15421</v>
      </c>
      <c r="O120" s="974">
        <v>16903</v>
      </c>
      <c r="P120" s="975">
        <v>14674</v>
      </c>
      <c r="Q120" s="888">
        <v>14947</v>
      </c>
      <c r="R120" s="981">
        <v>14408</v>
      </c>
      <c r="S120" s="1565">
        <v>14324</v>
      </c>
      <c r="T120" s="902"/>
      <c r="U120" s="902"/>
      <c r="V120" s="902"/>
      <c r="W120" s="890"/>
      <c r="X120" s="902"/>
      <c r="Y120" s="902"/>
      <c r="Z120" s="902"/>
      <c r="AA120" s="902"/>
      <c r="AB120" s="902"/>
      <c r="AC120" s="890"/>
    </row>
    <row r="121" spans="1:29" s="841" customFormat="1">
      <c r="A121" s="915"/>
      <c r="B121" s="916"/>
      <c r="C121" s="922" t="s">
        <v>247</v>
      </c>
      <c r="D121" s="914">
        <v>7060</v>
      </c>
      <c r="E121" s="942">
        <v>7753</v>
      </c>
      <c r="F121" s="943">
        <v>8446</v>
      </c>
      <c r="G121" s="914">
        <v>10232</v>
      </c>
      <c r="H121" s="944">
        <v>10724</v>
      </c>
      <c r="I121" s="962">
        <v>9290</v>
      </c>
      <c r="J121" s="962">
        <v>9960</v>
      </c>
      <c r="K121" s="914">
        <v>10526</v>
      </c>
      <c r="L121" s="850">
        <v>9617</v>
      </c>
      <c r="M121" s="850">
        <v>11060</v>
      </c>
      <c r="N121" s="862">
        <v>12129</v>
      </c>
      <c r="O121" s="974">
        <v>12809</v>
      </c>
      <c r="P121" s="975">
        <v>11928</v>
      </c>
      <c r="Q121" s="888">
        <v>11879</v>
      </c>
      <c r="R121" s="981">
        <v>11453</v>
      </c>
      <c r="S121" s="1565">
        <v>11453</v>
      </c>
      <c r="T121" s="902"/>
      <c r="U121" s="902"/>
      <c r="V121" s="902"/>
      <c r="W121" s="890"/>
      <c r="X121" s="902"/>
      <c r="Y121" s="902"/>
      <c r="Z121" s="902"/>
      <c r="AA121" s="902"/>
      <c r="AB121" s="902"/>
      <c r="AC121" s="890"/>
    </row>
    <row r="122" spans="1:29" s="841" customFormat="1">
      <c r="A122" s="915"/>
      <c r="B122" s="916"/>
      <c r="C122" s="922" t="s">
        <v>248</v>
      </c>
      <c r="D122" s="914">
        <v>9974</v>
      </c>
      <c r="E122" s="942">
        <v>11531</v>
      </c>
      <c r="F122" s="943">
        <v>14459</v>
      </c>
      <c r="G122" s="914">
        <v>14607</v>
      </c>
      <c r="H122" s="944">
        <v>17773</v>
      </c>
      <c r="I122" s="962">
        <v>15687</v>
      </c>
      <c r="J122" s="962">
        <v>17649</v>
      </c>
      <c r="K122" s="914">
        <v>17324</v>
      </c>
      <c r="L122" s="850">
        <v>17832</v>
      </c>
      <c r="M122" s="850">
        <v>18019</v>
      </c>
      <c r="N122" s="862">
        <v>21623</v>
      </c>
      <c r="O122" s="974">
        <v>24588</v>
      </c>
      <c r="P122" s="975">
        <v>21612</v>
      </c>
      <c r="Q122" s="888">
        <v>23196</v>
      </c>
      <c r="R122" s="981">
        <v>23431</v>
      </c>
      <c r="S122" s="1565">
        <v>24074</v>
      </c>
      <c r="T122" s="902"/>
      <c r="U122" s="902"/>
      <c r="V122" s="902"/>
      <c r="W122" s="890"/>
      <c r="X122" s="902"/>
      <c r="Y122" s="902"/>
      <c r="Z122" s="902"/>
      <c r="AA122" s="902"/>
      <c r="AB122" s="902"/>
      <c r="AC122" s="890"/>
    </row>
    <row r="123" spans="1:29" s="841" customFormat="1">
      <c r="A123" s="915"/>
      <c r="B123" s="927"/>
      <c r="C123" s="922" t="s">
        <v>48</v>
      </c>
      <c r="D123" s="914">
        <v>4528</v>
      </c>
      <c r="E123" s="942">
        <v>5091</v>
      </c>
      <c r="F123" s="943">
        <v>5880</v>
      </c>
      <c r="G123" s="914">
        <v>7304</v>
      </c>
      <c r="H123" s="944">
        <v>8543</v>
      </c>
      <c r="I123" s="962">
        <v>11819</v>
      </c>
      <c r="J123" s="962">
        <v>14070</v>
      </c>
      <c r="K123" s="914">
        <v>16120</v>
      </c>
      <c r="L123" s="850">
        <v>18165</v>
      </c>
      <c r="M123" s="850">
        <v>22908</v>
      </c>
      <c r="N123" s="862">
        <v>24112</v>
      </c>
      <c r="O123" s="974">
        <v>28061</v>
      </c>
      <c r="P123" s="975">
        <v>30642</v>
      </c>
      <c r="Q123" s="888">
        <v>33080</v>
      </c>
      <c r="R123" s="981">
        <v>34723</v>
      </c>
      <c r="S123" s="1565">
        <v>36615</v>
      </c>
      <c r="T123" s="902"/>
      <c r="U123" s="902"/>
      <c r="V123" s="902"/>
      <c r="W123" s="890"/>
      <c r="X123" s="902"/>
      <c r="Y123" s="902"/>
      <c r="Z123" s="902"/>
      <c r="AA123" s="902"/>
      <c r="AB123" s="902"/>
      <c r="AC123" s="890"/>
    </row>
    <row r="124" spans="1:29" s="841" customFormat="1">
      <c r="A124" s="915"/>
      <c r="B124" s="927"/>
      <c r="C124" s="922" t="s">
        <v>49</v>
      </c>
      <c r="D124" s="914">
        <v>26290</v>
      </c>
      <c r="E124" s="942">
        <v>39082</v>
      </c>
      <c r="F124" s="943">
        <v>49701</v>
      </c>
      <c r="G124" s="914">
        <v>44499</v>
      </c>
      <c r="H124" s="944">
        <v>44148</v>
      </c>
      <c r="I124" s="962">
        <v>29910</v>
      </c>
      <c r="J124" s="962">
        <v>50135</v>
      </c>
      <c r="K124" s="914">
        <v>66473</v>
      </c>
      <c r="L124" s="1024">
        <v>69257</v>
      </c>
      <c r="M124" s="1024">
        <v>74924</v>
      </c>
      <c r="N124" s="962">
        <v>78659</v>
      </c>
      <c r="O124" s="981">
        <v>89572</v>
      </c>
      <c r="P124" s="982">
        <v>76230</v>
      </c>
      <c r="Q124" s="944">
        <v>81973</v>
      </c>
      <c r="R124" s="1561">
        <v>66193</v>
      </c>
      <c r="S124" s="1764">
        <v>63944</v>
      </c>
      <c r="T124" s="1003"/>
      <c r="U124" s="1003"/>
      <c r="V124" s="1003"/>
      <c r="W124" s="890"/>
      <c r="X124" s="902"/>
      <c r="Y124" s="902"/>
      <c r="Z124" s="902"/>
      <c r="AA124" s="902"/>
      <c r="AB124" s="902"/>
      <c r="AC124" s="890"/>
    </row>
    <row r="125" spans="1:29" s="841" customFormat="1">
      <c r="A125" s="915"/>
      <c r="B125" s="928"/>
      <c r="C125" s="923" t="s">
        <v>201</v>
      </c>
      <c r="D125" s="917">
        <v>593255</v>
      </c>
      <c r="E125" s="945">
        <v>675092</v>
      </c>
      <c r="F125" s="946">
        <v>809348</v>
      </c>
      <c r="G125" s="917">
        <v>881799</v>
      </c>
      <c r="H125" s="946">
        <v>942592</v>
      </c>
      <c r="I125" s="917">
        <v>880102</v>
      </c>
      <c r="J125" s="917">
        <v>941200</v>
      </c>
      <c r="K125" s="917">
        <v>988077</v>
      </c>
      <c r="L125" s="917">
        <v>996131</v>
      </c>
      <c r="M125" s="917">
        <v>1041478</v>
      </c>
      <c r="N125" s="963">
        <v>1171390</v>
      </c>
      <c r="O125" s="976">
        <v>1381736</v>
      </c>
      <c r="P125" s="977">
        <v>1190499</v>
      </c>
      <c r="Q125" s="947">
        <f>SUM(Q119:Q124)</f>
        <v>1255951</v>
      </c>
      <c r="R125" s="987">
        <f>SUM(R119:R124)</f>
        <v>182573</v>
      </c>
      <c r="S125" s="1569">
        <f>SUM(S119:S124)</f>
        <v>183482</v>
      </c>
      <c r="T125" s="902"/>
      <c r="U125" s="902"/>
      <c r="V125" s="902"/>
      <c r="W125" s="890"/>
      <c r="X125" s="902"/>
      <c r="Y125" s="902"/>
      <c r="Z125" s="902"/>
      <c r="AA125" s="902"/>
      <c r="AB125" s="902"/>
      <c r="AC125" s="890"/>
    </row>
    <row r="126" spans="1:29" s="841" customFormat="1" ht="19.95" customHeight="1">
      <c r="A126" s="930"/>
      <c r="B126" s="931" t="s">
        <v>201</v>
      </c>
      <c r="C126" s="931"/>
      <c r="D126" s="932">
        <v>1098197</v>
      </c>
      <c r="E126" s="954">
        <v>1254248</v>
      </c>
      <c r="F126" s="955">
        <v>1364254</v>
      </c>
      <c r="G126" s="932">
        <v>1449599</v>
      </c>
      <c r="H126" s="955">
        <v>1507664</v>
      </c>
      <c r="I126" s="932">
        <v>1391084</v>
      </c>
      <c r="J126" s="932">
        <v>1679319</v>
      </c>
      <c r="K126" s="932">
        <v>1653277</v>
      </c>
      <c r="L126" s="932">
        <v>1709061</v>
      </c>
      <c r="M126" s="932">
        <v>1718491</v>
      </c>
      <c r="N126" s="989">
        <v>1829321</v>
      </c>
      <c r="O126" s="990">
        <v>2063114</v>
      </c>
      <c r="P126" s="991">
        <v>1961936</v>
      </c>
      <c r="Q126" s="1018">
        <v>2057424</v>
      </c>
      <c r="R126" s="987">
        <f>R115+R118+R125</f>
        <v>503924</v>
      </c>
      <c r="S126" s="1569">
        <f>S115+S118+S125</f>
        <v>503077</v>
      </c>
      <c r="T126" s="1005"/>
      <c r="U126" s="1005"/>
      <c r="V126" s="1005"/>
      <c r="W126" s="890"/>
      <c r="X126" s="902"/>
      <c r="Y126" s="902"/>
      <c r="Z126" s="902"/>
      <c r="AA126" s="902"/>
      <c r="AB126" s="902"/>
      <c r="AC126" s="890"/>
    </row>
    <row r="127" spans="1:29" s="841" customFormat="1">
      <c r="A127" s="933" t="s">
        <v>49</v>
      </c>
      <c r="B127" s="919" t="s">
        <v>229</v>
      </c>
      <c r="C127" s="916" t="s">
        <v>44</v>
      </c>
      <c r="D127" s="911">
        <v>3580</v>
      </c>
      <c r="E127" s="940">
        <v>4530</v>
      </c>
      <c r="F127" s="941">
        <v>4335</v>
      </c>
      <c r="G127" s="911">
        <v>3255</v>
      </c>
      <c r="H127" s="902">
        <v>2909</v>
      </c>
      <c r="I127" s="961">
        <v>2807</v>
      </c>
      <c r="J127" s="961">
        <v>2663</v>
      </c>
      <c r="K127" s="911">
        <v>2434</v>
      </c>
      <c r="L127" s="849">
        <v>2374</v>
      </c>
      <c r="M127" s="849">
        <v>2382</v>
      </c>
      <c r="N127" s="861">
        <v>2416</v>
      </c>
      <c r="O127" s="992">
        <v>12088</v>
      </c>
      <c r="P127" s="986">
        <v>2993</v>
      </c>
      <c r="Q127" s="1001">
        <v>2392</v>
      </c>
      <c r="R127" s="972">
        <v>3475</v>
      </c>
      <c r="S127" s="1564">
        <v>3261</v>
      </c>
      <c r="T127" s="902"/>
      <c r="U127" s="902"/>
      <c r="V127" s="902"/>
      <c r="W127" s="890"/>
      <c r="X127" s="902"/>
      <c r="Y127" s="902"/>
      <c r="Z127" s="902"/>
      <c r="AA127" s="902"/>
      <c r="AB127" s="902"/>
      <c r="AC127" s="890"/>
    </row>
    <row r="128" spans="1:29" s="841" customFormat="1">
      <c r="A128" s="915"/>
      <c r="B128" s="916"/>
      <c r="C128" s="922" t="s">
        <v>45</v>
      </c>
      <c r="D128" s="914">
        <v>2005</v>
      </c>
      <c r="E128" s="942">
        <v>2324</v>
      </c>
      <c r="F128" s="943">
        <v>2658</v>
      </c>
      <c r="G128" s="914">
        <v>2514</v>
      </c>
      <c r="H128" s="944">
        <v>2281</v>
      </c>
      <c r="I128" s="962">
        <v>2006</v>
      </c>
      <c r="J128" s="962">
        <v>2189</v>
      </c>
      <c r="K128" s="914">
        <v>2056</v>
      </c>
      <c r="L128" s="850">
        <v>2127</v>
      </c>
      <c r="M128" s="850">
        <v>2207</v>
      </c>
      <c r="N128" s="862">
        <v>2327</v>
      </c>
      <c r="O128" s="974">
        <v>2251</v>
      </c>
      <c r="P128" s="975">
        <v>2381</v>
      </c>
      <c r="Q128" s="888">
        <v>2418</v>
      </c>
      <c r="R128" s="981">
        <v>2913</v>
      </c>
      <c r="S128" s="1565">
        <v>2906</v>
      </c>
      <c r="T128" s="902"/>
      <c r="U128" s="902"/>
      <c r="V128" s="902"/>
      <c r="W128" s="890"/>
      <c r="X128" s="902"/>
      <c r="Y128" s="902"/>
      <c r="Z128" s="902"/>
      <c r="AA128" s="902"/>
      <c r="AB128" s="902"/>
      <c r="AC128" s="890"/>
    </row>
    <row r="129" spans="1:29" s="841" customFormat="1">
      <c r="A129" s="915"/>
      <c r="B129" s="916"/>
      <c r="C129" s="922" t="s">
        <v>247</v>
      </c>
      <c r="D129" s="914">
        <v>534</v>
      </c>
      <c r="E129" s="942">
        <v>663</v>
      </c>
      <c r="F129" s="943">
        <v>880</v>
      </c>
      <c r="G129" s="914">
        <v>821</v>
      </c>
      <c r="H129" s="944">
        <v>769</v>
      </c>
      <c r="I129" s="962">
        <v>515</v>
      </c>
      <c r="J129" s="962">
        <v>781</v>
      </c>
      <c r="K129" s="914">
        <v>900</v>
      </c>
      <c r="L129" s="850">
        <v>961</v>
      </c>
      <c r="M129" s="850">
        <v>890</v>
      </c>
      <c r="N129" s="862">
        <v>1085</v>
      </c>
      <c r="O129" s="974">
        <v>1034</v>
      </c>
      <c r="P129" s="975">
        <v>855</v>
      </c>
      <c r="Q129" s="888">
        <v>1009</v>
      </c>
      <c r="R129" s="981">
        <v>1259</v>
      </c>
      <c r="S129" s="1565">
        <v>1284</v>
      </c>
      <c r="T129" s="902"/>
      <c r="U129" s="902"/>
      <c r="V129" s="902"/>
      <c r="W129" s="890"/>
      <c r="X129" s="902"/>
      <c r="Y129" s="902"/>
      <c r="Z129" s="902"/>
      <c r="AA129" s="902"/>
      <c r="AB129" s="902"/>
      <c r="AC129" s="890"/>
    </row>
    <row r="130" spans="1:29" s="841" customFormat="1">
      <c r="A130" s="915"/>
      <c r="B130" s="916"/>
      <c r="C130" s="922" t="s">
        <v>248</v>
      </c>
      <c r="D130" s="914">
        <v>455</v>
      </c>
      <c r="E130" s="942">
        <v>635</v>
      </c>
      <c r="F130" s="943">
        <v>826</v>
      </c>
      <c r="G130" s="914">
        <v>986</v>
      </c>
      <c r="H130" s="944">
        <v>1223</v>
      </c>
      <c r="I130" s="962">
        <v>946</v>
      </c>
      <c r="J130" s="962">
        <v>1097</v>
      </c>
      <c r="K130" s="914">
        <v>1267</v>
      </c>
      <c r="L130" s="850">
        <v>1873</v>
      </c>
      <c r="M130" s="850">
        <v>1752</v>
      </c>
      <c r="N130" s="862">
        <v>2756</v>
      </c>
      <c r="O130" s="974">
        <v>4438</v>
      </c>
      <c r="P130" s="975">
        <v>4896</v>
      </c>
      <c r="Q130" s="888">
        <v>4829</v>
      </c>
      <c r="R130" s="981">
        <v>6831</v>
      </c>
      <c r="S130" s="1565">
        <v>7194</v>
      </c>
      <c r="T130" s="902"/>
      <c r="U130" s="902"/>
      <c r="V130" s="902"/>
      <c r="W130" s="890"/>
      <c r="X130" s="902"/>
      <c r="Y130" s="902"/>
      <c r="Z130" s="902"/>
      <c r="AA130" s="902"/>
      <c r="AB130" s="902"/>
      <c r="AC130" s="890"/>
    </row>
    <row r="131" spans="1:29" s="841" customFormat="1">
      <c r="A131" s="915"/>
      <c r="B131" s="916"/>
      <c r="C131" s="922" t="s">
        <v>48</v>
      </c>
      <c r="D131" s="914">
        <v>31377</v>
      </c>
      <c r="E131" s="942">
        <v>33886</v>
      </c>
      <c r="F131" s="943">
        <v>38756</v>
      </c>
      <c r="G131" s="914">
        <v>40086</v>
      </c>
      <c r="H131" s="944">
        <v>40101</v>
      </c>
      <c r="I131" s="962">
        <v>39836</v>
      </c>
      <c r="J131" s="962">
        <v>43719</v>
      </c>
      <c r="K131" s="914">
        <v>44579</v>
      </c>
      <c r="L131" s="850">
        <v>48294</v>
      </c>
      <c r="M131" s="850">
        <v>51049</v>
      </c>
      <c r="N131" s="862">
        <v>49762</v>
      </c>
      <c r="O131" s="974">
        <v>50357</v>
      </c>
      <c r="P131" s="975">
        <v>50974</v>
      </c>
      <c r="Q131" s="888">
        <v>51365</v>
      </c>
      <c r="R131" s="981">
        <v>51392</v>
      </c>
      <c r="S131" s="1565">
        <v>67695</v>
      </c>
      <c r="T131" s="902"/>
      <c r="U131" s="902"/>
      <c r="V131" s="902"/>
      <c r="W131" s="890"/>
      <c r="X131" s="902"/>
      <c r="Y131" s="902"/>
      <c r="Z131" s="902"/>
      <c r="AA131" s="902"/>
      <c r="AB131" s="902"/>
      <c r="AC131" s="890"/>
    </row>
    <row r="132" spans="1:29" s="841" customFormat="1">
      <c r="A132" s="915"/>
      <c r="B132" s="916"/>
      <c r="C132" s="922" t="s">
        <v>49</v>
      </c>
      <c r="D132" s="914">
        <v>65802</v>
      </c>
      <c r="E132" s="942">
        <v>60758</v>
      </c>
      <c r="F132" s="943">
        <v>67018</v>
      </c>
      <c r="G132" s="914">
        <v>54347</v>
      </c>
      <c r="H132" s="944">
        <v>108544</v>
      </c>
      <c r="I132" s="962">
        <v>90607</v>
      </c>
      <c r="J132" s="962">
        <v>75585</v>
      </c>
      <c r="K132" s="914">
        <v>71808</v>
      </c>
      <c r="L132" s="850">
        <v>80343</v>
      </c>
      <c r="M132" s="850">
        <v>88645</v>
      </c>
      <c r="N132" s="862">
        <v>84315</v>
      </c>
      <c r="O132" s="974">
        <v>88691</v>
      </c>
      <c r="P132" s="975">
        <v>91795</v>
      </c>
      <c r="Q132" s="888">
        <v>89036</v>
      </c>
      <c r="R132" s="981">
        <v>90429</v>
      </c>
      <c r="S132" s="1565">
        <v>92960</v>
      </c>
      <c r="T132" s="902"/>
      <c r="U132" s="902"/>
      <c r="V132" s="902"/>
      <c r="W132" s="890"/>
      <c r="X132" s="902"/>
      <c r="Y132" s="902"/>
      <c r="Z132" s="902"/>
      <c r="AA132" s="902"/>
      <c r="AB132" s="902"/>
      <c r="AC132" s="890"/>
    </row>
    <row r="133" spans="1:29" s="841" customFormat="1">
      <c r="A133" s="915"/>
      <c r="B133" s="916"/>
      <c r="C133" s="916" t="s">
        <v>201</v>
      </c>
      <c r="D133" s="911">
        <v>103753</v>
      </c>
      <c r="E133" s="940">
        <v>102796</v>
      </c>
      <c r="F133" s="941">
        <v>114473</v>
      </c>
      <c r="G133" s="911">
        <v>102009</v>
      </c>
      <c r="H133" s="941">
        <v>155827</v>
      </c>
      <c r="I133" s="911">
        <v>136717</v>
      </c>
      <c r="J133" s="911">
        <v>126034</v>
      </c>
      <c r="K133" s="1012">
        <v>123044</v>
      </c>
      <c r="L133" s="849">
        <v>135972</v>
      </c>
      <c r="M133" s="849">
        <v>146925</v>
      </c>
      <c r="N133" s="861">
        <v>142661</v>
      </c>
      <c r="O133" s="992">
        <v>158859</v>
      </c>
      <c r="P133" s="986">
        <v>153894</v>
      </c>
      <c r="Q133" s="1001">
        <v>151049</v>
      </c>
      <c r="R133" s="976">
        <f>SUM(R127:R132)</f>
        <v>156299</v>
      </c>
      <c r="S133" s="1566">
        <f>SUM(S127:S132)</f>
        <v>175300</v>
      </c>
      <c r="T133" s="902"/>
      <c r="U133" s="902"/>
      <c r="V133" s="902"/>
      <c r="W133" s="890"/>
      <c r="X133" s="902"/>
      <c r="Y133" s="902"/>
      <c r="Z133" s="902"/>
      <c r="AA133" s="902"/>
      <c r="AB133" s="902"/>
      <c r="AC133" s="890"/>
    </row>
    <row r="134" spans="1:29" s="841" customFormat="1">
      <c r="A134" s="915"/>
      <c r="B134" s="918" t="s">
        <v>230</v>
      </c>
      <c r="C134" s="919" t="s">
        <v>44</v>
      </c>
      <c r="D134" s="934">
        <v>50695</v>
      </c>
      <c r="E134" s="956">
        <v>64410</v>
      </c>
      <c r="F134" s="957">
        <v>71989</v>
      </c>
      <c r="G134" s="934">
        <v>74714</v>
      </c>
      <c r="H134" s="958">
        <v>87798</v>
      </c>
      <c r="I134" s="968">
        <v>88734</v>
      </c>
      <c r="J134" s="968">
        <v>131860</v>
      </c>
      <c r="K134" s="934">
        <v>120211</v>
      </c>
      <c r="L134" s="934">
        <v>123895</v>
      </c>
      <c r="M134" s="934">
        <v>103591</v>
      </c>
      <c r="N134" s="968">
        <v>87879</v>
      </c>
      <c r="O134" s="993">
        <v>96714</v>
      </c>
      <c r="P134" s="994">
        <v>114799</v>
      </c>
      <c r="Q134" s="958">
        <v>141391</v>
      </c>
      <c r="R134" s="993">
        <v>4116</v>
      </c>
      <c r="S134" s="1567">
        <v>4043</v>
      </c>
      <c r="T134" s="999"/>
      <c r="U134" s="999"/>
      <c r="V134" s="999"/>
      <c r="W134" s="890"/>
      <c r="X134" s="902"/>
      <c r="Y134" s="902"/>
      <c r="Z134" s="902"/>
      <c r="AA134" s="902"/>
      <c r="AB134" s="902"/>
      <c r="AC134" s="890"/>
    </row>
    <row r="135" spans="1:29" s="841" customFormat="1">
      <c r="A135" s="915"/>
      <c r="B135" s="921"/>
      <c r="C135" s="922" t="s">
        <v>49</v>
      </c>
      <c r="D135" s="914">
        <v>3885</v>
      </c>
      <c r="E135" s="942">
        <v>7690</v>
      </c>
      <c r="F135" s="943">
        <v>8576</v>
      </c>
      <c r="G135" s="914">
        <v>9689</v>
      </c>
      <c r="H135" s="944">
        <v>23871</v>
      </c>
      <c r="I135" s="962">
        <v>8194</v>
      </c>
      <c r="J135" s="962">
        <v>7515</v>
      </c>
      <c r="K135" s="914">
        <v>8575</v>
      </c>
      <c r="L135" s="914">
        <v>22285</v>
      </c>
      <c r="M135" s="914">
        <v>12215</v>
      </c>
      <c r="N135" s="962">
        <v>10842</v>
      </c>
      <c r="O135" s="981">
        <v>10781</v>
      </c>
      <c r="P135" s="982">
        <v>11562</v>
      </c>
      <c r="Q135" s="944">
        <v>2882</v>
      </c>
      <c r="R135" s="1561">
        <v>1508</v>
      </c>
      <c r="S135" s="1568">
        <v>1437</v>
      </c>
      <c r="T135" s="999"/>
      <c r="U135" s="999"/>
      <c r="V135" s="999"/>
      <c r="W135" s="890"/>
      <c r="X135" s="902"/>
      <c r="Y135" s="902"/>
      <c r="Z135" s="902"/>
      <c r="AA135" s="902"/>
      <c r="AB135" s="902"/>
      <c r="AC135" s="890"/>
    </row>
    <row r="136" spans="1:29" s="841" customFormat="1">
      <c r="A136" s="915"/>
      <c r="B136" s="923"/>
      <c r="C136" s="924" t="s">
        <v>201</v>
      </c>
      <c r="D136" s="925">
        <v>54580</v>
      </c>
      <c r="E136" s="951">
        <v>72100</v>
      </c>
      <c r="F136" s="952">
        <v>80565</v>
      </c>
      <c r="G136" s="925">
        <v>84403</v>
      </c>
      <c r="H136" s="952">
        <v>111669</v>
      </c>
      <c r="I136" s="925">
        <v>96928</v>
      </c>
      <c r="J136" s="925">
        <v>139375</v>
      </c>
      <c r="K136" s="925">
        <v>128786</v>
      </c>
      <c r="L136" s="967">
        <v>146180</v>
      </c>
      <c r="M136" s="967">
        <v>115806</v>
      </c>
      <c r="N136" s="983">
        <v>98721</v>
      </c>
      <c r="O136" s="984">
        <v>107495</v>
      </c>
      <c r="P136" s="985">
        <v>126361</v>
      </c>
      <c r="Q136" s="1559">
        <f>SUM(Q134:Q135)</f>
        <v>144273</v>
      </c>
      <c r="R136" s="987">
        <f>SUM(R134:R135)</f>
        <v>5624</v>
      </c>
      <c r="S136" s="1569">
        <f>SUM(S134:S135)</f>
        <v>5480</v>
      </c>
      <c r="T136" s="1001"/>
      <c r="U136" s="1001"/>
      <c r="V136" s="1001"/>
      <c r="W136" s="890"/>
      <c r="X136" s="902"/>
      <c r="Y136" s="902"/>
      <c r="Z136" s="902"/>
      <c r="AA136" s="902"/>
      <c r="AB136" s="902"/>
      <c r="AC136" s="890"/>
    </row>
    <row r="137" spans="1:29" s="841" customFormat="1">
      <c r="A137" s="915"/>
      <c r="B137" s="926" t="s">
        <v>249</v>
      </c>
      <c r="C137" s="916" t="s">
        <v>44</v>
      </c>
      <c r="D137" s="911">
        <v>99027</v>
      </c>
      <c r="E137" s="940">
        <v>116207</v>
      </c>
      <c r="F137" s="941">
        <v>137651</v>
      </c>
      <c r="G137" s="911">
        <v>152770</v>
      </c>
      <c r="H137" s="902">
        <v>199268</v>
      </c>
      <c r="I137" s="961">
        <v>156698</v>
      </c>
      <c r="J137" s="961">
        <v>161801</v>
      </c>
      <c r="K137" s="911">
        <v>162686</v>
      </c>
      <c r="L137" s="849">
        <v>171372</v>
      </c>
      <c r="M137" s="849">
        <v>176926</v>
      </c>
      <c r="N137" s="861">
        <v>187328</v>
      </c>
      <c r="O137" s="992">
        <v>185648</v>
      </c>
      <c r="P137" s="986">
        <v>188580</v>
      </c>
      <c r="Q137" s="1001">
        <v>193626</v>
      </c>
      <c r="R137" s="993">
        <v>6236</v>
      </c>
      <c r="S137" s="1765">
        <v>6657</v>
      </c>
      <c r="T137" s="1003"/>
      <c r="U137" s="1003"/>
      <c r="V137" s="1003"/>
      <c r="W137" s="890"/>
      <c r="X137" s="902"/>
      <c r="Y137" s="902"/>
      <c r="Z137" s="902"/>
      <c r="AA137" s="902"/>
      <c r="AB137" s="902"/>
      <c r="AC137" s="890"/>
    </row>
    <row r="138" spans="1:29">
      <c r="A138" s="912"/>
      <c r="B138" s="1008"/>
      <c r="C138" s="913" t="s">
        <v>45</v>
      </c>
      <c r="D138" s="914">
        <v>1991</v>
      </c>
      <c r="E138" s="942">
        <v>2040</v>
      </c>
      <c r="F138" s="943">
        <v>2315</v>
      </c>
      <c r="G138" s="914">
        <v>2425</v>
      </c>
      <c r="H138" s="944">
        <v>2341</v>
      </c>
      <c r="I138" s="962">
        <v>1984</v>
      </c>
      <c r="J138" s="962">
        <v>2088</v>
      </c>
      <c r="K138" s="914">
        <v>2129</v>
      </c>
      <c r="L138" s="850">
        <v>2105</v>
      </c>
      <c r="M138" s="850">
        <v>2215</v>
      </c>
      <c r="N138" s="862">
        <v>2342</v>
      </c>
      <c r="O138" s="974">
        <v>2284</v>
      </c>
      <c r="P138" s="975">
        <v>2183</v>
      </c>
      <c r="Q138" s="888">
        <v>2153</v>
      </c>
      <c r="R138" s="981">
        <v>2624</v>
      </c>
      <c r="S138" s="1565">
        <v>2849</v>
      </c>
      <c r="T138" s="902"/>
      <c r="U138" s="902"/>
      <c r="V138" s="902"/>
      <c r="W138" s="890"/>
      <c r="X138" s="902"/>
      <c r="Y138" s="902"/>
      <c r="Z138" s="902"/>
      <c r="AA138" s="902"/>
      <c r="AB138" s="902"/>
    </row>
    <row r="139" spans="1:29">
      <c r="A139" s="912"/>
      <c r="B139" s="910"/>
      <c r="C139" s="913" t="s">
        <v>247</v>
      </c>
      <c r="D139" s="914">
        <v>939</v>
      </c>
      <c r="E139" s="942">
        <v>870</v>
      </c>
      <c r="F139" s="943">
        <v>980</v>
      </c>
      <c r="G139" s="914">
        <v>1282</v>
      </c>
      <c r="H139" s="944">
        <v>1295</v>
      </c>
      <c r="I139" s="962">
        <v>1098</v>
      </c>
      <c r="J139" s="962">
        <v>1285</v>
      </c>
      <c r="K139" s="914">
        <v>1296</v>
      </c>
      <c r="L139" s="850">
        <v>1292</v>
      </c>
      <c r="M139" s="850">
        <v>1546</v>
      </c>
      <c r="N139" s="862">
        <v>1628</v>
      </c>
      <c r="O139" s="974">
        <v>1473</v>
      </c>
      <c r="P139" s="975">
        <v>1455</v>
      </c>
      <c r="Q139" s="888">
        <v>1483</v>
      </c>
      <c r="R139" s="981">
        <v>1700</v>
      </c>
      <c r="S139" s="1565">
        <v>2022</v>
      </c>
      <c r="T139" s="902"/>
      <c r="U139" s="902"/>
      <c r="V139" s="902"/>
      <c r="W139" s="890"/>
      <c r="X139" s="902"/>
      <c r="Y139" s="902"/>
      <c r="Z139" s="902"/>
      <c r="AA139" s="902"/>
      <c r="AB139" s="902"/>
    </row>
    <row r="140" spans="1:29">
      <c r="A140" s="912"/>
      <c r="B140" s="910"/>
      <c r="C140" s="913" t="s">
        <v>248</v>
      </c>
      <c r="D140" s="914">
        <v>1852</v>
      </c>
      <c r="E140" s="942">
        <v>1822</v>
      </c>
      <c r="F140" s="943">
        <v>2212</v>
      </c>
      <c r="G140" s="914">
        <v>2236</v>
      </c>
      <c r="H140" s="944">
        <v>2372</v>
      </c>
      <c r="I140" s="962">
        <v>2292</v>
      </c>
      <c r="J140" s="962">
        <v>2835</v>
      </c>
      <c r="K140" s="914">
        <v>3300</v>
      </c>
      <c r="L140" s="850">
        <v>2998</v>
      </c>
      <c r="M140" s="850">
        <v>3110</v>
      </c>
      <c r="N140" s="862">
        <v>3341</v>
      </c>
      <c r="O140" s="974">
        <v>3320</v>
      </c>
      <c r="P140" s="975">
        <v>3293</v>
      </c>
      <c r="Q140" s="888">
        <v>3170</v>
      </c>
      <c r="R140" s="981">
        <v>3528</v>
      </c>
      <c r="S140" s="1565">
        <v>3807</v>
      </c>
      <c r="T140" s="902"/>
      <c r="U140" s="902"/>
      <c r="V140" s="902"/>
      <c r="W140" s="890"/>
      <c r="X140" s="902"/>
      <c r="Y140" s="902"/>
      <c r="Z140" s="902"/>
      <c r="AA140" s="902"/>
      <c r="AB140" s="902"/>
    </row>
    <row r="141" spans="1:29">
      <c r="A141" s="912"/>
      <c r="B141" s="1008"/>
      <c r="C141" s="913" t="s">
        <v>48</v>
      </c>
      <c r="D141" s="914">
        <v>2993</v>
      </c>
      <c r="E141" s="942">
        <v>3068</v>
      </c>
      <c r="F141" s="943">
        <v>3572</v>
      </c>
      <c r="G141" s="914">
        <v>4315</v>
      </c>
      <c r="H141" s="944">
        <v>5203</v>
      </c>
      <c r="I141" s="962">
        <v>6330</v>
      </c>
      <c r="J141" s="962">
        <v>7487</v>
      </c>
      <c r="K141" s="914">
        <v>7921</v>
      </c>
      <c r="L141" s="850">
        <v>9104</v>
      </c>
      <c r="M141" s="850">
        <v>10269</v>
      </c>
      <c r="N141" s="862">
        <v>10790</v>
      </c>
      <c r="O141" s="974">
        <v>11565</v>
      </c>
      <c r="P141" s="975">
        <v>12613</v>
      </c>
      <c r="Q141" s="888">
        <v>13340</v>
      </c>
      <c r="R141" s="981">
        <v>13057</v>
      </c>
      <c r="S141" s="1565">
        <v>14039</v>
      </c>
      <c r="T141" s="902"/>
      <c r="U141" s="902"/>
      <c r="V141" s="902"/>
      <c r="W141" s="890"/>
      <c r="X141" s="902"/>
      <c r="Y141" s="902"/>
      <c r="Z141" s="902"/>
      <c r="AA141" s="902"/>
      <c r="AB141" s="902"/>
    </row>
    <row r="142" spans="1:29">
      <c r="A142" s="912"/>
      <c r="B142" s="1008"/>
      <c r="C142" s="913" t="s">
        <v>49</v>
      </c>
      <c r="D142" s="914">
        <v>30177</v>
      </c>
      <c r="E142" s="942">
        <v>19684</v>
      </c>
      <c r="F142" s="943">
        <v>24467</v>
      </c>
      <c r="G142" s="914">
        <v>12338</v>
      </c>
      <c r="H142" s="944">
        <v>12696</v>
      </c>
      <c r="I142" s="962">
        <v>13686</v>
      </c>
      <c r="J142" s="962">
        <v>13756</v>
      </c>
      <c r="K142" s="914">
        <v>24307</v>
      </c>
      <c r="L142" s="1024">
        <v>21179</v>
      </c>
      <c r="M142" s="1024">
        <v>26975</v>
      </c>
      <c r="N142" s="962">
        <v>29820</v>
      </c>
      <c r="O142" s="981">
        <v>24785</v>
      </c>
      <c r="P142" s="982">
        <v>26720</v>
      </c>
      <c r="Q142" s="944">
        <v>24073</v>
      </c>
      <c r="R142" s="1561">
        <v>21889</v>
      </c>
      <c r="S142" s="1764">
        <v>21954</v>
      </c>
      <c r="T142" s="1003"/>
      <c r="U142" s="1003"/>
      <c r="V142" s="1003"/>
      <c r="W142" s="890"/>
      <c r="X142" s="902"/>
      <c r="Y142" s="902"/>
      <c r="Z142" s="902"/>
      <c r="AA142" s="902"/>
      <c r="AB142" s="902"/>
    </row>
    <row r="143" spans="1:29">
      <c r="A143" s="912"/>
      <c r="B143" s="1009"/>
      <c r="C143" s="936" t="s">
        <v>201</v>
      </c>
      <c r="D143" s="917">
        <v>136979</v>
      </c>
      <c r="E143" s="945">
        <v>143691</v>
      </c>
      <c r="F143" s="946">
        <v>171197</v>
      </c>
      <c r="G143" s="917">
        <v>175366</v>
      </c>
      <c r="H143" s="946">
        <v>223175</v>
      </c>
      <c r="I143" s="917">
        <v>182088</v>
      </c>
      <c r="J143" s="917">
        <v>189252</v>
      </c>
      <c r="K143" s="917">
        <v>201639</v>
      </c>
      <c r="L143" s="917">
        <v>208050</v>
      </c>
      <c r="M143" s="917">
        <v>221041</v>
      </c>
      <c r="N143" s="963">
        <v>235249</v>
      </c>
      <c r="O143" s="976">
        <v>229075</v>
      </c>
      <c r="P143" s="977">
        <v>234844</v>
      </c>
      <c r="Q143" s="947">
        <f>SUM(Q137:Q142)</f>
        <v>237845</v>
      </c>
      <c r="R143" s="987">
        <f>SUM(R137:R142)</f>
        <v>49034</v>
      </c>
      <c r="S143" s="1569">
        <f>SUM(S137:S142)</f>
        <v>51328</v>
      </c>
      <c r="T143" s="902"/>
      <c r="U143" s="902"/>
      <c r="V143" s="902"/>
      <c r="W143" s="890"/>
      <c r="X143" s="902"/>
      <c r="Y143" s="902"/>
      <c r="Z143" s="902"/>
      <c r="AA143" s="902"/>
      <c r="AB143" s="902"/>
    </row>
    <row r="144" spans="1:29" ht="19.95" customHeight="1" thickBot="1">
      <c r="A144" s="1033"/>
      <c r="B144" s="1034" t="s">
        <v>201</v>
      </c>
      <c r="C144" s="1034"/>
      <c r="D144" s="1035">
        <v>295312</v>
      </c>
      <c r="E144" s="1038">
        <v>318587</v>
      </c>
      <c r="F144" s="1039">
        <v>366235</v>
      </c>
      <c r="G144" s="1035">
        <v>361778</v>
      </c>
      <c r="H144" s="1039">
        <v>490671</v>
      </c>
      <c r="I144" s="1035">
        <v>415733</v>
      </c>
      <c r="J144" s="1035">
        <v>454661</v>
      </c>
      <c r="K144" s="1035">
        <v>453469</v>
      </c>
      <c r="L144" s="1040">
        <v>490202</v>
      </c>
      <c r="M144" s="1040">
        <v>483772</v>
      </c>
      <c r="N144" s="1043">
        <v>476631</v>
      </c>
      <c r="O144" s="1044">
        <v>495429</v>
      </c>
      <c r="P144" s="1045">
        <v>515099</v>
      </c>
      <c r="Q144" s="1560">
        <v>533370</v>
      </c>
      <c r="R144" s="1562">
        <f>R133+R136+R143</f>
        <v>210957</v>
      </c>
      <c r="S144" s="1570">
        <f>S133+S136+S143</f>
        <v>232108</v>
      </c>
      <c r="T144" s="1005"/>
      <c r="U144" s="1005"/>
      <c r="V144" s="1005"/>
      <c r="W144" s="890"/>
      <c r="X144" s="902"/>
      <c r="Y144" s="902"/>
      <c r="Z144" s="902"/>
      <c r="AA144" s="902"/>
      <c r="AB144" s="902"/>
    </row>
    <row r="145" spans="2:29" s="841" customFormat="1">
      <c r="D145" s="880"/>
      <c r="E145" s="880"/>
      <c r="F145" s="880"/>
      <c r="G145" s="880"/>
      <c r="H145" s="880"/>
      <c r="I145" s="880"/>
      <c r="J145" s="880"/>
      <c r="L145" s="1041">
        <v>7689415</v>
      </c>
      <c r="M145" s="1041">
        <v>7975545</v>
      </c>
      <c r="N145" s="1041">
        <v>8264570</v>
      </c>
      <c r="O145" s="1041">
        <v>8722722</v>
      </c>
      <c r="P145" s="1041">
        <v>8947061</v>
      </c>
      <c r="Q145" s="1041"/>
      <c r="R145" s="1766"/>
      <c r="S145" s="890"/>
      <c r="T145" s="890"/>
      <c r="U145" s="890"/>
      <c r="V145" s="890"/>
      <c r="W145" s="890"/>
      <c r="X145" s="890"/>
      <c r="Y145" s="890"/>
      <c r="Z145" s="890"/>
      <c r="AA145" s="890"/>
      <c r="AB145" s="890"/>
      <c r="AC145" s="890"/>
    </row>
    <row r="146" spans="2:29">
      <c r="K146" s="841"/>
    </row>
    <row r="147" spans="2:29">
      <c r="B147" s="841" t="s">
        <v>254</v>
      </c>
      <c r="K147" s="841"/>
    </row>
    <row r="148" spans="2:29" s="841" customFormat="1">
      <c r="B148" s="1036" t="s">
        <v>234</v>
      </c>
      <c r="C148" s="1037">
        <v>2004</v>
      </c>
      <c r="D148" s="1037">
        <v>2005</v>
      </c>
      <c r="E148" s="1037">
        <v>2006</v>
      </c>
      <c r="F148" s="1037">
        <v>2007</v>
      </c>
      <c r="G148" s="1037">
        <v>2008</v>
      </c>
      <c r="H148" s="1037">
        <v>2009</v>
      </c>
      <c r="I148" s="1037">
        <v>2010</v>
      </c>
      <c r="J148" s="1037">
        <v>2011</v>
      </c>
      <c r="K148" s="1037">
        <v>2012</v>
      </c>
      <c r="L148" s="1037">
        <v>2013</v>
      </c>
      <c r="M148" s="1037">
        <v>2014</v>
      </c>
      <c r="N148" s="1037">
        <v>2015</v>
      </c>
      <c r="O148" s="1037">
        <v>2016</v>
      </c>
      <c r="P148" s="1037">
        <v>2017</v>
      </c>
      <c r="Q148" s="1037">
        <v>2018</v>
      </c>
      <c r="R148" s="1037">
        <v>2019</v>
      </c>
      <c r="S148" s="890"/>
      <c r="T148" s="890"/>
      <c r="U148" s="890"/>
      <c r="V148" s="890"/>
      <c r="W148" s="890"/>
      <c r="X148" s="890"/>
      <c r="Y148" s="890"/>
      <c r="Z148" s="890"/>
      <c r="AA148" s="890"/>
      <c r="AB148" s="890"/>
      <c r="AC148" s="890"/>
    </row>
    <row r="149" spans="2:29" s="841" customFormat="1">
      <c r="B149" s="1036" t="s">
        <v>479</v>
      </c>
      <c r="C149" s="885">
        <v>1705252</v>
      </c>
      <c r="D149" s="885">
        <v>2008969</v>
      </c>
      <c r="E149" s="885">
        <v>2358326</v>
      </c>
      <c r="F149" s="885">
        <v>2577681</v>
      </c>
      <c r="G149" s="885">
        <v>2838620</v>
      </c>
      <c r="H149" s="885">
        <v>2815629</v>
      </c>
      <c r="I149" s="885">
        <v>3149889</v>
      </c>
      <c r="J149" s="885">
        <v>3329244</v>
      </c>
      <c r="K149" s="1042">
        <v>3592359</v>
      </c>
      <c r="L149" s="1042">
        <v>3744584</v>
      </c>
      <c r="M149" s="1042">
        <v>3974560</v>
      </c>
      <c r="N149" s="1042">
        <v>4194233</v>
      </c>
      <c r="O149" s="1042">
        <v>4054312</v>
      </c>
      <c r="P149" s="1571">
        <v>4214917</v>
      </c>
      <c r="Q149" s="1555">
        <v>4372022</v>
      </c>
      <c r="R149" s="1555">
        <v>4526180</v>
      </c>
      <c r="S149" s="1046"/>
      <c r="T149" s="1046"/>
      <c r="U149" s="1046"/>
      <c r="V149" s="1046"/>
      <c r="W149" s="890"/>
      <c r="X149" s="890"/>
      <c r="Y149" s="890"/>
      <c r="Z149" s="890"/>
      <c r="AA149" s="890"/>
      <c r="AB149" s="890"/>
      <c r="AC149" s="890"/>
    </row>
    <row r="150" spans="2:29" s="841" customFormat="1">
      <c r="B150" s="1036" t="s">
        <v>236</v>
      </c>
      <c r="C150" s="885">
        <v>1773822</v>
      </c>
      <c r="D150" s="885">
        <v>2072805</v>
      </c>
      <c r="E150" s="885">
        <v>2022731</v>
      </c>
      <c r="F150" s="885">
        <v>2107125</v>
      </c>
      <c r="G150" s="885">
        <v>2149428</v>
      </c>
      <c r="H150" s="885">
        <v>1934661</v>
      </c>
      <c r="I150" s="885">
        <v>2461004</v>
      </c>
      <c r="J150" s="885">
        <v>2435785</v>
      </c>
      <c r="K150" s="1042">
        <v>1728578</v>
      </c>
      <c r="L150" s="1042">
        <v>1921441</v>
      </c>
      <c r="M150" s="1042">
        <v>2008933</v>
      </c>
      <c r="N150" s="1042">
        <v>2339557</v>
      </c>
      <c r="O150" s="1042">
        <v>2456492</v>
      </c>
      <c r="P150" s="1042">
        <v>2587653</v>
      </c>
      <c r="Q150" s="1042">
        <v>2743126</v>
      </c>
      <c r="R150" s="1042">
        <v>2882282</v>
      </c>
      <c r="S150" s="1046"/>
      <c r="T150" s="1046"/>
      <c r="U150" s="1046"/>
      <c r="V150" s="1046"/>
      <c r="W150" s="890"/>
      <c r="X150" s="890"/>
      <c r="Y150" s="890"/>
      <c r="Z150" s="890"/>
      <c r="AA150" s="890"/>
      <c r="AB150" s="890"/>
      <c r="AC150" s="890"/>
    </row>
    <row r="151" spans="2:29" s="841" customFormat="1">
      <c r="B151" s="1036" t="s">
        <v>235</v>
      </c>
      <c r="C151" s="885">
        <v>1149981</v>
      </c>
      <c r="D151" s="885">
        <v>1237028</v>
      </c>
      <c r="E151" s="885">
        <v>1282384</v>
      </c>
      <c r="F151" s="885">
        <v>1307377</v>
      </c>
      <c r="G151" s="885">
        <v>1382985</v>
      </c>
      <c r="H151" s="885">
        <v>1331777</v>
      </c>
      <c r="I151" s="885">
        <v>1389232</v>
      </c>
      <c r="J151" s="885">
        <v>1555711</v>
      </c>
      <c r="K151" s="1042">
        <v>2368478</v>
      </c>
      <c r="L151" s="1042">
        <v>2309520</v>
      </c>
      <c r="M151" s="1042">
        <v>2281077</v>
      </c>
      <c r="N151" s="1042">
        <v>2188932</v>
      </c>
      <c r="O151" s="1042">
        <v>2436257</v>
      </c>
      <c r="P151" s="1042">
        <v>2456411</v>
      </c>
      <c r="Q151" s="1042">
        <v>2600036</v>
      </c>
      <c r="R151" s="1042">
        <v>2465543</v>
      </c>
      <c r="S151" s="1046"/>
      <c r="T151" s="1046"/>
      <c r="U151" s="1046"/>
      <c r="V151" s="1046"/>
      <c r="W151" s="890"/>
      <c r="X151" s="890"/>
      <c r="Y151" s="890"/>
      <c r="Z151" s="890"/>
      <c r="AA151" s="890"/>
      <c r="AB151" s="890"/>
      <c r="AC151" s="890"/>
    </row>
    <row r="152" spans="2:29" s="841" customFormat="1">
      <c r="B152" s="1036" t="s">
        <v>201</v>
      </c>
      <c r="C152" s="885">
        <v>4629055</v>
      </c>
      <c r="D152" s="885">
        <v>5318802</v>
      </c>
      <c r="E152" s="885">
        <v>5663441</v>
      </c>
      <c r="F152" s="885">
        <v>5992183</v>
      </c>
      <c r="G152" s="885">
        <v>6371033</v>
      </c>
      <c r="H152" s="885">
        <v>6082067</v>
      </c>
      <c r="I152" s="885">
        <v>7000125</v>
      </c>
      <c r="J152" s="885">
        <v>7320740</v>
      </c>
      <c r="K152" s="1042">
        <v>7689415</v>
      </c>
      <c r="L152" s="1042">
        <v>7975545</v>
      </c>
      <c r="M152" s="1042">
        <v>8264570</v>
      </c>
      <c r="N152" s="1042">
        <f>SUM(N149:N151)</f>
        <v>8722722</v>
      </c>
      <c r="O152" s="1042">
        <f t="shared" ref="O152:Q152" si="0">SUM(O149:O151)</f>
        <v>8947061</v>
      </c>
      <c r="P152" s="1042">
        <f t="shared" si="0"/>
        <v>9258981</v>
      </c>
      <c r="Q152" s="1042">
        <f t="shared" si="0"/>
        <v>9715184</v>
      </c>
      <c r="R152" s="1042">
        <f>SUM(R149:R151)</f>
        <v>9874005</v>
      </c>
      <c r="S152" s="1046"/>
      <c r="T152" s="1046"/>
      <c r="U152" s="1046"/>
      <c r="V152" s="1046"/>
      <c r="W152" s="890"/>
      <c r="X152" s="890"/>
      <c r="Y152" s="890"/>
      <c r="Z152" s="890"/>
      <c r="AA152" s="890"/>
      <c r="AB152" s="890"/>
      <c r="AC152" s="890"/>
    </row>
    <row r="153" spans="2:29" s="841" customFormat="1">
      <c r="B153" s="890"/>
      <c r="C153" s="902"/>
      <c r="D153" s="902"/>
      <c r="E153" s="902"/>
      <c r="F153" s="902"/>
      <c r="G153" s="902"/>
      <c r="H153" s="902"/>
      <c r="I153" s="902"/>
      <c r="J153" s="902"/>
      <c r="K153" s="902"/>
      <c r="L153" s="902"/>
      <c r="M153" s="902"/>
      <c r="N153" s="902"/>
      <c r="O153" s="902"/>
      <c r="P153" s="902"/>
      <c r="R153" s="890"/>
      <c r="S153" s="890"/>
      <c r="T153" s="890"/>
      <c r="U153" s="890"/>
      <c r="V153" s="890"/>
      <c r="W153" s="890"/>
      <c r="X153" s="890"/>
      <c r="Y153" s="890"/>
      <c r="Z153" s="890"/>
      <c r="AA153" s="890"/>
      <c r="AB153" s="890"/>
      <c r="AC153" s="890"/>
    </row>
    <row r="154" spans="2:29" s="841" customFormat="1">
      <c r="B154" s="890"/>
      <c r="C154" s="902"/>
      <c r="D154" s="902"/>
      <c r="E154" s="902"/>
      <c r="F154" s="902"/>
      <c r="G154" s="902"/>
      <c r="H154" s="902"/>
      <c r="I154" s="902"/>
      <c r="J154" s="902"/>
      <c r="K154" s="902"/>
      <c r="L154" s="902"/>
      <c r="M154" s="902"/>
      <c r="N154" s="902"/>
      <c r="O154" s="902"/>
      <c r="P154" s="902"/>
      <c r="R154" s="890"/>
      <c r="S154" s="890"/>
      <c r="T154" s="890"/>
      <c r="U154" s="890"/>
      <c r="V154" s="890"/>
      <c r="W154" s="890"/>
      <c r="X154" s="890"/>
      <c r="Y154" s="890"/>
      <c r="Z154" s="890"/>
      <c r="AA154" s="890"/>
      <c r="AB154" s="890"/>
      <c r="AC154" s="890"/>
    </row>
    <row r="155" spans="2:29" s="841" customFormat="1">
      <c r="B155" s="890"/>
      <c r="C155" s="902"/>
      <c r="D155" s="902"/>
      <c r="E155" s="902"/>
      <c r="F155" s="902"/>
      <c r="G155" s="902"/>
      <c r="H155" s="902"/>
      <c r="I155" s="902"/>
      <c r="J155" s="902"/>
      <c r="K155" s="902"/>
      <c r="L155" s="902"/>
      <c r="M155" s="902"/>
      <c r="N155" s="902"/>
      <c r="O155" s="902"/>
      <c r="P155" s="902"/>
      <c r="R155" s="890"/>
      <c r="S155" s="890"/>
      <c r="T155" s="890"/>
      <c r="U155" s="890"/>
      <c r="V155" s="890"/>
      <c r="W155" s="890"/>
      <c r="X155" s="890"/>
      <c r="Y155" s="890"/>
      <c r="Z155" s="890"/>
      <c r="AA155" s="890"/>
      <c r="AB155" s="890"/>
      <c r="AC155" s="890"/>
    </row>
    <row r="156" spans="2:29" s="841" customFormat="1">
      <c r="B156" s="890"/>
      <c r="C156" s="902"/>
      <c r="D156" s="902"/>
      <c r="E156" s="902"/>
      <c r="F156" s="902"/>
      <c r="G156" s="902"/>
      <c r="H156" s="902"/>
      <c r="I156" s="902"/>
      <c r="J156" s="902"/>
      <c r="K156" s="902"/>
      <c r="L156" s="902"/>
      <c r="M156" s="902"/>
      <c r="N156" s="902"/>
      <c r="O156" s="902"/>
      <c r="P156" s="902"/>
      <c r="R156" s="890"/>
      <c r="S156" s="890"/>
      <c r="T156" s="890"/>
      <c r="U156" s="890"/>
      <c r="V156" s="890"/>
      <c r="W156" s="890"/>
      <c r="X156" s="890"/>
      <c r="Y156" s="890"/>
      <c r="Z156" s="890"/>
      <c r="AA156" s="890"/>
      <c r="AB156" s="890"/>
      <c r="AC156" s="890"/>
    </row>
    <row r="161" spans="4:9">
      <c r="D161" s="38"/>
      <c r="E161" s="38"/>
      <c r="F161" s="38"/>
      <c r="G161" s="38"/>
      <c r="H161" s="38"/>
      <c r="I161" s="38"/>
    </row>
    <row r="162" spans="4:9">
      <c r="D162" s="38"/>
      <c r="E162" s="38"/>
      <c r="F162" s="38"/>
      <c r="G162" s="38"/>
      <c r="H162" s="38"/>
      <c r="I162" s="38"/>
    </row>
    <row r="163" spans="4:9">
      <c r="D163" s="38"/>
      <c r="E163" s="38"/>
      <c r="F163" s="38"/>
      <c r="G163" s="38"/>
      <c r="H163" s="38"/>
      <c r="I163" s="38"/>
    </row>
    <row r="164" spans="4:9">
      <c r="D164" s="38"/>
      <c r="E164" s="38"/>
      <c r="F164" s="38"/>
      <c r="G164" s="38"/>
      <c r="H164" s="38"/>
      <c r="I164" s="38"/>
    </row>
    <row r="165" spans="4:9">
      <c r="D165" s="38"/>
      <c r="E165" s="38"/>
      <c r="F165" s="38"/>
      <c r="G165" s="38"/>
      <c r="H165" s="38"/>
      <c r="I165" s="38"/>
    </row>
    <row r="166" spans="4:9">
      <c r="D166" s="38"/>
      <c r="E166" s="38"/>
      <c r="F166" s="38"/>
      <c r="G166" s="38"/>
      <c r="H166" s="38"/>
      <c r="I166" s="38"/>
    </row>
    <row r="167" spans="4:9">
      <c r="D167" s="38"/>
      <c r="E167" s="38"/>
      <c r="F167" s="38"/>
      <c r="G167" s="38"/>
      <c r="H167" s="38"/>
      <c r="I167" s="38"/>
    </row>
    <row r="168" spans="4:9">
      <c r="D168" s="38"/>
      <c r="E168" s="38"/>
      <c r="F168" s="38"/>
      <c r="G168" s="38"/>
      <c r="H168" s="38"/>
      <c r="I168" s="38"/>
    </row>
    <row r="169" spans="4:9">
      <c r="D169" s="38"/>
      <c r="E169" s="38"/>
      <c r="F169" s="38"/>
      <c r="G169" s="38"/>
      <c r="H169" s="38"/>
      <c r="I169" s="38"/>
    </row>
    <row r="170" spans="4:9">
      <c r="D170" s="38"/>
      <c r="E170" s="38"/>
      <c r="F170" s="38"/>
      <c r="G170" s="38"/>
      <c r="H170" s="38"/>
      <c r="I170" s="38"/>
    </row>
    <row r="171" spans="4:9">
      <c r="D171" s="38"/>
      <c r="E171" s="38"/>
      <c r="F171" s="38"/>
      <c r="G171" s="38"/>
      <c r="H171" s="38"/>
      <c r="I171" s="38"/>
    </row>
    <row r="172" spans="4:9">
      <c r="D172" s="38"/>
      <c r="E172" s="38"/>
      <c r="F172" s="38"/>
      <c r="G172" s="38"/>
      <c r="H172" s="38"/>
      <c r="I172" s="38"/>
    </row>
    <row r="173" spans="4:9">
      <c r="D173" s="38"/>
      <c r="E173" s="38"/>
      <c r="F173" s="38"/>
      <c r="G173" s="38"/>
      <c r="H173" s="38"/>
      <c r="I173" s="38"/>
    </row>
    <row r="194" spans="2:23">
      <c r="B194" s="841" t="s">
        <v>255</v>
      </c>
    </row>
    <row r="195" spans="2:23">
      <c r="B195" s="1036" t="s">
        <v>241</v>
      </c>
      <c r="C195" s="1037">
        <v>2004</v>
      </c>
      <c r="D195" s="1037">
        <v>2005</v>
      </c>
      <c r="E195" s="1037">
        <v>2006</v>
      </c>
      <c r="F195" s="1037">
        <v>2007</v>
      </c>
      <c r="G195" s="1037">
        <v>2008</v>
      </c>
      <c r="H195" s="1037">
        <v>2009</v>
      </c>
      <c r="I195" s="1037">
        <v>2010</v>
      </c>
      <c r="J195" s="1037">
        <v>2011</v>
      </c>
      <c r="K195" s="1037">
        <v>2012</v>
      </c>
      <c r="L195" s="1037">
        <v>2013</v>
      </c>
      <c r="M195" s="1037">
        <v>2014</v>
      </c>
      <c r="N195" s="1037">
        <v>2015</v>
      </c>
      <c r="O195" s="1037">
        <v>2016</v>
      </c>
      <c r="P195" s="1037">
        <v>2017</v>
      </c>
      <c r="Q195" s="1037">
        <v>2018</v>
      </c>
      <c r="R195" s="1037">
        <v>2019</v>
      </c>
      <c r="U195" s="1773"/>
      <c r="V195" s="1773"/>
      <c r="W195" s="1773"/>
    </row>
    <row r="196" spans="2:23">
      <c r="B196" s="1036" t="s">
        <v>228</v>
      </c>
      <c r="C196" s="176">
        <v>1955254</v>
      </c>
      <c r="D196" s="176">
        <v>2264910</v>
      </c>
      <c r="E196" s="176">
        <v>2380192</v>
      </c>
      <c r="F196" s="176">
        <v>2560592</v>
      </c>
      <c r="G196" s="176">
        <v>2737287</v>
      </c>
      <c r="H196" s="176">
        <v>2685260</v>
      </c>
      <c r="I196" s="176">
        <v>3003765</v>
      </c>
      <c r="J196" s="176">
        <v>3060343</v>
      </c>
      <c r="K196" s="1042">
        <v>3107006</v>
      </c>
      <c r="L196" s="1042">
        <v>3161888</v>
      </c>
      <c r="M196" s="1042">
        <v>3238940</v>
      </c>
      <c r="N196" s="1042">
        <v>3251956</v>
      </c>
      <c r="O196" s="176">
        <v>3262666</v>
      </c>
      <c r="P196" s="176">
        <v>3344724</v>
      </c>
      <c r="Q196" s="176">
        <v>3467876</v>
      </c>
      <c r="R196" s="1767">
        <v>3497960</v>
      </c>
      <c r="S196" s="1047"/>
      <c r="U196" s="1773"/>
      <c r="V196" s="1773"/>
      <c r="W196" s="1773"/>
    </row>
    <row r="197" spans="2:23">
      <c r="B197" s="1036" t="s">
        <v>45</v>
      </c>
      <c r="C197" s="176">
        <v>984698</v>
      </c>
      <c r="D197" s="176">
        <v>1082620</v>
      </c>
      <c r="E197" s="176">
        <v>1085270</v>
      </c>
      <c r="F197" s="176">
        <v>1095421</v>
      </c>
      <c r="G197" s="176">
        <v>1081722</v>
      </c>
      <c r="H197" s="176">
        <v>998209</v>
      </c>
      <c r="I197" s="176">
        <v>1145232</v>
      </c>
      <c r="J197" s="176">
        <v>1186328</v>
      </c>
      <c r="K197" s="1042">
        <v>1281023</v>
      </c>
      <c r="L197" s="1042">
        <v>1275625</v>
      </c>
      <c r="M197" s="1042">
        <v>1258882</v>
      </c>
      <c r="N197" s="1042">
        <v>1225357</v>
      </c>
      <c r="O197" s="176">
        <v>1211142</v>
      </c>
      <c r="P197" s="176">
        <v>1244535</v>
      </c>
      <c r="Q197" s="176">
        <v>1273772</v>
      </c>
      <c r="R197" s="1767">
        <v>1251430</v>
      </c>
      <c r="S197" s="1047"/>
      <c r="U197" s="1047"/>
      <c r="V197" s="1047"/>
    </row>
    <row r="198" spans="2:23">
      <c r="B198" s="1036" t="s">
        <v>46</v>
      </c>
      <c r="C198" s="176">
        <v>216380</v>
      </c>
      <c r="D198" s="176">
        <v>285537</v>
      </c>
      <c r="E198" s="176">
        <v>317298</v>
      </c>
      <c r="F198" s="176">
        <v>328462</v>
      </c>
      <c r="G198" s="176">
        <v>302412</v>
      </c>
      <c r="H198" s="176">
        <v>298000</v>
      </c>
      <c r="I198" s="176">
        <v>340552</v>
      </c>
      <c r="J198" s="176">
        <v>364660</v>
      </c>
      <c r="K198" s="1042">
        <v>409186</v>
      </c>
      <c r="L198" s="1042">
        <v>454204</v>
      </c>
      <c r="M198" s="1042">
        <v>452053</v>
      </c>
      <c r="N198" s="1042">
        <v>469136</v>
      </c>
      <c r="O198" s="176">
        <v>480312</v>
      </c>
      <c r="P198" s="176">
        <v>459727</v>
      </c>
      <c r="Q198" s="176">
        <v>493229</v>
      </c>
      <c r="R198" s="1767">
        <v>549660</v>
      </c>
      <c r="S198" s="1047"/>
      <c r="T198" s="1047"/>
      <c r="U198" s="1047"/>
      <c r="V198" s="1047"/>
    </row>
    <row r="199" spans="2:23">
      <c r="B199" s="1036" t="s">
        <v>47</v>
      </c>
      <c r="C199" s="176">
        <v>79214</v>
      </c>
      <c r="D199" s="176">
        <v>112900</v>
      </c>
      <c r="E199" s="176">
        <v>150192</v>
      </c>
      <c r="F199" s="176">
        <v>196331</v>
      </c>
      <c r="G199" s="176">
        <v>251277</v>
      </c>
      <c r="H199" s="176">
        <v>293781</v>
      </c>
      <c r="I199" s="176">
        <v>376596</v>
      </c>
      <c r="J199" s="176">
        <v>525594</v>
      </c>
      <c r="K199" s="1042">
        <v>692937</v>
      </c>
      <c r="L199" s="1042">
        <v>881565</v>
      </c>
      <c r="M199" s="1042">
        <v>1008743</v>
      </c>
      <c r="N199" s="1042">
        <v>1217730</v>
      </c>
      <c r="O199" s="176">
        <v>1515906</v>
      </c>
      <c r="P199" s="176">
        <v>1619201</v>
      </c>
      <c r="Q199" s="176">
        <v>1804971</v>
      </c>
      <c r="R199" s="1767">
        <v>1772440</v>
      </c>
      <c r="S199" s="1047"/>
      <c r="T199" s="1047"/>
      <c r="U199" s="1047"/>
      <c r="V199" s="1047"/>
    </row>
    <row r="200" spans="2:23">
      <c r="B200" s="1036" t="s">
        <v>48</v>
      </c>
      <c r="C200" s="176">
        <v>1098197</v>
      </c>
      <c r="D200" s="176">
        <v>1254248</v>
      </c>
      <c r="E200" s="176">
        <v>1364254</v>
      </c>
      <c r="F200" s="176">
        <v>1449599</v>
      </c>
      <c r="G200" s="176">
        <v>1507664</v>
      </c>
      <c r="H200" s="176">
        <v>1391084</v>
      </c>
      <c r="I200" s="176">
        <v>1679319</v>
      </c>
      <c r="J200" s="176">
        <v>1653250</v>
      </c>
      <c r="K200" s="1042">
        <v>1709061</v>
      </c>
      <c r="L200" s="1042">
        <v>1718491</v>
      </c>
      <c r="M200" s="1042">
        <v>1829321</v>
      </c>
      <c r="N200" s="1042">
        <v>2063114</v>
      </c>
      <c r="O200" s="176">
        <v>1961936</v>
      </c>
      <c r="P200" s="176">
        <v>2057424</v>
      </c>
      <c r="Q200" s="176">
        <v>2094983</v>
      </c>
      <c r="R200" s="1767">
        <v>2191161</v>
      </c>
      <c r="S200" s="1047"/>
      <c r="T200" s="1047"/>
      <c r="U200" s="1047"/>
      <c r="V200" s="1047"/>
    </row>
    <row r="201" spans="2:23">
      <c r="B201" s="1036" t="s">
        <v>49</v>
      </c>
      <c r="C201" s="176">
        <v>295312</v>
      </c>
      <c r="D201" s="176">
        <v>318587</v>
      </c>
      <c r="E201" s="176">
        <v>366235</v>
      </c>
      <c r="F201" s="176">
        <v>361778</v>
      </c>
      <c r="G201" s="176">
        <v>490671</v>
      </c>
      <c r="H201" s="176">
        <v>415733</v>
      </c>
      <c r="I201" s="176">
        <v>454661</v>
      </c>
      <c r="J201" s="176">
        <v>530565</v>
      </c>
      <c r="K201" s="1042">
        <v>490202</v>
      </c>
      <c r="L201" s="1042">
        <v>483772</v>
      </c>
      <c r="M201" s="1042">
        <v>476631</v>
      </c>
      <c r="N201" s="1042">
        <v>495429</v>
      </c>
      <c r="O201" s="176">
        <v>515099</v>
      </c>
      <c r="P201" s="176">
        <v>533370</v>
      </c>
      <c r="Q201" s="1578">
        <v>580353</v>
      </c>
      <c r="R201" s="1768">
        <v>611354</v>
      </c>
      <c r="S201" s="1047"/>
      <c r="T201" s="1047"/>
      <c r="U201" s="1047"/>
      <c r="V201" s="1047"/>
    </row>
    <row r="202" spans="2:23">
      <c r="B202" s="1036" t="s">
        <v>201</v>
      </c>
      <c r="C202" s="176">
        <v>4629055</v>
      </c>
      <c r="D202" s="176">
        <v>5318802</v>
      </c>
      <c r="E202" s="176">
        <v>5663441</v>
      </c>
      <c r="F202" s="176">
        <v>5992183</v>
      </c>
      <c r="G202" s="176">
        <v>6371033</v>
      </c>
      <c r="H202" s="176">
        <v>6082067</v>
      </c>
      <c r="I202" s="176">
        <v>7000125</v>
      </c>
      <c r="J202" s="176">
        <v>7320740</v>
      </c>
      <c r="K202" s="1042">
        <v>7689415</v>
      </c>
      <c r="L202" s="1042">
        <v>7975545</v>
      </c>
      <c r="M202" s="1042">
        <v>8264570</v>
      </c>
      <c r="N202" s="1042">
        <v>8722722</v>
      </c>
      <c r="O202" s="176">
        <v>8947061</v>
      </c>
      <c r="P202" s="176">
        <f>SUM(P196:P201)</f>
        <v>9258981</v>
      </c>
      <c r="Q202" s="176">
        <f>SUM(Q196:Q201)</f>
        <v>9715184</v>
      </c>
      <c r="R202" s="1767">
        <f>SUM(R196:R201)</f>
        <v>9874005</v>
      </c>
      <c r="S202" s="1047"/>
      <c r="T202" s="1047"/>
      <c r="U202" s="1047"/>
      <c r="V202" s="1047"/>
    </row>
    <row r="203" spans="2:23">
      <c r="B203" s="890"/>
      <c r="C203" s="1047"/>
      <c r="D203" s="1047"/>
      <c r="E203" s="1047"/>
      <c r="F203" s="1047"/>
      <c r="G203" s="1047"/>
      <c r="H203" s="1047"/>
      <c r="I203" s="1047"/>
      <c r="J203" s="1047"/>
      <c r="K203" s="1047"/>
      <c r="L203" s="1046"/>
      <c r="M203" s="1046"/>
      <c r="N203" s="1046"/>
      <c r="O203" s="1046"/>
      <c r="P203" s="1047"/>
    </row>
    <row r="204" spans="2:23">
      <c r="B204" s="890"/>
      <c r="C204" s="1047"/>
      <c r="D204" s="1047"/>
      <c r="E204" s="1047"/>
      <c r="F204" s="1047"/>
      <c r="G204" s="1047"/>
      <c r="H204" s="1047"/>
      <c r="I204" s="1047"/>
      <c r="J204" s="1047"/>
      <c r="K204" s="1047"/>
      <c r="L204" s="1046"/>
      <c r="M204" s="1046"/>
      <c r="N204" s="1046"/>
      <c r="O204" s="1046"/>
      <c r="P204" s="1046"/>
    </row>
    <row r="205" spans="2:23">
      <c r="B205" s="890"/>
      <c r="C205" s="1047"/>
      <c r="D205" s="1047"/>
      <c r="E205" s="1047"/>
      <c r="F205" s="1047"/>
      <c r="G205" s="1047"/>
      <c r="H205" s="1047"/>
      <c r="I205" s="1047"/>
      <c r="J205" s="1047"/>
      <c r="K205" s="1047"/>
      <c r="L205" s="1046"/>
      <c r="M205" s="1046"/>
      <c r="N205" s="1046"/>
      <c r="O205" s="1046"/>
      <c r="P205" s="1046"/>
    </row>
    <row r="206" spans="2:23">
      <c r="B206" s="890"/>
      <c r="C206" s="1047"/>
      <c r="D206" s="1047"/>
      <c r="E206" s="1047"/>
      <c r="F206" s="1047"/>
      <c r="G206" s="1047"/>
      <c r="H206" s="1047"/>
      <c r="I206" s="1047"/>
      <c r="J206" s="1047"/>
      <c r="K206" s="1047"/>
      <c r="L206" s="1046"/>
      <c r="M206" s="1046"/>
      <c r="N206" s="1046"/>
      <c r="O206" s="1046"/>
      <c r="P206" s="1046"/>
    </row>
    <row r="207" spans="2:23">
      <c r="B207" s="890"/>
      <c r="C207" s="1047"/>
      <c r="D207" s="1047"/>
      <c r="E207" s="1047"/>
      <c r="F207" s="1047"/>
      <c r="G207" s="1047"/>
      <c r="H207" s="1047"/>
      <c r="I207" s="1047"/>
      <c r="J207" s="1047"/>
      <c r="K207" s="1047"/>
      <c r="L207" s="1046"/>
      <c r="M207" s="1046"/>
      <c r="N207" s="1046"/>
      <c r="O207" s="1046"/>
      <c r="P207" s="1046"/>
    </row>
    <row r="208" spans="2:23">
      <c r="B208" s="890"/>
      <c r="C208" s="1047"/>
      <c r="D208" s="1047"/>
      <c r="E208" s="1047"/>
      <c r="F208" s="1047"/>
      <c r="G208" s="1047"/>
      <c r="H208" s="1047"/>
      <c r="I208" s="1047"/>
      <c r="J208" s="1047"/>
      <c r="K208" s="1047"/>
      <c r="L208" s="1046"/>
      <c r="M208" s="1046"/>
      <c r="N208" s="1046"/>
      <c r="O208" s="1046"/>
      <c r="P208" s="1046"/>
    </row>
    <row r="209" spans="2:16">
      <c r="B209" s="890"/>
      <c r="C209" s="1047"/>
      <c r="D209" s="1047"/>
      <c r="E209" s="1047"/>
      <c r="F209" s="1047"/>
      <c r="G209" s="1047"/>
      <c r="H209" s="1047"/>
      <c r="I209" s="1047"/>
      <c r="J209" s="1047"/>
      <c r="K209" s="1047"/>
      <c r="L209" s="1046"/>
      <c r="M209" s="1046"/>
      <c r="N209" s="1046"/>
      <c r="O209" s="1046"/>
      <c r="P209" s="1046"/>
    </row>
    <row r="210" spans="2:16">
      <c r="B210" s="890"/>
      <c r="C210" s="1047"/>
      <c r="D210" s="1047"/>
      <c r="E210" s="1047"/>
      <c r="F210" s="1047"/>
      <c r="G210" s="1047"/>
      <c r="H210" s="1047"/>
      <c r="I210" s="1047"/>
      <c r="J210" s="1047"/>
      <c r="K210" s="1047"/>
      <c r="L210" s="1046"/>
      <c r="M210" s="1046"/>
      <c r="N210" s="1046"/>
      <c r="O210" s="1046"/>
      <c r="P210" s="1046"/>
    </row>
    <row r="211" spans="2:16">
      <c r="B211" s="890"/>
      <c r="C211" s="1047"/>
      <c r="D211" s="1047"/>
      <c r="E211" s="1047"/>
      <c r="F211" s="1047"/>
      <c r="G211" s="1047"/>
      <c r="H211" s="1047"/>
      <c r="I211" s="1047"/>
      <c r="J211" s="1047"/>
      <c r="K211" s="1047"/>
      <c r="L211" s="1046"/>
      <c r="M211" s="1046"/>
      <c r="N211" s="1046"/>
      <c r="O211" s="1046"/>
      <c r="P211" s="1047"/>
    </row>
    <row r="247" spans="2:22">
      <c r="B247" s="841" t="s">
        <v>256</v>
      </c>
    </row>
    <row r="248" spans="2:22">
      <c r="B248" s="1036" t="s">
        <v>257</v>
      </c>
      <c r="C248" s="1037">
        <v>2004</v>
      </c>
      <c r="D248" s="1037">
        <v>2005</v>
      </c>
      <c r="E248" s="1037">
        <v>2006</v>
      </c>
      <c r="F248" s="1037">
        <v>2007</v>
      </c>
      <c r="G248" s="1037">
        <v>2008</v>
      </c>
      <c r="H248" s="1037">
        <v>2009</v>
      </c>
      <c r="I248" s="1037">
        <v>2010</v>
      </c>
      <c r="J248" s="1037">
        <v>2011</v>
      </c>
      <c r="K248" s="1037">
        <v>2012</v>
      </c>
      <c r="L248" s="1037">
        <v>2013</v>
      </c>
      <c r="M248" s="1037">
        <v>2014</v>
      </c>
      <c r="N248" s="1037">
        <v>2015</v>
      </c>
      <c r="O248" s="1037">
        <v>2016</v>
      </c>
      <c r="P248" s="1037">
        <v>2017</v>
      </c>
      <c r="Q248" s="1037">
        <v>2018</v>
      </c>
      <c r="R248" s="1037">
        <v>2019</v>
      </c>
    </row>
    <row r="249" spans="2:22">
      <c r="B249" s="1036" t="s">
        <v>228</v>
      </c>
      <c r="C249" s="176">
        <v>3297895</v>
      </c>
      <c r="D249" s="885">
        <v>3766069</v>
      </c>
      <c r="E249" s="885">
        <v>3951735</v>
      </c>
      <c r="F249" s="885">
        <v>4245701</v>
      </c>
      <c r="G249" s="885">
        <v>4532127</v>
      </c>
      <c r="H249" s="885">
        <v>4408156</v>
      </c>
      <c r="I249" s="885">
        <v>5257669</v>
      </c>
      <c r="J249" s="885">
        <v>5292322</v>
      </c>
      <c r="K249" s="885">
        <v>5517748</v>
      </c>
      <c r="L249" s="885">
        <v>5577737</v>
      </c>
      <c r="M249" s="885">
        <v>5764991</v>
      </c>
      <c r="N249" s="885">
        <v>6042750</v>
      </c>
      <c r="O249" s="885">
        <v>6020808</v>
      </c>
      <c r="P249" s="885">
        <v>6294311</v>
      </c>
      <c r="Q249" s="885">
        <v>6586184</v>
      </c>
      <c r="R249" s="1042">
        <v>6850874</v>
      </c>
      <c r="S249" s="902"/>
      <c r="T249" s="902"/>
      <c r="U249" s="902"/>
      <c r="V249" s="902"/>
    </row>
    <row r="250" spans="2:22">
      <c r="B250" s="1036" t="s">
        <v>45</v>
      </c>
      <c r="C250" s="176">
        <v>423081</v>
      </c>
      <c r="D250" s="885">
        <v>427078</v>
      </c>
      <c r="E250" s="885">
        <v>408674</v>
      </c>
      <c r="F250" s="885">
        <v>396291</v>
      </c>
      <c r="G250" s="885">
        <v>391002</v>
      </c>
      <c r="H250" s="885">
        <v>348596</v>
      </c>
      <c r="I250" s="885">
        <v>344598</v>
      </c>
      <c r="J250" s="885">
        <v>342610</v>
      </c>
      <c r="K250" s="885">
        <v>342796</v>
      </c>
      <c r="L250" s="885">
        <v>328436</v>
      </c>
      <c r="M250" s="885">
        <v>325989</v>
      </c>
      <c r="N250" s="885">
        <v>318721</v>
      </c>
      <c r="O250" s="885">
        <v>318381</v>
      </c>
      <c r="P250" s="885">
        <v>318479</v>
      </c>
      <c r="Q250" s="885">
        <v>313567</v>
      </c>
      <c r="R250" s="1042">
        <v>307969</v>
      </c>
      <c r="S250" s="902"/>
      <c r="T250" s="902"/>
      <c r="U250" s="902"/>
      <c r="V250" s="902"/>
    </row>
    <row r="251" spans="2:22">
      <c r="B251" s="1036" t="s">
        <v>46</v>
      </c>
      <c r="C251" s="176">
        <v>140115</v>
      </c>
      <c r="D251" s="885">
        <v>160921</v>
      </c>
      <c r="E251" s="885">
        <v>166189</v>
      </c>
      <c r="F251" s="885">
        <v>172469</v>
      </c>
      <c r="G251" s="885">
        <v>170632</v>
      </c>
      <c r="H251" s="885">
        <v>163523</v>
      </c>
      <c r="I251" s="885">
        <v>170101</v>
      </c>
      <c r="J251" s="885">
        <v>178924</v>
      </c>
      <c r="K251" s="885">
        <v>188915</v>
      </c>
      <c r="L251" s="885">
        <v>204589</v>
      </c>
      <c r="M251" s="885">
        <v>210292</v>
      </c>
      <c r="N251" s="885">
        <v>213694</v>
      </c>
      <c r="O251" s="885">
        <v>208830</v>
      </c>
      <c r="P251" s="885">
        <v>204775</v>
      </c>
      <c r="Q251" s="885">
        <v>209992</v>
      </c>
      <c r="R251" s="1042">
        <v>218975</v>
      </c>
      <c r="S251" s="902"/>
      <c r="T251" s="902"/>
      <c r="U251" s="902"/>
      <c r="V251" s="902"/>
    </row>
    <row r="252" spans="2:22">
      <c r="B252" s="1036" t="s">
        <v>47</v>
      </c>
      <c r="C252" s="176">
        <v>130384</v>
      </c>
      <c r="D252" s="885">
        <v>173327</v>
      </c>
      <c r="E252" s="885">
        <v>210501</v>
      </c>
      <c r="F252" s="885">
        <v>245161</v>
      </c>
      <c r="G252" s="885">
        <v>289838</v>
      </c>
      <c r="H252" s="885">
        <v>314604</v>
      </c>
      <c r="I252" s="885">
        <v>391178</v>
      </c>
      <c r="J252" s="885">
        <v>526412</v>
      </c>
      <c r="K252" s="885">
        <v>652777</v>
      </c>
      <c r="L252" s="885">
        <v>825136</v>
      </c>
      <c r="M252" s="885">
        <v>928177</v>
      </c>
      <c r="N252" s="885">
        <v>1101864</v>
      </c>
      <c r="O252" s="885">
        <v>1338503</v>
      </c>
      <c r="P252" s="885">
        <v>1381594</v>
      </c>
      <c r="Q252" s="885">
        <v>1542002</v>
      </c>
      <c r="R252" s="1042">
        <v>1400661</v>
      </c>
      <c r="S252" s="902"/>
      <c r="T252" s="902"/>
      <c r="U252" s="902"/>
      <c r="V252" s="902"/>
    </row>
    <row r="253" spans="2:22">
      <c r="B253" s="1036" t="s">
        <v>48</v>
      </c>
      <c r="C253" s="176">
        <v>356943</v>
      </c>
      <c r="D253" s="885">
        <v>390733</v>
      </c>
      <c r="E253" s="885">
        <v>425967</v>
      </c>
      <c r="F253" s="885">
        <v>456154</v>
      </c>
      <c r="G253" s="885">
        <v>456321</v>
      </c>
      <c r="H253" s="885">
        <v>456106</v>
      </c>
      <c r="I253" s="885">
        <v>490226</v>
      </c>
      <c r="J253" s="885">
        <v>503582</v>
      </c>
      <c r="K253" s="885">
        <v>542815</v>
      </c>
      <c r="L253" s="885">
        <v>571612</v>
      </c>
      <c r="M253" s="885">
        <v>578802</v>
      </c>
      <c r="N253" s="885">
        <v>589410</v>
      </c>
      <c r="O253" s="885">
        <v>605571</v>
      </c>
      <c r="P253" s="885">
        <v>606956</v>
      </c>
      <c r="Q253" s="885">
        <v>597141</v>
      </c>
      <c r="R253" s="1042">
        <v>621453</v>
      </c>
      <c r="S253" s="1046"/>
      <c r="T253" s="1046"/>
      <c r="U253" s="1046"/>
      <c r="V253" s="1046"/>
    </row>
    <row r="254" spans="2:22">
      <c r="B254" s="1036" t="s">
        <v>49</v>
      </c>
      <c r="C254" s="176">
        <v>280637</v>
      </c>
      <c r="D254" s="885">
        <v>400674</v>
      </c>
      <c r="E254" s="885">
        <v>500375</v>
      </c>
      <c r="F254" s="885">
        <v>476407</v>
      </c>
      <c r="G254" s="885">
        <v>531113</v>
      </c>
      <c r="H254" s="885">
        <v>391082</v>
      </c>
      <c r="I254" s="885">
        <v>346353</v>
      </c>
      <c r="J254" s="885">
        <v>476890</v>
      </c>
      <c r="K254" s="885">
        <v>444364</v>
      </c>
      <c r="L254" s="1042">
        <v>468035</v>
      </c>
      <c r="M254" s="1042">
        <v>456319</v>
      </c>
      <c r="N254" s="1042">
        <v>456283</v>
      </c>
      <c r="O254" s="1042">
        <v>454968</v>
      </c>
      <c r="P254" s="1042">
        <v>452866</v>
      </c>
      <c r="Q254" s="1042">
        <v>466298</v>
      </c>
      <c r="R254" s="1042">
        <v>474073</v>
      </c>
      <c r="S254" s="1046"/>
      <c r="T254" s="1046"/>
      <c r="U254" s="1046"/>
      <c r="V254" s="1046"/>
    </row>
    <row r="255" spans="2:22">
      <c r="B255" s="1036" t="s">
        <v>201</v>
      </c>
      <c r="C255" s="176">
        <v>4629055</v>
      </c>
      <c r="D255" s="176">
        <v>5318802</v>
      </c>
      <c r="E255" s="176">
        <v>5663441</v>
      </c>
      <c r="F255" s="176">
        <v>5992183</v>
      </c>
      <c r="G255" s="176">
        <v>6371033</v>
      </c>
      <c r="H255" s="176">
        <v>6082067</v>
      </c>
      <c r="I255" s="176">
        <v>7000125</v>
      </c>
      <c r="J255" s="885">
        <v>7320740</v>
      </c>
      <c r="K255" s="885">
        <v>7689415</v>
      </c>
      <c r="L255" s="1042">
        <v>7975545</v>
      </c>
      <c r="M255" s="1042">
        <v>8264570</v>
      </c>
      <c r="N255" s="1042">
        <v>8722722</v>
      </c>
      <c r="O255" s="1042">
        <v>8947061</v>
      </c>
      <c r="P255" s="1042">
        <f>SUM(P249:P254)</f>
        <v>9258981</v>
      </c>
      <c r="Q255" s="1042">
        <f>SUM(Q249:Q254)</f>
        <v>9715184</v>
      </c>
      <c r="R255" s="1042">
        <f>SUM(R249:R254)</f>
        <v>9874005</v>
      </c>
      <c r="S255" s="1046"/>
      <c r="T255" s="1046"/>
      <c r="U255" s="1046"/>
      <c r="V255" s="1046"/>
    </row>
    <row r="256" spans="2:22">
      <c r="B256" s="890"/>
      <c r="C256" s="1047"/>
      <c r="D256" s="1047"/>
      <c r="E256" s="1047"/>
      <c r="F256" s="1047"/>
      <c r="G256" s="1047"/>
      <c r="H256" s="1047"/>
      <c r="I256" s="1047"/>
      <c r="J256" s="902"/>
      <c r="K256" s="902"/>
      <c r="L256" s="1046"/>
      <c r="M256" s="1046"/>
      <c r="N256" s="1046"/>
      <c r="O256" s="1046"/>
      <c r="P256" s="1046"/>
    </row>
    <row r="257" spans="2:16">
      <c r="B257" s="890"/>
      <c r="C257" s="1047"/>
      <c r="D257" s="1047"/>
      <c r="E257" s="1047"/>
      <c r="F257" s="1047"/>
      <c r="G257" s="1047"/>
      <c r="H257" s="1047"/>
      <c r="I257" s="1047"/>
      <c r="J257" s="902"/>
      <c r="K257" s="902"/>
      <c r="L257" s="902"/>
      <c r="M257" s="902"/>
      <c r="N257" s="902"/>
      <c r="O257" s="902"/>
      <c r="P257" s="902"/>
    </row>
    <row r="258" spans="2:16">
      <c r="B258" s="890"/>
      <c r="C258" s="1047"/>
      <c r="D258" s="1047"/>
      <c r="E258" s="1047"/>
      <c r="F258" s="1047"/>
      <c r="G258" s="1047"/>
      <c r="H258" s="1047"/>
      <c r="I258" s="1047"/>
      <c r="J258" s="902"/>
      <c r="K258" s="902"/>
      <c r="L258" s="902"/>
      <c r="M258" s="902"/>
      <c r="N258" s="902"/>
      <c r="O258" s="902"/>
      <c r="P258" s="902"/>
    </row>
    <row r="259" spans="2:16">
      <c r="B259" s="890"/>
      <c r="C259" s="1047"/>
      <c r="D259" s="1047"/>
      <c r="E259" s="1047"/>
      <c r="F259" s="1047"/>
      <c r="G259" s="1047"/>
      <c r="H259" s="1047"/>
      <c r="I259" s="1047"/>
      <c r="J259" s="902"/>
      <c r="K259" s="902"/>
      <c r="L259" s="902"/>
      <c r="M259" s="902"/>
      <c r="N259" s="902"/>
      <c r="O259" s="902"/>
      <c r="P259" s="902"/>
    </row>
    <row r="260" spans="2:16">
      <c r="B260" s="890"/>
      <c r="C260" s="1047"/>
      <c r="D260" s="1047"/>
      <c r="E260" s="1047"/>
      <c r="F260" s="1047"/>
      <c r="G260" s="1047"/>
      <c r="H260" s="1047"/>
      <c r="I260" s="1047"/>
      <c r="J260" s="902"/>
      <c r="K260" s="902"/>
      <c r="L260" s="902"/>
      <c r="M260" s="902"/>
      <c r="N260" s="902"/>
      <c r="O260" s="902"/>
      <c r="P260" s="902"/>
    </row>
    <row r="261" spans="2:16">
      <c r="B261" s="890"/>
      <c r="C261" s="1047"/>
      <c r="D261" s="1047"/>
      <c r="E261" s="1047"/>
      <c r="F261" s="1047"/>
      <c r="G261" s="1047"/>
      <c r="H261" s="1047"/>
      <c r="I261" s="1047"/>
      <c r="J261" s="902"/>
      <c r="K261" s="902"/>
      <c r="L261" s="902"/>
      <c r="M261" s="902"/>
      <c r="N261" s="902"/>
      <c r="O261" s="902"/>
      <c r="P261" s="902"/>
    </row>
    <row r="262" spans="2:16">
      <c r="B262" s="890"/>
      <c r="C262" s="1047"/>
      <c r="D262" s="1047"/>
      <c r="E262" s="1047"/>
      <c r="F262" s="1047"/>
      <c r="G262" s="1047"/>
      <c r="H262" s="1047"/>
      <c r="I262" s="1047"/>
      <c r="J262" s="902"/>
      <c r="K262" s="902"/>
      <c r="L262" s="902"/>
      <c r="M262" s="902"/>
      <c r="N262" s="902"/>
      <c r="O262" s="902"/>
      <c r="P262" s="902"/>
    </row>
    <row r="263" spans="2:16">
      <c r="L263" s="904"/>
      <c r="M263" s="904"/>
      <c r="N263" s="904"/>
      <c r="O263" s="904"/>
      <c r="P263" s="904"/>
    </row>
  </sheetData>
  <phoneticPr fontId="75" type="noConversion"/>
  <pageMargins left="0.51181102362204722" right="0.51181102362204722" top="0.98425196850393704" bottom="0.98425196850393704" header="0.51181102362204722" footer="0.51181102362204722"/>
  <pageSetup paperSize="9" scale="60" orientation="portrait" r:id="rId1"/>
  <headerFooter alignWithMargins="0"/>
  <rowBreaks count="4" manualBreakCount="4">
    <brk id="34" max="19" man="1"/>
    <brk id="90" max="19" man="1"/>
    <brk id="153" max="19" man="1"/>
    <brk id="204" max="1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Content</vt:lpstr>
      <vt:lpstr>Ch2. Patents-in-Force</vt:lpstr>
      <vt:lpstr>Ch2. Budget</vt:lpstr>
      <vt:lpstr>Ch2. Staff</vt:lpstr>
      <vt:lpstr>Ch2. Production figures</vt:lpstr>
      <vt:lpstr>Ch3. Patent filings</vt:lpstr>
      <vt:lpstr>Ch3. First filings</vt:lpstr>
      <vt:lpstr>Ch3. Patent Applications</vt:lpstr>
      <vt:lpstr>Ch3. Demand for patent rights</vt:lpstr>
      <vt:lpstr>Ch3. Granted patents</vt:lpstr>
      <vt:lpstr>Ch3. Patent Families</vt:lpstr>
      <vt:lpstr>Ch3. IP5 Patent Families</vt:lpstr>
      <vt:lpstr>Ch4. Patent applications filed</vt:lpstr>
      <vt:lpstr>Ch4. Technology sectors&amp;fie </vt:lpstr>
      <vt:lpstr>Ch4. Leading Technologies </vt:lpstr>
      <vt:lpstr>Ch4. Granted Patents</vt:lpstr>
      <vt:lpstr>Ch4. Maintenance</vt:lpstr>
      <vt:lpstr>Ch4. Procedures </vt:lpstr>
      <vt:lpstr>Ch5. PCT as filing route </vt:lpstr>
      <vt:lpstr>Ch.5 PCT authorities </vt:lpstr>
      <vt:lpstr>Ch.6 Other Work</vt:lpstr>
      <vt:lpstr>'Ch.5 PCT authorities '!Print_Area</vt:lpstr>
      <vt:lpstr>'Ch.6 Other Work'!Print_Area</vt:lpstr>
      <vt:lpstr>'Ch2. Production figures'!Print_Area</vt:lpstr>
      <vt:lpstr>'Ch2. Staff'!Print_Area</vt:lpstr>
      <vt:lpstr>'Ch3. Demand for patent rights'!Print_Area</vt:lpstr>
      <vt:lpstr>'Ch3. First filings'!Print_Area</vt:lpstr>
      <vt:lpstr>'Ch3. Granted patents'!Print_Area</vt:lpstr>
      <vt:lpstr>'Ch3. Patent Applications'!Print_Area</vt:lpstr>
      <vt:lpstr>'Ch3. Patent Families'!Print_Area</vt:lpstr>
      <vt:lpstr>'Ch3. Patent filings'!Print_Area</vt:lpstr>
      <vt:lpstr>'Ch4. Granted Patents'!Print_Area</vt:lpstr>
      <vt:lpstr>'Ch4. Maintenance'!Print_Area</vt:lpstr>
      <vt:lpstr>'Ch4. Patent applications filed'!Print_Area</vt:lpstr>
      <vt:lpstr>'Ch4. Technology sectors&amp;fie '!Print_Area</vt:lpstr>
      <vt:lpstr>Content!Print_Area</vt:lpstr>
      <vt:lpstr>'Ch3. Demand for patent rights'!Print_Titles</vt:lpstr>
      <vt:lpstr>'Ch3. Patent Applications'!Print_Titles</vt:lpstr>
      <vt:lpstr>'Ch3. Patent Families'!Print_Titles</vt:lpstr>
    </vt:vector>
  </TitlesOfParts>
  <Company>U.S. Patent and Trademark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CNIPA</dc:creator>
  <cp:lastModifiedBy>EPO</cp:lastModifiedBy>
  <cp:lastPrinted>2021-10-11T04:37:21Z</cp:lastPrinted>
  <dcterms:created xsi:type="dcterms:W3CDTF">2017-07-28T01:13:00Z</dcterms:created>
  <dcterms:modified xsi:type="dcterms:W3CDTF">2021-12-22T12:58:49Z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2052-10.8.0.7287</vt:lpwstr>
  </property>
  <property fmtid="{D5CDD505-2E9C-101B-9397-08002B2CF9AE}" pid="3" name="OtcsNodeId">
    <vt:lpwstr>18512668</vt:lpwstr>
  </property>
  <property fmtid="{D5CDD505-2E9C-101B-9397-08002B2CF9AE}" pid="4" name="OtcsNodeVersionID">
    <vt:lpwstr>3</vt:lpwstr>
  </property>
</Properties>
</file>